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Cover " sheetId="15" r:id="rId1"/>
    <sheet name="CPI_new" sheetId="16" r:id="rId2"/>
    <sheet name="CPI_Y-O-Y" sheetId="10" r:id="rId3"/>
    <sheet name="CPI_Nep &amp; Ind." sheetId="11" r:id="rId4"/>
    <sheet name="WPI" sheetId="12" r:id="rId5"/>
    <sheet name="WPI YOY" sheetId="13" r:id="rId6"/>
    <sheet name="NSWI" sheetId="14" r:id="rId7"/>
    <sheet name="Direction" sheetId="17" r:id="rId8"/>
    <sheet name="X-India" sheetId="18" r:id="rId9"/>
    <sheet name="X-China" sheetId="19" r:id="rId10"/>
    <sheet name="X-Other" sheetId="20" r:id="rId11"/>
    <sheet name="M-India" sheetId="21" r:id="rId12"/>
    <sheet name="M-China" sheetId="22" r:id="rId13"/>
    <sheet name="M-Other" sheetId="23" r:id="rId14"/>
    <sheet name="Customwise Trade" sheetId="24" r:id="rId15"/>
    <sheet name="M_India$" sheetId="25" r:id="rId16"/>
    <sheet name="X&amp;MPrice Index &amp;TOT" sheetId="26" r:id="rId17"/>
    <sheet name="BOP" sheetId="27" r:id="rId18"/>
    <sheet name="Reserve Rs" sheetId="28" r:id="rId19"/>
    <sheet name="Reserves $" sheetId="29" r:id="rId20"/>
    <sheet name="Exchange Rate." sheetId="30" r:id="rId21"/>
    <sheet name="GBO" sheetId="7" r:id="rId22"/>
    <sheet name="Revenue" sheetId="8" r:id="rId23"/>
    <sheet name="ODD" sheetId="5" r:id="rId24"/>
    <sheet name="MS" sheetId="31" r:id="rId25"/>
    <sheet name="CBS" sheetId="32" r:id="rId26"/>
    <sheet name="ODCS" sheetId="33" r:id="rId27"/>
    <sheet name="CALCB" sheetId="34" r:id="rId28"/>
    <sheet name="CALDB" sheetId="35" r:id="rId29"/>
    <sheet name="CALFC" sheetId="36" r:id="rId30"/>
    <sheet name="Deposits" sheetId="37" r:id="rId31"/>
    <sheet name="Sect credit" sheetId="38" r:id="rId32"/>
    <sheet name="Secu Credit" sheetId="39" r:id="rId33"/>
    <sheet name="Product credit" sheetId="40" r:id="rId34"/>
    <sheet name="Loan to Gov Ent" sheetId="41" r:id="rId35"/>
    <sheet name="Monetary Operation" sheetId="42" r:id="rId36"/>
    <sheet name="Purchase &amp; Sale of FC" sheetId="43" r:id="rId37"/>
    <sheet name="Inter bank" sheetId="44" r:id="rId38"/>
    <sheet name="Int Rate" sheetId="45" r:id="rId39"/>
    <sheet name="TBs 91_364" sheetId="46" r:id="rId40"/>
    <sheet name="Stock Mkt Indicator" sheetId="47" r:id="rId41"/>
    <sheet name="Issue Approval" sheetId="48" r:id="rId42"/>
    <sheet name="Listed Co" sheetId="49" r:id="rId43"/>
    <sheet name="Share Mkt Acti" sheetId="50" r:id="rId44"/>
    <sheet name="Turnover Detail" sheetId="51" r:id="rId45"/>
    <sheet name="Securities List" sheetId="52" r:id="rId46"/>
  </sheets>
  <externalReferences>
    <externalReference r:id="rId47"/>
  </externalReferences>
  <definedNames>
    <definedName name="a" localSheetId="0">#REF!</definedName>
    <definedName name="a" localSheetId="1">#REF!</definedName>
    <definedName name="a" localSheetId="6">#REF!</definedName>
    <definedName name="a" localSheetId="22">#REF!</definedName>
    <definedName name="a" localSheetId="16">#REF!</definedName>
    <definedName name="a">#REF!</definedName>
    <definedName name="b" localSheetId="0">#REF!</definedName>
    <definedName name="b" localSheetId="1">#REF!</definedName>
    <definedName name="b" localSheetId="22">#REF!</definedName>
    <definedName name="b" localSheetId="16">#REF!</definedName>
    <definedName name="b">#REF!</definedName>
    <definedName name="manoj" localSheetId="0">#REF!</definedName>
    <definedName name="manoj" localSheetId="1">#REF!</definedName>
    <definedName name="manoj" localSheetId="6">#REF!</definedName>
    <definedName name="manoj" localSheetId="22">#REF!</definedName>
    <definedName name="manoj" localSheetId="16">#REF!</definedName>
    <definedName name="manoj">#REF!</definedName>
    <definedName name="_xlnm.Print_Area" localSheetId="17">BOP!$A$1:$L$68</definedName>
    <definedName name="_xlnm.Print_Area" localSheetId="27">CALCB!#REF!</definedName>
    <definedName name="_xlnm.Print_Area" localSheetId="28">CALDB!#REF!</definedName>
    <definedName name="_xlnm.Print_Area" localSheetId="29">CALFC!#REF!</definedName>
    <definedName name="_xlnm.Print_Area" localSheetId="25">CBS!#REF!</definedName>
    <definedName name="_xlnm.Print_Area" localSheetId="0">'Cover '!$A$1:$D$55</definedName>
    <definedName name="_xlnm.Print_Area" localSheetId="1">CPI_new!$A$1:$L$54</definedName>
    <definedName name="_xlnm.Print_Area" localSheetId="14">'Customwise Trade'!$B$1:$I$24</definedName>
    <definedName name="_xlnm.Print_Area" localSheetId="7">Direction!$A$1:$H$59</definedName>
    <definedName name="_xlnm.Print_Area" localSheetId="20">'Exchange Rate.'!$B$1:$L$99</definedName>
    <definedName name="_xlnm.Print_Area" localSheetId="38">'Int Rate'!$A$1:$BF$33</definedName>
    <definedName name="_xlnm.Print_Area" localSheetId="37">'Inter bank'!$A$1:$M$20</definedName>
    <definedName name="_xlnm.Print_Area" localSheetId="41">'Issue Approval'!$A$1:$C$27</definedName>
    <definedName name="_xlnm.Print_Area" localSheetId="42">'Listed Co'!$A$1:$L$21</definedName>
    <definedName name="_xlnm.Print_Area" localSheetId="15">'M_India$'!$A$1:$M$19</definedName>
    <definedName name="_xlnm.Print_Area" localSheetId="12">'M-China'!$B$1:$H$49</definedName>
    <definedName name="_xlnm.Print_Area" localSheetId="11">'M-India'!$B$1:$H$58</definedName>
    <definedName name="_xlnm.Print_Area" localSheetId="35">'Monetary Operation'!$B$1:$L$69</definedName>
    <definedName name="_xlnm.Print_Area" localSheetId="13">'M-Other'!$B$1:$H$73</definedName>
    <definedName name="_xlnm.Print_Area" localSheetId="24">MS!$A$1:$K$37</definedName>
    <definedName name="_xlnm.Print_Area" localSheetId="6">NSWI!$A$1:$M$51</definedName>
    <definedName name="_xlnm.Print_Area" localSheetId="26">ODCS!#REF!</definedName>
    <definedName name="_xlnm.Print_Area" localSheetId="23">ODD!$A$1:$H$40</definedName>
    <definedName name="_xlnm.Print_Area" localSheetId="33">'Product credit'!$A$1:$I$53</definedName>
    <definedName name="_xlnm.Print_Area" localSheetId="36">'Purchase &amp; Sale of FC'!$A$1:$Q$20</definedName>
    <definedName name="_xlnm.Print_Area" localSheetId="18">'Reserve Rs'!$B$1:$I$50</definedName>
    <definedName name="_xlnm.Print_Area" localSheetId="19">'Reserves $'!$B$2:$I$50</definedName>
    <definedName name="_xlnm.Print_Area" localSheetId="45">'Securities List'!$A$1:$J$28</definedName>
    <definedName name="_xlnm.Print_Area" localSheetId="43">'Share Mkt Acti'!$A$1:$J$23</definedName>
    <definedName name="_xlnm.Print_Area" localSheetId="40">'Stock Mkt Indicator'!$A$1:$F$25</definedName>
    <definedName name="_xlnm.Print_Area" localSheetId="39">'TBs 91_364'!$B$1:$L$19</definedName>
    <definedName name="_xlnm.Print_Area" localSheetId="44">'Turnover Detail'!$A$1:$J$22</definedName>
    <definedName name="_xlnm.Print_Area" localSheetId="4">WPI!$A$1:$L$28</definedName>
    <definedName name="_xlnm.Print_Area" localSheetId="16">'X&amp;MPrice Index &amp;TOT'!$A$1:$S$20</definedName>
    <definedName name="_xlnm.Print_Area" localSheetId="9">'X-China'!$B$1:$H$28</definedName>
    <definedName name="_xlnm.Print_Area" localSheetId="8">'X-India'!$B$1:$H$62</definedName>
    <definedName name="_xlnm.Print_Area" localSheetId="10">'X-Other'!$B$1:$H$21</definedName>
    <definedName name="q" localSheetId="0">#REF!</definedName>
    <definedName name="q" localSheetId="1">#REF!</definedName>
    <definedName name="q" localSheetId="22">#REF!</definedName>
    <definedName name="q">#REF!</definedName>
  </definedNames>
  <calcPr calcId="124519"/>
</workbook>
</file>

<file path=xl/calcChain.xml><?xml version="1.0" encoding="utf-8"?>
<calcChain xmlns="http://schemas.openxmlformats.org/spreadsheetml/2006/main">
  <c r="G6" i="28"/>
  <c r="M8" i="11"/>
  <c r="B25" i="48"/>
  <c r="B23"/>
  <c r="B20"/>
  <c r="B7"/>
  <c r="F53" i="47"/>
  <c r="E53"/>
  <c r="F37" i="45"/>
  <c r="D37"/>
  <c r="F36"/>
  <c r="D36"/>
  <c r="D35"/>
  <c r="L19" i="44"/>
  <c r="J19"/>
  <c r="H19"/>
  <c r="F19"/>
  <c r="D19"/>
  <c r="B19"/>
  <c r="Q20" i="43"/>
  <c r="P20"/>
  <c r="O20"/>
  <c r="N20"/>
  <c r="K20"/>
  <c r="J20"/>
  <c r="I20"/>
  <c r="H20"/>
  <c r="E20"/>
  <c r="D20"/>
  <c r="C20"/>
  <c r="B20"/>
  <c r="M19"/>
  <c r="L19"/>
  <c r="G19"/>
  <c r="F19"/>
  <c r="M18"/>
  <c r="L18"/>
  <c r="G18"/>
  <c r="F18"/>
  <c r="M17"/>
  <c r="L17"/>
  <c r="G17"/>
  <c r="F17"/>
  <c r="M16"/>
  <c r="L16"/>
  <c r="G16"/>
  <c r="F16"/>
  <c r="M15"/>
  <c r="L15"/>
  <c r="G15"/>
  <c r="F15"/>
  <c r="M14"/>
  <c r="L14"/>
  <c r="G14"/>
  <c r="F14"/>
  <c r="M13"/>
  <c r="L13"/>
  <c r="G13"/>
  <c r="F13"/>
  <c r="M12"/>
  <c r="L12"/>
  <c r="G12"/>
  <c r="F12"/>
  <c r="M11"/>
  <c r="L11"/>
  <c r="G11"/>
  <c r="F11"/>
  <c r="M10"/>
  <c r="L10"/>
  <c r="G10"/>
  <c r="F10"/>
  <c r="M9"/>
  <c r="L9"/>
  <c r="G9"/>
  <c r="F9"/>
  <c r="M8"/>
  <c r="M20" s="1"/>
  <c r="L8"/>
  <c r="L20" s="1"/>
  <c r="G8"/>
  <c r="G20" s="1"/>
  <c r="F8"/>
  <c r="F20" s="1"/>
  <c r="G68" i="42"/>
  <c r="I51"/>
  <c r="G51"/>
  <c r="E51"/>
  <c r="C51"/>
  <c r="I35"/>
  <c r="G35"/>
  <c r="E35"/>
  <c r="C35"/>
  <c r="L19"/>
  <c r="K19"/>
  <c r="I19"/>
  <c r="H19"/>
  <c r="G19"/>
  <c r="E19"/>
  <c r="C19"/>
  <c r="F5" i="41"/>
  <c r="H5" i="39"/>
  <c r="H5" i="41" s="1"/>
  <c r="F5" i="39"/>
  <c r="E5"/>
  <c r="D5"/>
  <c r="C5"/>
  <c r="B5"/>
  <c r="F4" i="41"/>
  <c r="E4" i="39"/>
  <c r="D4"/>
  <c r="C4"/>
  <c r="B4"/>
  <c r="L95" i="30"/>
  <c r="K95"/>
  <c r="J95"/>
  <c r="I95"/>
  <c r="L94"/>
  <c r="K94"/>
  <c r="J94"/>
  <c r="I94"/>
  <c r="I42" i="29"/>
  <c r="H42"/>
  <c r="I41"/>
  <c r="H41"/>
  <c r="I28"/>
  <c r="H28"/>
  <c r="I24"/>
  <c r="H24"/>
  <c r="I22"/>
  <c r="H22"/>
  <c r="I21"/>
  <c r="H21"/>
  <c r="I18"/>
  <c r="H18"/>
  <c r="I17"/>
  <c r="H17"/>
  <c r="I16"/>
  <c r="H16"/>
  <c r="I13"/>
  <c r="H13"/>
  <c r="I12"/>
  <c r="H12"/>
  <c r="I11"/>
  <c r="H11"/>
  <c r="I10"/>
  <c r="H10"/>
  <c r="I9"/>
  <c r="H9"/>
  <c r="G6"/>
  <c r="I42" i="28"/>
  <c r="H42"/>
  <c r="I41"/>
  <c r="H41"/>
  <c r="I28"/>
  <c r="H28"/>
  <c r="I24"/>
  <c r="H24"/>
  <c r="I22"/>
  <c r="H22"/>
  <c r="I21"/>
  <c r="H21"/>
  <c r="I18"/>
  <c r="H18"/>
  <c r="I17"/>
  <c r="H17"/>
  <c r="I16"/>
  <c r="H16"/>
  <c r="I13"/>
  <c r="H13"/>
  <c r="I12"/>
  <c r="H12"/>
  <c r="I11"/>
  <c r="H11"/>
  <c r="I10"/>
  <c r="H10"/>
  <c r="I9"/>
  <c r="H9"/>
  <c r="K63" i="27"/>
  <c r="L62"/>
  <c r="K62"/>
  <c r="L61"/>
  <c r="K61"/>
  <c r="L60"/>
  <c r="K60"/>
  <c r="L59"/>
  <c r="K59"/>
  <c r="L58"/>
  <c r="L57"/>
  <c r="K57"/>
  <c r="K56"/>
  <c r="L55"/>
  <c r="K55"/>
  <c r="L53"/>
  <c r="K53"/>
  <c r="K51"/>
  <c r="L50"/>
  <c r="K50"/>
  <c r="L49"/>
  <c r="K49"/>
  <c r="L47"/>
  <c r="K46"/>
  <c r="L45"/>
  <c r="K45"/>
  <c r="L44"/>
  <c r="K44"/>
  <c r="L43"/>
  <c r="K43"/>
  <c r="L41"/>
  <c r="K40"/>
  <c r="L39"/>
  <c r="K39"/>
  <c r="L38"/>
  <c r="K38"/>
  <c r="L35"/>
  <c r="K35"/>
  <c r="L34"/>
  <c r="K34"/>
  <c r="L33"/>
  <c r="K33"/>
  <c r="L32"/>
  <c r="K32"/>
  <c r="L31"/>
  <c r="K31"/>
  <c r="L30"/>
  <c r="K30"/>
  <c r="L29"/>
  <c r="K29"/>
  <c r="L28"/>
  <c r="K28"/>
  <c r="L27"/>
  <c r="K27"/>
  <c r="L26"/>
  <c r="K26"/>
  <c r="L25"/>
  <c r="K25"/>
  <c r="L24"/>
  <c r="K24"/>
  <c r="L23"/>
  <c r="K23"/>
  <c r="L22"/>
  <c r="K22"/>
  <c r="L21"/>
  <c r="K21"/>
  <c r="L20"/>
  <c r="K20"/>
  <c r="L19"/>
  <c r="K19"/>
  <c r="L18"/>
  <c r="K18"/>
  <c r="L17"/>
  <c r="K17"/>
  <c r="L16"/>
  <c r="K16"/>
  <c r="L15"/>
  <c r="K15"/>
  <c r="L14"/>
  <c r="K14"/>
  <c r="L13"/>
  <c r="K13"/>
  <c r="L12"/>
  <c r="K12"/>
  <c r="L11"/>
  <c r="K11"/>
  <c r="L10"/>
  <c r="K10"/>
  <c r="L8"/>
  <c r="K8"/>
  <c r="L6"/>
  <c r="K6"/>
  <c r="H6"/>
  <c r="J6" s="1"/>
  <c r="M17" i="25"/>
  <c r="I23" i="24"/>
  <c r="F23"/>
  <c r="I22"/>
  <c r="I21"/>
  <c r="F21"/>
  <c r="I20"/>
  <c r="I18"/>
  <c r="I17"/>
  <c r="F17"/>
  <c r="I16"/>
  <c r="F16"/>
  <c r="I15"/>
  <c r="F15"/>
  <c r="I14"/>
  <c r="F14"/>
  <c r="I13"/>
  <c r="F13"/>
  <c r="I12"/>
  <c r="F12"/>
  <c r="I11"/>
  <c r="F11"/>
  <c r="I10"/>
  <c r="F10"/>
  <c r="I9"/>
  <c r="F9"/>
  <c r="D4" i="19"/>
  <c r="D4" i="20" s="1"/>
  <c r="D4" i="21" s="1"/>
  <c r="D4" i="22" s="1"/>
  <c r="D4" i="23" s="1"/>
  <c r="A46" i="15"/>
  <c r="A47" s="1"/>
  <c r="A48" s="1"/>
  <c r="A44"/>
  <c r="A43"/>
  <c r="A7"/>
  <c r="A8" s="1"/>
  <c r="A9" s="1"/>
  <c r="A11" s="1"/>
  <c r="A12" s="1"/>
  <c r="A13" s="1"/>
  <c r="A14" s="1"/>
  <c r="A15" s="1"/>
  <c r="A16" s="1"/>
  <c r="A17" s="1"/>
  <c r="A18" s="1"/>
  <c r="A19" s="1"/>
  <c r="A20" s="1"/>
  <c r="A21" s="1"/>
  <c r="A22" s="1"/>
  <c r="A23" s="1"/>
  <c r="A24" s="1"/>
  <c r="A25" s="1"/>
  <c r="A27" s="1"/>
  <c r="A28" s="1"/>
  <c r="A29" s="1"/>
  <c r="A31" s="1"/>
  <c r="A32" s="1"/>
  <c r="A33" s="1"/>
  <c r="A34" s="1"/>
  <c r="A35" s="1"/>
  <c r="A36" s="1"/>
  <c r="A37" s="1"/>
  <c r="A38" s="1"/>
  <c r="A39" s="1"/>
  <c r="A6"/>
  <c r="A5"/>
  <c r="K19" i="13"/>
  <c r="J19"/>
  <c r="G19"/>
  <c r="F19"/>
  <c r="E19"/>
  <c r="D19"/>
  <c r="C19"/>
  <c r="B19"/>
  <c r="L19" i="11"/>
  <c r="K19"/>
  <c r="I19"/>
  <c r="H19"/>
  <c r="F19"/>
  <c r="E19"/>
  <c r="C19"/>
  <c r="B19"/>
  <c r="J18"/>
  <c r="G18"/>
  <c r="D18"/>
  <c r="J17"/>
  <c r="G17"/>
  <c r="D17"/>
  <c r="J16"/>
  <c r="G16"/>
  <c r="D16"/>
  <c r="J15"/>
  <c r="G15"/>
  <c r="D15"/>
  <c r="J14"/>
  <c r="G14"/>
  <c r="D14"/>
  <c r="J13"/>
  <c r="G13"/>
  <c r="D13"/>
  <c r="J12"/>
  <c r="G12"/>
  <c r="D12"/>
  <c r="J11"/>
  <c r="G11"/>
  <c r="D11"/>
  <c r="J10"/>
  <c r="G10"/>
  <c r="G19" s="1"/>
  <c r="D10"/>
  <c r="J9"/>
  <c r="G9"/>
  <c r="D9"/>
  <c r="D19" s="1"/>
  <c r="J8"/>
  <c r="G8"/>
  <c r="D8"/>
  <c r="M7"/>
  <c r="M19" s="1"/>
  <c r="J7"/>
  <c r="J19" s="1"/>
  <c r="G7"/>
  <c r="D7"/>
  <c r="I19" i="10"/>
  <c r="H19"/>
  <c r="G19"/>
  <c r="F19"/>
  <c r="E19"/>
  <c r="D19"/>
  <c r="C19"/>
  <c r="J19" i="8"/>
  <c r="S10" s="1"/>
  <c r="H19"/>
  <c r="G19"/>
  <c r="F19"/>
  <c r="Q18" s="1"/>
  <c r="D19"/>
  <c r="O14" s="1"/>
  <c r="B19"/>
  <c r="N18"/>
  <c r="M18"/>
  <c r="L18"/>
  <c r="K18"/>
  <c r="R17"/>
  <c r="N17"/>
  <c r="L17"/>
  <c r="K17"/>
  <c r="R16"/>
  <c r="N16"/>
  <c r="M16"/>
  <c r="L16"/>
  <c r="K16"/>
  <c r="R15"/>
  <c r="N15"/>
  <c r="M15"/>
  <c r="L15"/>
  <c r="K15"/>
  <c r="P14"/>
  <c r="N14"/>
  <c r="M14"/>
  <c r="L14"/>
  <c r="K14"/>
  <c r="N13"/>
  <c r="M13"/>
  <c r="L13"/>
  <c r="K13"/>
  <c r="R12"/>
  <c r="N12"/>
  <c r="M12"/>
  <c r="L12"/>
  <c r="K12"/>
  <c r="S11"/>
  <c r="R11"/>
  <c r="N11"/>
  <c r="M11"/>
  <c r="L11"/>
  <c r="K11"/>
  <c r="Q10"/>
  <c r="P10"/>
  <c r="N10"/>
  <c r="M10"/>
  <c r="L10"/>
  <c r="K10"/>
  <c r="N9"/>
  <c r="M9"/>
  <c r="L9"/>
  <c r="K9"/>
  <c r="F8"/>
  <c r="H8" s="1"/>
  <c r="J8" s="1"/>
  <c r="D8"/>
  <c r="F46" i="7"/>
  <c r="D46"/>
  <c r="B46"/>
  <c r="F45"/>
  <c r="E45"/>
  <c r="D45"/>
  <c r="C45"/>
  <c r="C40" s="1"/>
  <c r="B45"/>
  <c r="F44"/>
  <c r="D44"/>
  <c r="B44"/>
  <c r="F43"/>
  <c r="D43"/>
  <c r="B43"/>
  <c r="F42"/>
  <c r="D42"/>
  <c r="B42"/>
  <c r="F41"/>
  <c r="D41"/>
  <c r="B41"/>
  <c r="E40"/>
  <c r="F39"/>
  <c r="D39"/>
  <c r="B39"/>
  <c r="F38"/>
  <c r="D38"/>
  <c r="B38"/>
  <c r="F37"/>
  <c r="D37"/>
  <c r="B37"/>
  <c r="H36"/>
  <c r="G36"/>
  <c r="F30"/>
  <c r="E30"/>
  <c r="E29" s="1"/>
  <c r="E28" s="1"/>
  <c r="D30"/>
  <c r="C30"/>
  <c r="C29" s="1"/>
  <c r="C28" s="1"/>
  <c r="B30"/>
  <c r="F26"/>
  <c r="D26"/>
  <c r="B26"/>
  <c r="F25"/>
  <c r="D25"/>
  <c r="B25"/>
  <c r="F24"/>
  <c r="E24"/>
  <c r="D24"/>
  <c r="B24"/>
  <c r="F23"/>
  <c r="E23"/>
  <c r="E22" s="1"/>
  <c r="E27" s="1"/>
  <c r="D23"/>
  <c r="C23"/>
  <c r="B23"/>
  <c r="F22"/>
  <c r="D22"/>
  <c r="C22"/>
  <c r="C27" s="1"/>
  <c r="B22"/>
  <c r="F21"/>
  <c r="D21"/>
  <c r="B21"/>
  <c r="F20"/>
  <c r="D20"/>
  <c r="B20"/>
  <c r="F19"/>
  <c r="D19"/>
  <c r="B19"/>
  <c r="F18"/>
  <c r="H18" s="1"/>
  <c r="D18"/>
  <c r="B18"/>
  <c r="F17"/>
  <c r="D17"/>
  <c r="B17"/>
  <c r="F16"/>
  <c r="D16"/>
  <c r="B16"/>
  <c r="F15"/>
  <c r="D15"/>
  <c r="B15"/>
  <c r="F14"/>
  <c r="D14"/>
  <c r="B14"/>
  <c r="F13"/>
  <c r="D13"/>
  <c r="B13"/>
  <c r="F12"/>
  <c r="D12"/>
  <c r="B12"/>
  <c r="F11"/>
  <c r="D11"/>
  <c r="B11"/>
  <c r="F10"/>
  <c r="F9" s="1"/>
  <c r="D10"/>
  <c r="B10"/>
  <c r="Q19" i="8" l="1"/>
  <c r="Q13"/>
  <c r="Q15"/>
  <c r="Q17"/>
  <c r="Q9"/>
  <c r="Q11"/>
  <c r="O15"/>
  <c r="Q16"/>
  <c r="M19"/>
  <c r="O11"/>
  <c r="Q12"/>
  <c r="Q14"/>
  <c r="S15"/>
  <c r="R19"/>
  <c r="P9"/>
  <c r="O10"/>
  <c r="S14"/>
  <c r="P18"/>
  <c r="O9"/>
  <c r="S9"/>
  <c r="R10"/>
  <c r="P12"/>
  <c r="O13"/>
  <c r="S13"/>
  <c r="R14"/>
  <c r="P16"/>
  <c r="P17"/>
  <c r="O18"/>
  <c r="S18"/>
  <c r="L19"/>
  <c r="P19"/>
  <c r="R9"/>
  <c r="P11"/>
  <c r="O12"/>
  <c r="S12"/>
  <c r="R13"/>
  <c r="P15"/>
  <c r="O16"/>
  <c r="S16"/>
  <c r="O17"/>
  <c r="S17"/>
  <c r="R18"/>
  <c r="K19"/>
  <c r="O19"/>
  <c r="S19"/>
  <c r="N19"/>
  <c r="P13"/>
  <c r="G25" i="7"/>
  <c r="G38"/>
  <c r="H39"/>
  <c r="H41"/>
  <c r="B29"/>
  <c r="B28" s="1"/>
  <c r="G37"/>
  <c r="D40"/>
  <c r="G46"/>
  <c r="G22"/>
  <c r="G23"/>
  <c r="G26"/>
  <c r="G39"/>
  <c r="G10"/>
  <c r="H37"/>
  <c r="B40"/>
  <c r="G42"/>
  <c r="F29"/>
  <c r="H29" s="1"/>
  <c r="G44"/>
  <c r="H11"/>
  <c r="D29"/>
  <c r="G29" s="1"/>
  <c r="H44"/>
  <c r="H46"/>
  <c r="H10"/>
  <c r="H23"/>
  <c r="H45"/>
  <c r="D9"/>
  <c r="H9" s="1"/>
  <c r="H25"/>
  <c r="H26"/>
  <c r="G45"/>
  <c r="H14"/>
  <c r="G41"/>
  <c r="H42"/>
  <c r="F28"/>
  <c r="G40"/>
  <c r="G14"/>
  <c r="F40"/>
  <c r="H24"/>
  <c r="D28"/>
  <c r="G28" s="1"/>
  <c r="H22"/>
  <c r="G24"/>
  <c r="F27"/>
  <c r="B9"/>
  <c r="F25" i="5"/>
  <c r="F19"/>
  <c r="F13"/>
  <c r="F7"/>
  <c r="H40"/>
  <c r="G40"/>
  <c r="F39"/>
  <c r="E39"/>
  <c r="D39"/>
  <c r="G39" s="1"/>
  <c r="C39"/>
  <c r="F38"/>
  <c r="H38" s="1"/>
  <c r="E38"/>
  <c r="D38"/>
  <c r="C38"/>
  <c r="F37"/>
  <c r="E37"/>
  <c r="D37"/>
  <c r="G37" s="1"/>
  <c r="C37"/>
  <c r="F36"/>
  <c r="H36" s="1"/>
  <c r="E36"/>
  <c r="D36"/>
  <c r="C36"/>
  <c r="F35"/>
  <c r="E35"/>
  <c r="E34" s="1"/>
  <c r="D35"/>
  <c r="G35" s="1"/>
  <c r="C35"/>
  <c r="C34" s="1"/>
  <c r="F34"/>
  <c r="H34" s="1"/>
  <c r="H33"/>
  <c r="G33"/>
  <c r="H32"/>
  <c r="G32"/>
  <c r="H31"/>
  <c r="G31"/>
  <c r="H30"/>
  <c r="G30"/>
  <c r="H29"/>
  <c r="G29"/>
  <c r="H28"/>
  <c r="G28"/>
  <c r="H27"/>
  <c r="G27"/>
  <c r="H26"/>
  <c r="G26"/>
  <c r="E25"/>
  <c r="H25" s="1"/>
  <c r="G25"/>
  <c r="C25"/>
  <c r="H24"/>
  <c r="G24"/>
  <c r="H23"/>
  <c r="G23"/>
  <c r="H22"/>
  <c r="G22"/>
  <c r="H21"/>
  <c r="G21"/>
  <c r="H20"/>
  <c r="G20"/>
  <c r="E19"/>
  <c r="H19" s="1"/>
  <c r="C19"/>
  <c r="G19" s="1"/>
  <c r="H18"/>
  <c r="G18"/>
  <c r="H17"/>
  <c r="G17"/>
  <c r="H16"/>
  <c r="G16"/>
  <c r="H15"/>
  <c r="G15"/>
  <c r="H14"/>
  <c r="G14"/>
  <c r="E13"/>
  <c r="H13" s="1"/>
  <c r="C13"/>
  <c r="G13" s="1"/>
  <c r="H12"/>
  <c r="G12"/>
  <c r="H11"/>
  <c r="G11"/>
  <c r="H10"/>
  <c r="G10"/>
  <c r="H9"/>
  <c r="G9"/>
  <c r="H8"/>
  <c r="G8"/>
  <c r="E7"/>
  <c r="H7" s="1"/>
  <c r="G7"/>
  <c r="C7"/>
  <c r="G36" l="1"/>
  <c r="G38"/>
  <c r="H40" i="7"/>
  <c r="D27"/>
  <c r="H27" s="1"/>
  <c r="B27"/>
  <c r="G9"/>
  <c r="H28"/>
  <c r="H37" i="5"/>
  <c r="H39"/>
  <c r="D34"/>
  <c r="G34" s="1"/>
  <c r="H35"/>
  <c r="G27" i="7" l="1"/>
</calcChain>
</file>

<file path=xl/sharedStrings.xml><?xml version="1.0" encoding="utf-8"?>
<sst xmlns="http://schemas.openxmlformats.org/spreadsheetml/2006/main" count="2816" uniqueCount="1260">
  <si>
    <t>Government Budgetary Operation+</t>
  </si>
  <si>
    <t xml:space="preserve"> (Rs. in million)</t>
  </si>
  <si>
    <t>Heads</t>
  </si>
  <si>
    <t>Amount</t>
  </si>
  <si>
    <t>2015/16</t>
  </si>
  <si>
    <t>2016/17</t>
  </si>
  <si>
    <t>Annual</t>
  </si>
  <si>
    <t>-</t>
  </si>
  <si>
    <t>Total Expenditure</t>
  </si>
  <si>
    <t>Total Resources</t>
  </si>
  <si>
    <t>Deficits(-) Surplus(+)</t>
  </si>
  <si>
    <t>Sources of Financing</t>
  </si>
  <si>
    <t xml:space="preserve"> #  Change in outstanding amount disbursed to VDC/DDC remaining unspent.</t>
  </si>
  <si>
    <t xml:space="preserve"> ++ Minus (-) indicates surplus.</t>
  </si>
  <si>
    <t>Table 24</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</si>
  <si>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</si>
  <si>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</si>
  <si>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</si>
  <si>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</si>
  <si>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</si>
  <si>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</si>
  <si>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</si>
  <si>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</si>
  <si>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</si>
  <si>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</si>
  <si>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</si>
  <si>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</si>
  <si>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</si>
  <si>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</si>
  <si>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</si>
  <si>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 xml:space="preserve">    a. Nepal Rastra Bank (Secondary Market)</t>
  </si>
  <si>
    <t>Foreign Employment Bond</t>
  </si>
  <si>
    <t xml:space="preserve">    b. Others</t>
  </si>
  <si>
    <t>Total Domestic Debt</t>
  </si>
  <si>
    <t>Balance at Nepal Rastra Bank</t>
  </si>
  <si>
    <t>Mid-Sep</t>
  </si>
  <si>
    <t>Amount Change
 (Mid Sep to Mid-Jul)</t>
  </si>
  <si>
    <t>Two Months</t>
  </si>
  <si>
    <t>Table 22</t>
  </si>
  <si>
    <t>Percent Change During Two Months</t>
  </si>
  <si>
    <t>(On Cash Basis)</t>
  </si>
  <si>
    <t>2017/18P</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</si>
  <si>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</si>
  <si>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</si>
  <si>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</si>
  <si>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</si>
  <si>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</si>
  <si>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</si>
  <si>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</si>
  <si>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</si>
  <si>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</si>
  <si>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</si>
  <si>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</si>
  <si>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Domestic Borrowings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</si>
  <si>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</si>
  <si>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</si>
  <si>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</si>
  <si>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</si>
  <si>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</si>
  <si>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Overdrafts++</t>
  </si>
  <si>
    <t xml:space="preserve">          Others</t>
  </si>
  <si>
    <t xml:space="preserve">     Principal Refund and Share Divestment</t>
  </si>
  <si>
    <t xml:space="preserve">     Foreign Loans</t>
  </si>
  <si>
    <t>Balance of Govt. Office Account</t>
  </si>
  <si>
    <t xml:space="preserve">     V. A. T. Fund Account</t>
  </si>
  <si>
    <t xml:space="preserve">     Customs Fund Account</t>
  </si>
  <si>
    <t xml:space="preserve">     Reconstruction Fund Account</t>
  </si>
  <si>
    <t xml:space="preserve">     Local Authorities' Accounts (LAA)#</t>
  </si>
  <si>
    <t xml:space="preserve">     Others*</t>
  </si>
  <si>
    <t>Current Balance (-Surplus)</t>
  </si>
  <si>
    <t xml:space="preserve"> +  Based on data reported by 1 offices of NRB, 79 branches of Rastriya Banijya Bank Limited, 49 branches of Nepal Bank Limited, 25 branches of Agriculture Development Bank, 24 branches of NIC Asia Bank Limited, 12  branches of Everest Bank Limited, 10 brances of Nepal Investment Bank, 9 branches of Global IME Bank Limited, 2 branches of  Bank of Kathmandu Limited and 1 branch each from NMB Bank Limited, Nepal Bangladesh Bank Limited, Prime Commercial Bank Limited and Century Commercial Bank conducting government transactions and release report from 79  DTCOs and payment centres.</t>
  </si>
  <si>
    <t>* Others includes Guarantee deposits, Operational funds (Imprest) &amp; Emergency funds and Conditional and unconditional grant from government to local bodies.</t>
  </si>
  <si>
    <t xml:space="preserve"> P indicates Provisional.</t>
  </si>
  <si>
    <t>Government Revenue Collection</t>
  </si>
  <si>
    <t>Amount (Rs. in million)</t>
  </si>
  <si>
    <t>Growth Rate During Two Months</t>
  </si>
  <si>
    <t>Composition During Two Months</t>
  </si>
  <si>
    <t>2013/14</t>
  </si>
  <si>
    <t>2014/15</t>
  </si>
  <si>
    <t>2017/18</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</si>
  <si>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</si>
  <si>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</si>
  <si>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</si>
  <si>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</si>
  <si>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</si>
  <si>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</si>
  <si>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</si>
  <si>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</si>
  <si>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</si>
  <si>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</si>
  <si>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</si>
  <si>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</si>
  <si>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</si>
  <si>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</si>
  <si>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</si>
  <si>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Table 23</t>
  </si>
  <si>
    <t>Table 1</t>
  </si>
  <si>
    <t xml:space="preserve">National Consumer Price Index </t>
  </si>
  <si>
    <t>(2014/15=100)</t>
  </si>
  <si>
    <t>Groups &amp; Sub-Groups</t>
  </si>
  <si>
    <t>Weight %</t>
  </si>
  <si>
    <t>2015/2016</t>
  </si>
  <si>
    <t>2016/2017</t>
  </si>
  <si>
    <t xml:space="preserve">2017/2018 </t>
  </si>
  <si>
    <t>Percentage Change</t>
  </si>
  <si>
    <t>Column 5</t>
  </si>
  <si>
    <t>Column 8</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</si>
  <si>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</si>
  <si>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</si>
  <si>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</si>
  <si>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</si>
  <si>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</si>
  <si>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</si>
  <si>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</si>
  <si>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</si>
  <si>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</si>
  <si>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</si>
  <si>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</si>
  <si>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</si>
  <si>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</si>
  <si>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</si>
  <si>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</si>
  <si>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</si>
  <si>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</si>
  <si>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</si>
  <si>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</si>
  <si>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</si>
  <si>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</si>
  <si>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</si>
  <si>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</si>
  <si>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</si>
  <si>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</si>
  <si>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</si>
  <si>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</si>
  <si>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</si>
  <si>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</si>
  <si>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</si>
  <si>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</si>
  <si>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</si>
  <si>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</si>
  <si>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Table 3</t>
  </si>
  <si>
    <t>National Consumer Price Index (Monthly Series)</t>
  </si>
  <si>
    <t>(2014/15 = 100)</t>
  </si>
  <si>
    <t>(y-o-y)</t>
  </si>
  <si>
    <t>Mid-months</t>
  </si>
  <si>
    <t>Index</t>
  </si>
  <si>
    <t>Percent Change</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</si>
  <si>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</si>
  <si>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</si>
  <si>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</si>
  <si>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</si>
  <si>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</si>
  <si>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</si>
  <si>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</si>
  <si>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</si>
  <si>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</si>
  <si>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</si>
  <si>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</si>
  <si>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</si>
  <si>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</si>
  <si>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4</t>
  </si>
  <si>
    <t>Consumer Price Inflation in Nepal and India (Monthly Series)</t>
  </si>
  <si>
    <t>(y-o-y changes)</t>
  </si>
  <si>
    <t>Months</t>
  </si>
  <si>
    <t>2012/13 (2069/70)</t>
  </si>
  <si>
    <t>Nepal</t>
  </si>
  <si>
    <t>India</t>
  </si>
  <si>
    <t>Deviation</t>
  </si>
  <si>
    <t>Table 5</t>
  </si>
  <si>
    <t>National Wholesale Price Index</t>
  </si>
  <si>
    <t>(1999/00=100)</t>
  </si>
  <si>
    <t xml:space="preserve">Groups and Sub-groups </t>
  </si>
  <si>
    <t xml:space="preserve">Weight % </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</si>
  <si>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</si>
  <si>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</si>
  <si>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</si>
  <si>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</si>
  <si>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</si>
  <si>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</si>
  <si>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</si>
  <si>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</si>
  <si>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</si>
  <si>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</si>
  <si>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</si>
  <si>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</si>
  <si>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</si>
  <si>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</si>
  <si>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</si>
  <si>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</si>
  <si>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</si>
  <si>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</si>
  <si>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</si>
  <si>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</si>
  <si>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</si>
  <si>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 xml:space="preserve"> </t>
  </si>
  <si>
    <t>National Wholesale Price Index (Monthly Series)</t>
  </si>
  <si>
    <t>(1999/00 = 100)</t>
  </si>
  <si>
    <t xml:space="preserve">     2005/06P</t>
  </si>
  <si>
    <t>INDEX</t>
  </si>
  <si>
    <t>%CHANGES</t>
  </si>
  <si>
    <t>Table 6</t>
  </si>
  <si>
    <t>National Salary and Wage Rate Index</t>
  </si>
  <si>
    <t>(2004/05=100)</t>
  </si>
  <si>
    <t>S.No.</t>
  </si>
  <si>
    <t>Groups/Sub-groups</t>
  </si>
  <si>
    <t>Weight</t>
  </si>
  <si>
    <t>2017/18 P</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</si>
  <si>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</si>
  <si>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</si>
  <si>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</si>
  <si>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</si>
  <si>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</si>
  <si>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</si>
  <si>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</si>
  <si>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</si>
  <si>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</si>
  <si>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</si>
  <si>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</si>
  <si>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</si>
  <si>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 #</t>
  </si>
  <si>
    <t>NA</t>
  </si>
  <si>
    <t>Wage Rate Index</t>
  </si>
  <si>
    <t>Agricultural Labourer</t>
  </si>
  <si>
    <t>Male</t>
  </si>
  <si>
    <t>Female</t>
  </si>
  <si>
    <t>Industrial Labourer</t>
  </si>
  <si>
    <t>High Skilled</t>
  </si>
  <si>
    <t>Skilled</t>
  </si>
  <si>
    <t>Semi Skilled</t>
  </si>
  <si>
    <t>Unskilled</t>
  </si>
  <si>
    <t>Construction Labourer</t>
  </si>
  <si>
    <t>Mason</t>
  </si>
  <si>
    <t>Carpenter</t>
  </si>
  <si>
    <t>Worker</t>
  </si>
  <si>
    <t xml:space="preserve">P </t>
  </si>
  <si>
    <t>Provisional</t>
  </si>
  <si>
    <t xml:space="preserve"># </t>
  </si>
  <si>
    <t xml:space="preserve">Data from private institutions were not available since 2012/13 until 2016/17 and thus indicated by 'NA' . However, the data from 2 private institutions (out of 14 sampled institutions) became available in the second month of 2017/18. </t>
  </si>
  <si>
    <t>Table 2</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</si>
  <si>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</si>
  <si>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</si>
  <si>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</si>
  <si>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</si>
  <si>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</si>
  <si>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</si>
  <si>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</si>
  <si>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</si>
  <si>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</si>
  <si>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</si>
  <si>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</si>
  <si>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</si>
  <si>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</si>
  <si>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</si>
  <si>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</si>
  <si>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Export and Import Unit Value Price Index and Terms of Trade</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</si>
  <si>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</si>
  <si>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</si>
  <si>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</si>
  <si>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</si>
  <si>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</si>
  <si>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</si>
  <si>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</si>
  <si>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</si>
  <si>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</si>
  <si>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</si>
  <si>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</si>
  <si>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</si>
  <si>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</si>
  <si>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</si>
  <si>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</si>
  <si>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</si>
  <si>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</si>
  <si>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</si>
  <si>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</si>
  <si>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</si>
  <si>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</si>
  <si>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</si>
  <si>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</si>
  <si>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</si>
  <si>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</si>
  <si>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</si>
  <si>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</si>
  <si>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</si>
  <si>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</si>
  <si>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</si>
  <si>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Structure of Share Price Indices</t>
  </si>
  <si>
    <t xml:space="preserve">                                    </t>
  </si>
  <si>
    <t>Securities Market Turnover</t>
  </si>
  <si>
    <t>Securities Listed in Nepal Stock Exchange Ltd.</t>
  </si>
  <si>
    <t>Table 7</t>
  </si>
  <si>
    <t>Direction of Foreign Trade*</t>
  </si>
  <si>
    <r>
      <t>2016/17</t>
    </r>
    <r>
      <rPr>
        <b/>
        <vertAlign val="superscript"/>
        <sz val="10"/>
        <rFont val="Times New Roman"/>
        <family val="1"/>
      </rPr>
      <t>R</t>
    </r>
  </si>
  <si>
    <r>
      <t>2017/18</t>
    </r>
    <r>
      <rPr>
        <b/>
        <vertAlign val="superscript"/>
        <sz val="10"/>
        <rFont val="Times New Roman"/>
        <family val="1"/>
      </rPr>
      <t>P</t>
    </r>
  </si>
  <si>
    <t>Two  Months</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</si>
  <si>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</si>
  <si>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</si>
  <si>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</si>
  <si>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</si>
  <si>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</si>
  <si>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</si>
  <si>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</si>
  <si>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</si>
  <si>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</si>
  <si>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</si>
  <si>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</si>
  <si>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</si>
  <si>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</si>
  <si>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</si>
  <si>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</si>
  <si>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</si>
  <si>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</si>
  <si>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</si>
  <si>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</si>
  <si>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</si>
  <si>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</si>
  <si>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</si>
  <si>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</si>
  <si>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</si>
  <si>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</si>
  <si>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</si>
  <si>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</si>
  <si>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</si>
  <si>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A. Major Commodities</t>
  </si>
  <si>
    <t>Aluminium Section</t>
  </si>
  <si>
    <t>Biscuits</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</si>
  <si>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</si>
  <si>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</si>
  <si>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</si>
  <si>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</si>
  <si>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</si>
  <si>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</si>
  <si>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</si>
  <si>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</si>
  <si>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</si>
  <si>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</si>
  <si>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</si>
  <si>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</si>
  <si>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</si>
  <si>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</si>
  <si>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</si>
  <si>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</si>
  <si>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</si>
  <si>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</si>
  <si>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</si>
  <si>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</si>
  <si>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</si>
  <si>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</si>
  <si>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</si>
  <si>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</si>
  <si>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</si>
  <si>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</si>
  <si>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</si>
  <si>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</si>
  <si>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</si>
  <si>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</si>
  <si>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</si>
  <si>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</si>
  <si>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</si>
  <si>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</si>
  <si>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</si>
  <si>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</si>
  <si>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</si>
  <si>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</si>
  <si>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</si>
  <si>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</si>
  <si>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</si>
  <si>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</si>
  <si>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</si>
  <si>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</si>
  <si>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</si>
  <si>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</si>
  <si>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</si>
  <si>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</si>
  <si>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</si>
  <si>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</si>
  <si>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</si>
  <si>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includes P.P. fabric</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</si>
  <si>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</si>
  <si>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</si>
  <si>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</si>
  <si>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</si>
  <si>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</si>
  <si>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</si>
  <si>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</si>
  <si>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</si>
  <si>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</si>
  <si>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</si>
  <si>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</si>
  <si>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</si>
  <si>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</si>
  <si>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</si>
  <si>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</si>
  <si>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</si>
  <si>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</si>
  <si>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</si>
  <si>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</si>
  <si>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</si>
  <si>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</si>
  <si>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</si>
  <si>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</si>
  <si>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</si>
  <si>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</si>
  <si>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</si>
  <si>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</si>
  <si>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</si>
  <si>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</si>
  <si>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</si>
  <si>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</si>
  <si>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</si>
  <si>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</si>
  <si>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</si>
  <si>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</si>
  <si>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</si>
  <si>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</si>
  <si>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</si>
  <si>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</si>
  <si>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</si>
  <si>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</si>
  <si>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</si>
  <si>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</si>
  <si>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</si>
  <si>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</si>
  <si>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</si>
  <si>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</si>
  <si>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</si>
  <si>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</si>
  <si>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</si>
  <si>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</si>
  <si>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</si>
  <si>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</si>
  <si>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</si>
  <si>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</si>
  <si>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</si>
  <si>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</si>
  <si>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</si>
  <si>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</si>
  <si>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</si>
  <si>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</si>
  <si>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</si>
  <si>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</si>
  <si>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</si>
  <si>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</si>
  <si>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</si>
  <si>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</si>
  <si>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</si>
  <si>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</si>
  <si>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</si>
  <si>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</si>
  <si>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</si>
  <si>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</si>
  <si>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</si>
  <si>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</si>
  <si>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</si>
  <si>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</si>
  <si>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</si>
  <si>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</si>
  <si>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</si>
  <si>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</si>
  <si>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</si>
  <si>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</si>
  <si>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</si>
  <si>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</si>
  <si>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</si>
  <si>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</si>
  <si>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</si>
  <si>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</si>
  <si>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</si>
  <si>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</si>
  <si>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</si>
  <si>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</si>
  <si>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</si>
  <si>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</si>
  <si>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</si>
  <si>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</si>
  <si>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</si>
  <si>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</si>
  <si>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</si>
  <si>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</si>
  <si>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</si>
  <si>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</si>
  <si>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</si>
  <si>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</si>
  <si>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</si>
  <si>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</si>
  <si>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</si>
  <si>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</si>
  <si>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</si>
  <si>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</si>
  <si>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</si>
  <si>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</si>
  <si>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</si>
  <si>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</si>
  <si>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</si>
  <si>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</si>
  <si>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</si>
  <si>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</si>
  <si>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</si>
  <si>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</si>
  <si>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</si>
  <si>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</si>
  <si>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</si>
  <si>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</si>
  <si>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</si>
  <si>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</si>
  <si>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</si>
  <si>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</si>
  <si>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</si>
  <si>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</si>
  <si>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</si>
  <si>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</si>
  <si>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</si>
  <si>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</si>
  <si>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</si>
  <si>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</si>
  <si>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</si>
  <si>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</si>
  <si>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</si>
  <si>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</si>
  <si>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</si>
  <si>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</si>
  <si>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</si>
  <si>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</si>
  <si>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</si>
  <si>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</si>
  <si>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Customwise</t>
  </si>
  <si>
    <t>(Rs. in million )</t>
  </si>
  <si>
    <t>Custom Points</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</si>
  <si>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</si>
  <si>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</si>
  <si>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</si>
  <si>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</si>
  <si>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</si>
  <si>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</si>
  <si>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</si>
  <si>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</si>
  <si>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</si>
  <si>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</si>
  <si>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Kailali Customs Office</t>
  </si>
  <si>
    <t>Jaleshwar Customs Office</t>
  </si>
  <si>
    <t>Tatopani Customs Office</t>
  </si>
  <si>
    <t>Kanchanpur Customs Office</t>
  </si>
  <si>
    <t>Rasuwa Customs Office</t>
  </si>
  <si>
    <t>Others</t>
  </si>
  <si>
    <t xml:space="preserve">Total </t>
  </si>
  <si>
    <t>Table 15</t>
  </si>
  <si>
    <t>Imports from India against Payment in US Dollar</t>
  </si>
  <si>
    <t>Mid-month</t>
  </si>
  <si>
    <t>2006/07</t>
  </si>
  <si>
    <t>2007/08</t>
  </si>
  <si>
    <t>2008/09</t>
  </si>
  <si>
    <t>2009/10</t>
  </si>
  <si>
    <t>2010/11</t>
  </si>
  <si>
    <t>2011/12</t>
  </si>
  <si>
    <t>2012/13</t>
  </si>
  <si>
    <r>
      <t>2016/2017</t>
    </r>
    <r>
      <rPr>
        <b/>
        <vertAlign val="superscript"/>
        <sz val="11"/>
        <rFont val="Times New Roman"/>
        <family val="1"/>
      </rPr>
      <t>R</t>
    </r>
  </si>
  <si>
    <t>Total</t>
  </si>
  <si>
    <t>* The monthly data are updated based on the latest information from custom office and differ from earlier issues.</t>
  </si>
  <si>
    <t>Table 16</t>
  </si>
  <si>
    <t>(FY 2012/13 = 100)</t>
  </si>
  <si>
    <t>Export Unit Value Price Index</t>
  </si>
  <si>
    <t xml:space="preserve">Import Unit Value Price Index </t>
  </si>
  <si>
    <t xml:space="preserve">Terms of Trade </t>
  </si>
  <si>
    <t>Mid-Month</t>
  </si>
  <si>
    <t>Percent 
Change</t>
  </si>
  <si>
    <t>Percentage 
Change</t>
  </si>
  <si>
    <t>August</t>
  </si>
  <si>
    <t>September</t>
  </si>
  <si>
    <t>October</t>
  </si>
  <si>
    <t>November</t>
  </si>
  <si>
    <t>December</t>
  </si>
  <si>
    <t>January</t>
  </si>
  <si>
    <t>February</t>
  </si>
  <si>
    <t>March</t>
  </si>
  <si>
    <t>April</t>
  </si>
  <si>
    <t>May</t>
  </si>
  <si>
    <t>June</t>
  </si>
  <si>
    <t>July</t>
  </si>
  <si>
    <t>Table 17</t>
  </si>
  <si>
    <t xml:space="preserve">Summary of Balance of Payments              </t>
  </si>
  <si>
    <t>Particulars</t>
  </si>
  <si>
    <r>
      <t xml:space="preserve">2017/18 </t>
    </r>
    <r>
      <rPr>
        <b/>
        <vertAlign val="superscript"/>
        <sz val="10"/>
        <rFont val="Times New Roman"/>
        <family val="1"/>
      </rPr>
      <t>P</t>
    </r>
  </si>
  <si>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</si>
  <si>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</si>
  <si>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</si>
  <si>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</si>
  <si>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</si>
  <si>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</si>
  <si>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</si>
  <si>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</si>
  <si>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</si>
  <si>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</si>
  <si>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</si>
  <si>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</si>
  <si>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</si>
  <si>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</si>
  <si>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</si>
  <si>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</si>
  <si>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</si>
  <si>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</si>
  <si>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</si>
  <si>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</si>
  <si>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</si>
  <si>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</si>
  <si>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</si>
  <si>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Other (Indian Excise Refund)</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</si>
  <si>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</si>
  <si>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</si>
  <si>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</si>
  <si>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</si>
  <si>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</si>
  <si>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</si>
  <si>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</si>
  <si>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</si>
  <si>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</si>
  <si>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</si>
  <si>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</si>
  <si>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</si>
  <si>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</si>
  <si>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</si>
  <si>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</si>
  <si>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</si>
  <si>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</si>
  <si>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</si>
  <si>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</si>
  <si>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</si>
  <si>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</si>
  <si>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</si>
  <si>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</si>
  <si>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</si>
  <si>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</si>
  <si>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</si>
  <si>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</si>
  <si>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</si>
  <si>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</si>
  <si>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 xml:space="preserve">* Change in reserve net is derived by netting out  reserves and related items (Group E) and currency and deposits </t>
  </si>
  <si>
    <t xml:space="preserve"> (under Group C)  with adjustment of valuation gain/loss.</t>
  </si>
  <si>
    <t>Table 18</t>
  </si>
  <si>
    <t>(Rs in million)</t>
  </si>
  <si>
    <t>Mid-Jul.</t>
  </si>
  <si>
    <t>Mid-Sept.</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</si>
  <si>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</si>
  <si>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</si>
  <si>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</si>
  <si>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</si>
  <si>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</si>
  <si>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</si>
  <si>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</si>
  <si>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</si>
  <si>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</si>
  <si>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</si>
  <si>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</si>
  <si>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</si>
  <si>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</si>
  <si>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</si>
  <si>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</si>
  <si>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</si>
  <si>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</si>
  <si>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</si>
  <si>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</si>
  <si>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</si>
  <si>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</si>
  <si>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</si>
  <si>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</si>
  <si>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</si>
  <si>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</si>
  <si>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</si>
  <si>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Exchange Rate of US Dollar (NRs/USD)</t>
  </si>
  <si>
    <t xml:space="preserve">FY </t>
  </si>
  <si>
    <t>Month End*</t>
  </si>
  <si>
    <t>Monthly Average*</t>
  </si>
  <si>
    <t>Buying</t>
  </si>
  <si>
    <t>Selling</t>
  </si>
  <si>
    <t xml:space="preserve">Middle </t>
  </si>
  <si>
    <t>Annual Average</t>
  </si>
  <si>
    <t xml:space="preserve">Feburary </t>
  </si>
  <si>
    <t xml:space="preserve">June </t>
  </si>
  <si>
    <t xml:space="preserve">February </t>
  </si>
  <si>
    <t>* As per Nepalese Calendar.</t>
  </si>
  <si>
    <t>Table 21</t>
  </si>
  <si>
    <t>Jul-Jul</t>
  </si>
  <si>
    <t>2015</t>
  </si>
  <si>
    <t>2016</t>
  </si>
  <si>
    <t>Oil ($/barrel)*</t>
  </si>
  <si>
    <t>Gold ($/ounce)**</t>
  </si>
  <si>
    <t>* Crude Oil Brent</t>
  </si>
  <si>
    <t>** Refers to p.m. London historical fix.</t>
  </si>
  <si>
    <t xml:space="preserve">Sources: http://www.eia.gov/dnav/pet/hist/LeafHandler.ashx?n=PET&amp;s=RBRTE&amp;f=D </t>
  </si>
  <si>
    <t>http://www.kitco.com/gold.londonfix.html</t>
  </si>
  <si>
    <t>Table 20</t>
  </si>
  <si>
    <t>R= Revised, P= Provisional</t>
  </si>
  <si>
    <t>R= Revised, P= Provisional, * includes Paddy</t>
  </si>
  <si>
    <t>P= Provisional</t>
  </si>
  <si>
    <t>Krishnanagar Customs Office</t>
  </si>
  <si>
    <t>Table 35</t>
  </si>
  <si>
    <t>Monetary Aggregates</t>
  </si>
  <si>
    <t xml:space="preserve">Jul </t>
  </si>
  <si>
    <t>Sep</t>
  </si>
  <si>
    <t>Jul (R)</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</si>
  <si>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</si>
  <si>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</si>
  <si>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</si>
  <si>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</si>
  <si>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</si>
  <si>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</si>
  <si>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</si>
  <si>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</si>
  <si>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</si>
  <si>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</si>
  <si>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</si>
  <si>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</si>
  <si>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</si>
  <si>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</si>
  <si>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</si>
  <si>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</si>
  <si>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</si>
  <si>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</si>
  <si>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</si>
  <si>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</si>
  <si>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</si>
  <si>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</si>
  <si>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</si>
  <si>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</si>
  <si>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</si>
  <si>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</si>
  <si>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</si>
  <si>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r>
      <t>1</t>
    </r>
    <r>
      <rPr>
        <b/>
        <sz val="10"/>
        <rFont val="Times New Roman"/>
        <family val="1"/>
      </rPr>
      <t>/</t>
    </r>
    <r>
      <rPr>
        <sz val="10"/>
        <rFont val="Times New Roman"/>
        <family val="1"/>
      </rPr>
      <t xml:space="preserve"> Adjusting the exchange valuation gain (+)/loss (-) of  Rs. </t>
    </r>
  </si>
  <si>
    <t>million</t>
  </si>
  <si>
    <r>
      <t>2/</t>
    </r>
    <r>
      <rPr>
        <sz val="10"/>
        <rFont val="Times New Roman"/>
        <family val="1"/>
      </rPr>
      <t xml:space="preserve"> Adjusting the exchange valuation gain (+)/loss (-) of  Rs. </t>
    </r>
  </si>
  <si>
    <t>R= Revised, P = Provisional</t>
  </si>
  <si>
    <t>Memorandum Items</t>
  </si>
  <si>
    <t>Money multiplier (M1)</t>
  </si>
  <si>
    <t>Money multiplier (M1+)</t>
  </si>
  <si>
    <t>Money multiplier (M2)</t>
  </si>
  <si>
    <t>Table 36</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</si>
  <si>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</si>
  <si>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</si>
  <si>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</si>
  <si>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</si>
  <si>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</si>
  <si>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</si>
  <si>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</si>
  <si>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</si>
  <si>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</si>
  <si>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</si>
  <si>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</si>
  <si>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</si>
  <si>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</si>
  <si>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</si>
  <si>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</si>
  <si>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</si>
  <si>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</si>
  <si>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</si>
  <si>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</si>
  <si>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</si>
  <si>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</si>
  <si>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</si>
  <si>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</si>
  <si>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</si>
  <si>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</si>
  <si>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</si>
  <si>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</si>
  <si>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</si>
  <si>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</si>
  <si>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</si>
  <si>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</si>
  <si>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</si>
  <si>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</si>
  <si>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</si>
  <si>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</si>
  <si>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</si>
  <si>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</si>
  <si>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</si>
  <si>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</si>
  <si>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</si>
  <si>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</si>
  <si>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</si>
  <si>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</si>
  <si>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</si>
  <si>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</si>
  <si>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</si>
  <si>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37</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</si>
  <si>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</si>
  <si>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</si>
  <si>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</si>
  <si>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</si>
  <si>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</si>
  <si>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</si>
  <si>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</si>
  <si>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</si>
  <si>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</si>
  <si>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</si>
  <si>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</si>
  <si>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</si>
  <si>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</si>
  <si>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</si>
  <si>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</si>
  <si>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</si>
  <si>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</si>
  <si>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</si>
  <si>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</si>
  <si>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</si>
  <si>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</si>
  <si>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</si>
  <si>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</si>
  <si>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</si>
  <si>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</si>
  <si>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</si>
  <si>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</si>
  <si>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</si>
  <si>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</si>
  <si>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</si>
  <si>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</si>
  <si>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</si>
  <si>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</si>
  <si>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38</t>
  </si>
  <si>
    <t xml:space="preserve">    5.2 Balance with Nepal Rastra Bank</t>
  </si>
  <si>
    <t>Table 39</t>
  </si>
  <si>
    <t>Table 40</t>
  </si>
  <si>
    <t>Table 41</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</si>
  <si>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</si>
  <si>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</si>
  <si>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</si>
  <si>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</si>
  <si>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</si>
  <si>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</si>
  <si>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</si>
  <si>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</si>
  <si>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</si>
  <si>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</si>
  <si>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</si>
  <si>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</si>
  <si>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</si>
  <si>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</si>
  <si>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</si>
  <si>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</si>
  <si>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</si>
  <si>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</si>
  <si>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</si>
  <si>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*Deposits among "A", "B" and "C" class financial institutions</t>
  </si>
  <si>
    <t>Table 42</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</si>
  <si>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</si>
  <si>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</si>
  <si>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</si>
  <si>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</si>
  <si>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</si>
  <si>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</si>
  <si>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</si>
  <si>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</si>
  <si>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</si>
  <si>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</si>
  <si>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</si>
  <si>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</si>
  <si>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</si>
  <si>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</si>
  <si>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</si>
  <si>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</si>
  <si>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</si>
  <si>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</si>
  <si>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</si>
  <si>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</si>
  <si>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</si>
  <si>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</si>
  <si>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</si>
  <si>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</si>
  <si>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</si>
  <si>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</si>
  <si>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</si>
  <si>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</si>
  <si>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</si>
  <si>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</si>
  <si>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</si>
  <si>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</si>
  <si>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</si>
  <si>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</si>
  <si>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</si>
  <si>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</si>
  <si>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</si>
  <si>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</si>
  <si>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</si>
  <si>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</si>
  <si>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</si>
  <si>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</si>
  <si>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</si>
  <si>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</si>
  <si>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</si>
  <si>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</si>
  <si>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</si>
  <si>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</si>
  <si>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</si>
  <si>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Loging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</si>
  <si>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</si>
  <si>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</si>
  <si>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</si>
  <si>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</si>
  <si>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</si>
  <si>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</si>
  <si>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</si>
  <si>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</si>
  <si>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</si>
  <si>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</si>
  <si>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</si>
  <si>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</si>
  <si>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</si>
  <si>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</si>
  <si>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</si>
  <si>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</si>
  <si>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</si>
  <si>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</si>
  <si>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</si>
  <si>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</si>
  <si>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</si>
  <si>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</si>
  <si>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</si>
  <si>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</si>
  <si>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</si>
  <si>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</si>
  <si>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</si>
  <si>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</si>
  <si>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</si>
  <si>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</si>
  <si>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</si>
  <si>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</si>
  <si>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</si>
  <si>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</si>
  <si>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</si>
  <si>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</si>
  <si>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</si>
  <si>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</si>
  <si>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</si>
  <si>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</si>
  <si>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</si>
  <si>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</si>
  <si>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</si>
  <si>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</si>
  <si>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</si>
  <si>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</si>
  <si>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</si>
  <si>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</si>
  <si>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</si>
  <si>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</si>
  <si>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</si>
  <si>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</si>
  <si>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</si>
  <si>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</si>
  <si>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</si>
  <si>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</si>
  <si>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</si>
  <si>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</si>
  <si>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Table 43</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</si>
  <si>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</si>
  <si>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</si>
  <si>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</si>
  <si>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</si>
  <si>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</si>
  <si>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</si>
  <si>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</si>
  <si>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</si>
  <si>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</si>
  <si>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</si>
  <si>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</si>
  <si>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</si>
  <si>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</si>
  <si>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</si>
  <si>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</si>
  <si>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</si>
  <si>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</si>
  <si>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</si>
  <si>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</si>
  <si>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</si>
  <si>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</si>
  <si>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</si>
  <si>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</si>
  <si>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</si>
  <si>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</si>
  <si>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</si>
  <si>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</si>
  <si>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</si>
  <si>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</si>
  <si>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</si>
  <si>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</si>
  <si>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</si>
  <si>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</si>
  <si>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</si>
  <si>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</si>
  <si>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</si>
  <si>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</si>
  <si>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</si>
  <si>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</si>
  <si>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Earthquake Victim Loan</t>
  </si>
  <si>
    <t>10. Others</t>
  </si>
  <si>
    <t>Table 44</t>
  </si>
  <si>
    <t>Jul</t>
  </si>
  <si>
    <t>Sep (P)</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</si>
  <si>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</si>
  <si>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</si>
  <si>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</si>
  <si>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</si>
  <si>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</si>
  <si>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</si>
  <si>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</si>
  <si>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</si>
  <si>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10 million)</t>
  </si>
  <si>
    <t>6. Real Estate Loan</t>
  </si>
  <si>
    <t>a. Residential Real Estate                                                                                                                                                                                                                                                                                                                                                                                                      except Residential Personal Home Loan Up to Rs. 10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</si>
  <si>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</si>
  <si>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</si>
  <si>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</si>
  <si>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</si>
  <si>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</si>
  <si>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</si>
  <si>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</si>
  <si>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</si>
  <si>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</si>
  <si>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</si>
  <si>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</si>
  <si>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</si>
  <si>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</si>
  <si>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</si>
  <si>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</si>
  <si>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</si>
  <si>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</si>
  <si>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</si>
  <si>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</si>
  <si>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c. Small &amp; Medium Industrial Loan</t>
  </si>
  <si>
    <t>d.Other Personal Loans</t>
  </si>
  <si>
    <t>e Other Loans</t>
  </si>
  <si>
    <t>Total (1 to 11)</t>
  </si>
  <si>
    <t xml:space="preserve"> R = Revised, P = Provisional</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</si>
  <si>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</si>
  <si>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</si>
  <si>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</si>
  <si>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</si>
  <si>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</si>
  <si>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</si>
  <si>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</si>
  <si>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</si>
  <si>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</si>
  <si>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</si>
  <si>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</si>
  <si>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</si>
  <si>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Outright Sale Auction</t>
  </si>
  <si>
    <t>Outright Purchase Auction</t>
  </si>
  <si>
    <t>Interest Rate* (%)</t>
  </si>
  <si>
    <t>Reverse Repo Auction</t>
  </si>
  <si>
    <t>Repo Auction (7 days)</t>
  </si>
  <si>
    <t>Deposit Auction (90 days)</t>
  </si>
  <si>
    <t>Deposit Auction (30 days)</t>
  </si>
  <si>
    <t>Standing Liquidity Facility</t>
  </si>
  <si>
    <t xml:space="preserve"> Interest Rate(%)*</t>
  </si>
  <si>
    <t>Under Interest Rate Corridor System</t>
  </si>
  <si>
    <t>14 Days Deposit Auction</t>
  </si>
  <si>
    <t>14 Days Repo Auction</t>
  </si>
  <si>
    <t>Interest Rate(%)*</t>
  </si>
  <si>
    <t>*Weighted average interest rate.</t>
  </si>
  <si>
    <t>( Amount in million)</t>
  </si>
  <si>
    <t>Purchase/Sale of Convertible Currency</t>
  </si>
  <si>
    <t>IC Purchase</t>
  </si>
  <si>
    <t>Purchase</t>
  </si>
  <si>
    <t>Sale</t>
  </si>
  <si>
    <t>Net 
Injection</t>
  </si>
  <si>
    <t>US$</t>
  </si>
  <si>
    <t>Nrs.</t>
  </si>
  <si>
    <t>US$ Sale</t>
  </si>
  <si>
    <t>Among Commercial Banks</t>
  </si>
  <si>
    <r>
      <t>Among Others</t>
    </r>
    <r>
      <rPr>
        <b/>
        <vertAlign val="superscript"/>
        <sz val="10"/>
        <rFont val="Times New Roman"/>
        <family val="1"/>
      </rPr>
      <t>#</t>
    </r>
  </si>
  <si>
    <t>Interest rate</t>
  </si>
  <si>
    <t># Interbank transaction among A &amp; B, A &amp; C, B &amp; B, B &amp; C and C &amp; C class banks and financial institutions.</t>
  </si>
  <si>
    <t>Structure of Interest Rate</t>
  </si>
  <si>
    <t>(Percent per annum)</t>
  </si>
  <si>
    <t>Year</t>
  </si>
  <si>
    <t>Jun</t>
  </si>
  <si>
    <t>Aug</t>
  </si>
  <si>
    <t>Oct</t>
  </si>
  <si>
    <t>Nov</t>
  </si>
  <si>
    <t>Dec</t>
  </si>
  <si>
    <t>Jan</t>
  </si>
  <si>
    <t>Feb</t>
  </si>
  <si>
    <t>Mar</t>
  </si>
  <si>
    <t>Apr</t>
  </si>
  <si>
    <t>Sept</t>
  </si>
  <si>
    <t>A. Policy Rates</t>
  </si>
  <si>
    <t>CRR</t>
  </si>
  <si>
    <t>Commercial Banks</t>
  </si>
  <si>
    <t>Development Banks</t>
  </si>
  <si>
    <t>Finance Companies</t>
  </si>
  <si>
    <t>Bank Rate</t>
  </si>
  <si>
    <t>Refinance Rates Against Loans to:</t>
  </si>
  <si>
    <t>Special Refinance</t>
  </si>
  <si>
    <t>General Refinance</t>
  </si>
  <si>
    <t>Export Credit in Foreign Currency</t>
  </si>
  <si>
    <t>LIBOR+0.25</t>
  </si>
  <si>
    <t>Standing Liquidity Facility (SLF)  Rate ^</t>
  </si>
  <si>
    <t>Standing Liquidity Facility (SLF) Penal Rate#</t>
  </si>
  <si>
    <t>B. Government Securities</t>
  </si>
  <si>
    <t>T-bills (28 days)*</t>
  </si>
  <si>
    <t>T-bills (91 days)*</t>
  </si>
  <si>
    <t>T-bills (182 days)*</t>
  </si>
  <si>
    <t xml:space="preserve"> -</t>
  </si>
  <si>
    <t>T-bills (364 days)*</t>
  </si>
  <si>
    <t>5.0-9.0</t>
  </si>
  <si>
    <t>5.0-9.5</t>
  </si>
  <si>
    <t>3.25-9.5</t>
  </si>
  <si>
    <t>3.08-9.5</t>
  </si>
  <si>
    <t>2.65-9.5</t>
  </si>
  <si>
    <t>2.65-9.0</t>
  </si>
  <si>
    <t>2.65-6.5</t>
  </si>
  <si>
    <t>National/Citizen SCs</t>
  </si>
  <si>
    <t>6.0-9.5</t>
  </si>
  <si>
    <t>6.0-10.0</t>
  </si>
  <si>
    <t>6.0-10</t>
  </si>
  <si>
    <t>C. Interbank Rate of Commercial Banks</t>
  </si>
  <si>
    <t>D. Weighted Average Deposit Rate (Commercial Banks)</t>
  </si>
  <si>
    <t>E. Weighted Average Lending Rate (Commercial Banks)</t>
  </si>
  <si>
    <t>F. Base Rate (Commercial Banks)$</t>
  </si>
  <si>
    <t>^ The SLF rate is fixed as same as bank rate effective from  August 16, 2012</t>
  </si>
  <si>
    <r>
      <t>#</t>
    </r>
    <r>
      <rPr>
        <sz val="10"/>
        <rFont val="Times New Roman"/>
        <family val="1"/>
      </rPr>
      <t xml:space="preserve"> The SLF rate is determined at the penal rate added to the weighted average discount rate of  91-day Treasury Bills of the preceding week.</t>
    </r>
  </si>
  <si>
    <t>* Weighted average interest rate.</t>
  </si>
  <si>
    <t>$ Base rate has been compiled since January 2013.</t>
  </si>
  <si>
    <t>(In percent)</t>
  </si>
  <si>
    <t>TRB-91 Days</t>
  </si>
  <si>
    <t>TRB-364 Days</t>
  </si>
  <si>
    <t>Annual average</t>
  </si>
  <si>
    <t>Table 25</t>
  </si>
  <si>
    <t>Table 26</t>
  </si>
  <si>
    <t>Table 27</t>
  </si>
  <si>
    <t>Table 28</t>
  </si>
  <si>
    <t>Table 29</t>
  </si>
  <si>
    <t>Table 30</t>
  </si>
  <si>
    <t>Table 31</t>
  </si>
  <si>
    <t>Table 32</t>
  </si>
  <si>
    <t>Table 33</t>
  </si>
  <si>
    <t>Table 34</t>
  </si>
  <si>
    <t>% Change</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</si>
  <si>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</si>
  <si>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</si>
  <si>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</si>
  <si>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</si>
  <si>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</si>
  <si>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</si>
  <si>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</si>
  <si>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</si>
  <si>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</si>
  <si>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</si>
  <si>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</si>
  <si>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</si>
  <si>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Traded Quantity of Shares (In Percent)</t>
  </si>
  <si>
    <t>Ratio of Turnover to Market Capitalization
(In Percent)</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</si>
  <si>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</si>
  <si>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</si>
  <si>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</si>
  <si>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</si>
  <si>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</si>
  <si>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</si>
  <si>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</si>
  <si>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</si>
  <si>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</si>
  <si>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</si>
  <si>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</si>
  <si>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</si>
  <si>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</si>
  <si>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</si>
  <si>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</si>
  <si>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</si>
  <si>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</si>
  <si>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</si>
  <si>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</si>
  <si>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</si>
  <si>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</si>
  <si>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</si>
  <si>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</si>
  <si>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</si>
  <si>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</si>
  <si>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</si>
  <si>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B. Ordinary Share</t>
  </si>
  <si>
    <t>Support Microfinance Bittiya Sanstha Ltd.</t>
  </si>
  <si>
    <t>Nepal Grameen Bikas Bank Ltd</t>
  </si>
  <si>
    <t>C. Mutual Funds</t>
  </si>
  <si>
    <t>Siddhartha Equity Fund</t>
  </si>
  <si>
    <t>Source: Securities Board of Nepal (SEBON)</t>
  </si>
  <si>
    <t>Listed Companies and  Market Capitalization</t>
  </si>
  <si>
    <t xml:space="preserve">Particulars                                                                    </t>
  </si>
  <si>
    <t xml:space="preserve">No. of Listed Companies </t>
  </si>
  <si>
    <t>Market Capitalization of Listed Companies (Rs in million)</t>
  </si>
  <si>
    <t>3 Over</t>
  </si>
  <si>
    <t xml:space="preserve">5 Over </t>
  </si>
  <si>
    <t>Value</t>
  </si>
  <si>
    <t>Share %</t>
  </si>
  <si>
    <t>Financial Institutions</t>
  </si>
  <si>
    <t xml:space="preserve">    Commercial Banks</t>
  </si>
  <si>
    <r>
      <t xml:space="preserve">    Development Banks</t>
    </r>
    <r>
      <rPr>
        <i/>
        <vertAlign val="superscript"/>
        <sz val="10"/>
        <rFont val="Times New Roman"/>
        <family val="1"/>
      </rPr>
      <t>#</t>
    </r>
  </si>
  <si>
    <t xml:space="preserve">    Finance Companies</t>
  </si>
  <si>
    <t xml:space="preserve">    Insurance Companies</t>
  </si>
  <si>
    <t>Manufacturing &amp; Processing</t>
  </si>
  <si>
    <t>Hotel</t>
  </si>
  <si>
    <t>Trading</t>
  </si>
  <si>
    <t>Hydropower</t>
  </si>
  <si>
    <t>Data Source: Nepal Stock Exchange Limited</t>
  </si>
  <si>
    <t xml:space="preserve">#  Including Class "D" Bank and Financial Institutions </t>
  </si>
  <si>
    <t>Group</t>
  </si>
  <si>
    <t>% change</t>
  </si>
  <si>
    <t>Closing</t>
  </si>
  <si>
    <t>High</t>
  </si>
  <si>
    <t>Low</t>
  </si>
  <si>
    <t>4 over 1</t>
  </si>
  <si>
    <t>7 over 4</t>
  </si>
  <si>
    <r>
      <t>Development Banks</t>
    </r>
    <r>
      <rPr>
        <vertAlign val="superscript"/>
        <sz val="10"/>
        <rFont val="Times New Roman"/>
        <family val="1"/>
      </rPr>
      <t>#</t>
    </r>
  </si>
  <si>
    <t>Insurance Companies</t>
  </si>
  <si>
    <t>Hydro Power</t>
  </si>
  <si>
    <t>NEPSE Overall Index*</t>
  </si>
  <si>
    <t xml:space="preserve"> NEPSE Sensitive Index**</t>
  </si>
  <si>
    <t>NEPSE Float Index***</t>
  </si>
  <si>
    <t xml:space="preserve"># Including Class "D" Bank and Financial Institutions </t>
  </si>
  <si>
    <t xml:space="preserve"> Securities Market Turnover </t>
  </si>
  <si>
    <t>Share Units ('000)</t>
  </si>
  <si>
    <t>Value (Rs                million)</t>
  </si>
  <si>
    <t>% Share of Value</t>
  </si>
  <si>
    <t>Mutual Fund</t>
  </si>
  <si>
    <t>Preferred Stock</t>
  </si>
  <si>
    <t>1.05</t>
  </si>
  <si>
    <t>Promoter Share</t>
  </si>
  <si>
    <t xml:space="preserve">    Total</t>
  </si>
  <si>
    <t>Securities Listed  in Nepal Stock Exchange Ltd.</t>
  </si>
  <si>
    <t>Rs               in million</t>
  </si>
  <si>
    <t>Rs  in              million</t>
  </si>
  <si>
    <t xml:space="preserve">1. Institution-wise listing </t>
  </si>
  <si>
    <t xml:space="preserve">      Commercial Banks</t>
  </si>
  <si>
    <r>
      <t xml:space="preserve">      Development Banks</t>
    </r>
    <r>
      <rPr>
        <vertAlign val="superscript"/>
        <sz val="8"/>
        <rFont val="Times New Roman"/>
        <family val="1"/>
      </rPr>
      <t>#</t>
    </r>
  </si>
  <si>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</si>
  <si>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</si>
  <si>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</si>
  <si>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</si>
  <si>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</si>
  <si>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</si>
  <si>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</si>
  <si>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</si>
  <si>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</si>
  <si>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</si>
  <si>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</si>
  <si>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</si>
  <si>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</si>
  <si>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</si>
  <si>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</si>
  <si>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</si>
  <si>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</si>
  <si>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 xml:space="preserve"> Table 45</t>
  </si>
  <si>
    <t>Table 46</t>
  </si>
  <si>
    <t>(Based on the Two months' Data of 2017/18)</t>
  </si>
  <si>
    <t>Sept.-Sept.</t>
  </si>
  <si>
    <t>Jul/Aug</t>
  </si>
  <si>
    <t>Aug/Sep</t>
  </si>
  <si>
    <t>Jun/Jul</t>
  </si>
  <si>
    <t xml:space="preserve">Percent Change </t>
  </si>
  <si>
    <t>During Two Months</t>
  </si>
  <si>
    <t>Mid-Jul To Mid-Sep</t>
  </si>
  <si>
    <t>Changes During Two Months</t>
  </si>
  <si>
    <t>(Mid-Jul to Mid-Sep, 2017)</t>
  </si>
  <si>
    <t>(Mid-Aug/Mid-Sep)</t>
  </si>
  <si>
    <t>(Mid-Aug to Mid-Sep)</t>
  </si>
  <si>
    <t>(Mid-Jul to Mid-Sep)</t>
  </si>
  <si>
    <t>Mid-Sep 2017</t>
  </si>
</sst>
</file>

<file path=xl/styles.xml><?xml version="1.0" encoding="utf-8"?>
<styleSheet xmlns="http://schemas.openxmlformats.org/spreadsheetml/2006/main">
  <numFmts count="19">
    <numFmt numFmtId="44" formatCode="_(&quot;$&quot;* #,##0.00_);_(&quot;$&quot;* \(#,##0.00\);_(&quot;$&quot;* &quot;-&quot;??_);_(@_)"/>
    <numFmt numFmtId="43" formatCode="_(* #,##0.00_);_(* \(#,##0.00\);_(* &quot;-&quot;??_);_(@_)"/>
    <numFmt numFmtId="164" formatCode="_-* #,##0.00_-;\-* #,##0.00_-;_-* &quot;-&quot;??_-;_-@_-"/>
    <numFmt numFmtId="165" formatCode="0.0"/>
    <numFmt numFmtId="166" formatCode="0.0_)"/>
    <numFmt numFmtId="167" formatCode="_(* #,##0.00_);_(* \(#,##0.00\);_(* \-??_);_(@_)"/>
    <numFmt numFmtId="168" formatCode="0_);[Red]\(0\)"/>
    <numFmt numFmtId="169" formatCode="_(* #,##0_);_(* \(#,##0\);_(* \-??_);_(@_)"/>
    <numFmt numFmtId="170" formatCode="0.0_);[Red]\(0.0\)"/>
    <numFmt numFmtId="171" formatCode="#,##0.0"/>
    <numFmt numFmtId="172" formatCode="General_)"/>
    <numFmt numFmtId="173" formatCode="0_)"/>
    <numFmt numFmtId="174" formatCode="0.000000"/>
    <numFmt numFmtId="175" formatCode="0.00_)"/>
    <numFmt numFmtId="176" formatCode="0.000_)"/>
    <numFmt numFmtId="177" formatCode="_-* #,##0.0_-;\-* #,##0.0_-;_-* &quot;-&quot;??_-;_-@_-"/>
    <numFmt numFmtId="178" formatCode="_-* #,##0.0000_-;\-* #,##0.0000_-;_-* &quot;-&quot;??_-;_-@_-"/>
    <numFmt numFmtId="179" formatCode="_(* #,##0.0_);_(* \(#,##0.0\);_(* &quot;-&quot;??_);_(@_)"/>
    <numFmt numFmtId="180" formatCode="0.0000"/>
  </numFmts>
  <fonts count="54">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theme="1"/>
      <name val="Times New Roman"/>
      <family val="1"/>
    </font>
    <font>
      <sz val="12"/>
      <color theme="1"/>
      <name val="Times New Roman"/>
      <family val="1"/>
    </font>
    <font>
      <b/>
      <sz val="12"/>
      <color theme="1"/>
      <name val="Times New Roman"/>
      <family val="1"/>
    </font>
    <font>
      <i/>
      <sz val="10"/>
      <color theme="1"/>
      <name val="Times New Roman"/>
      <family val="1"/>
    </font>
    <font>
      <b/>
      <sz val="10"/>
      <name val="Times New Roman"/>
      <family val="1"/>
    </font>
    <font>
      <sz val="10"/>
      <color theme="1"/>
      <name val="Times New Roman"/>
      <family val="1"/>
    </font>
    <font>
      <sz val="10"/>
      <name val="Times New Roman"/>
      <family val="1"/>
    </font>
    <font>
      <sz val="12"/>
      <name val="Times New Roman"/>
      <family val="1"/>
    </font>
    <font>
      <sz val="10"/>
      <name val="Arial"/>
      <family val="2"/>
    </font>
    <font>
      <sz val="14"/>
      <name val="AngsanaUPC"/>
      <family val="1"/>
    </font>
    <font>
      <u/>
      <sz val="11"/>
      <color theme="10"/>
      <name val="Calibri"/>
      <family val="2"/>
    </font>
    <font>
      <sz val="11"/>
      <color theme="1"/>
      <name val="Calibri"/>
      <family val="2"/>
    </font>
    <font>
      <sz val="10"/>
      <color indexed="8"/>
      <name val="Times New Roman"/>
      <family val="2"/>
    </font>
    <font>
      <sz val="12"/>
      <name val="Helv"/>
    </font>
    <font>
      <sz val="12"/>
      <name val="Univers (WN)"/>
      <family val="2"/>
    </font>
    <font>
      <b/>
      <sz val="11"/>
      <color theme="1"/>
      <name val="Calibri"/>
      <family val="2"/>
      <scheme val="minor"/>
    </font>
    <font>
      <sz val="10"/>
      <name val="Arial"/>
    </font>
    <font>
      <b/>
      <sz val="12"/>
      <name val="Times New Roman"/>
      <family val="1"/>
    </font>
    <font>
      <b/>
      <i/>
      <sz val="10"/>
      <name val="Times New Roman"/>
      <family val="1"/>
    </font>
    <font>
      <sz val="10.5"/>
      <color theme="1"/>
      <name val="Calibri"/>
      <family val="2"/>
      <scheme val="minor"/>
    </font>
    <font>
      <b/>
      <sz val="8"/>
      <color theme="1"/>
      <name val="Times New Roman"/>
      <family val="1"/>
    </font>
    <font>
      <sz val="10"/>
      <name val="Courier"/>
      <family val="3"/>
    </font>
    <font>
      <sz val="8"/>
      <name val="Times New Roman"/>
      <family val="1"/>
    </font>
    <font>
      <b/>
      <sz val="9"/>
      <name val="Times New Roman"/>
      <family val="1"/>
    </font>
    <font>
      <sz val="9"/>
      <name val="Times New Roman"/>
      <family val="1"/>
    </font>
    <font>
      <b/>
      <sz val="10"/>
      <color indexed="8"/>
      <name val="Times New Roman"/>
      <family val="1"/>
    </font>
    <font>
      <b/>
      <sz val="16"/>
      <color indexed="8"/>
      <name val="Times New Roman"/>
      <family val="1"/>
    </font>
    <font>
      <b/>
      <i/>
      <sz val="12"/>
      <name val="Times New Roman"/>
      <family val="1"/>
    </font>
    <font>
      <i/>
      <sz val="10"/>
      <name val="Times New Roman"/>
      <family val="1"/>
    </font>
    <font>
      <b/>
      <vertAlign val="superscript"/>
      <sz val="10"/>
      <name val="Times New Roman"/>
      <family val="1"/>
    </font>
    <font>
      <b/>
      <sz val="10"/>
      <name val="Arial"/>
      <family val="2"/>
    </font>
    <font>
      <b/>
      <sz val="18"/>
      <name val="Book Antiqua"/>
      <family val="1"/>
    </font>
    <font>
      <sz val="14"/>
      <name val="Book Antiqua"/>
      <family val="1"/>
    </font>
    <font>
      <b/>
      <vertAlign val="superscript"/>
      <sz val="11"/>
      <name val="Times New Roman"/>
      <family val="1"/>
    </font>
    <font>
      <b/>
      <u/>
      <sz val="10"/>
      <name val="Times New Roman"/>
      <family val="1"/>
    </font>
    <font>
      <u/>
      <sz val="10"/>
      <name val="Times New Roman"/>
      <family val="1"/>
    </font>
    <font>
      <sz val="10"/>
      <color indexed="8"/>
      <name val="Times New Roman"/>
      <family val="1"/>
    </font>
    <font>
      <vertAlign val="superscript"/>
      <sz val="10"/>
      <name val="Times New Roman"/>
      <family val="1"/>
    </font>
    <font>
      <b/>
      <i/>
      <sz val="10"/>
      <color indexed="10"/>
      <name val="Times New Roman"/>
      <family val="1"/>
    </font>
    <font>
      <b/>
      <sz val="10"/>
      <color indexed="10"/>
      <name val="Times New Roman"/>
      <family val="1"/>
    </font>
    <font>
      <sz val="11"/>
      <name val="Times New Roman"/>
      <family val="1"/>
    </font>
    <font>
      <b/>
      <i/>
      <vertAlign val="superscript"/>
      <sz val="11"/>
      <name val="Times New Roman"/>
      <family val="1"/>
    </font>
    <font>
      <sz val="10"/>
      <color indexed="10"/>
      <name val="Times New Roman"/>
      <family val="1"/>
    </font>
    <font>
      <sz val="10"/>
      <color rgb="FFFF0000"/>
      <name val="Times New Roman"/>
      <family val="1"/>
    </font>
    <font>
      <i/>
      <sz val="9"/>
      <name val="Times New Roman"/>
      <family val="1"/>
    </font>
    <font>
      <sz val="12"/>
      <name val="Arial"/>
      <family val="2"/>
    </font>
    <font>
      <sz val="9"/>
      <color rgb="FF000000"/>
      <name val="Verdana"/>
      <family val="2"/>
    </font>
    <font>
      <i/>
      <vertAlign val="superscript"/>
      <sz val="10"/>
      <name val="Times New Roman"/>
      <family val="1"/>
    </font>
    <font>
      <b/>
      <sz val="8"/>
      <name val="Times New Roman"/>
      <family val="1"/>
    </font>
    <font>
      <vertAlign val="superscript"/>
      <sz val="8"/>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4659260841701"/>
        <bgColor indexed="64"/>
      </patternFill>
    </fill>
  </fills>
  <borders count="107">
    <border>
      <left/>
      <right/>
      <top/>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indexed="64"/>
      </top>
      <bottom/>
      <diagonal/>
    </border>
    <border>
      <left style="double">
        <color indexed="64"/>
      </left>
      <right style="thin">
        <color indexed="64"/>
      </right>
      <top style="medium">
        <color indexed="64"/>
      </top>
      <bottom style="double">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double">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hair">
        <color indexed="64"/>
      </right>
      <top/>
      <bottom/>
      <diagonal/>
    </border>
    <border>
      <left style="thin">
        <color indexed="64"/>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80">
    <xf numFmtId="0" fontId="0" fillId="0" borderId="0"/>
    <xf numFmtId="170" fontId="3"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8" fontId="2" fillId="0" borderId="0"/>
    <xf numFmtId="0" fontId="3" fillId="0" borderId="0"/>
    <xf numFmtId="0" fontId="3" fillId="0" borderId="0"/>
    <xf numFmtId="0" fontId="3" fillId="0" borderId="0"/>
    <xf numFmtId="0" fontId="3" fillId="0" borderId="0"/>
    <xf numFmtId="0" fontId="3" fillId="0" borderId="0"/>
    <xf numFmtId="0" fontId="14" fillId="0" borderId="0" applyNumberFormat="0" applyFill="0" applyBorder="0" applyAlignment="0" applyProtection="0">
      <alignment vertical="top"/>
      <protection locked="0"/>
    </xf>
    <xf numFmtId="0" fontId="2" fillId="0" borderId="0"/>
    <xf numFmtId="0" fontId="2" fillId="0" borderId="0"/>
    <xf numFmtId="0" fontId="2" fillId="0" borderId="0"/>
    <xf numFmtId="169" fontId="15" fillId="0" borderId="0"/>
    <xf numFmtId="0" fontId="2" fillId="0" borderId="0"/>
    <xf numFmtId="169" fontId="15" fillId="0" borderId="0"/>
    <xf numFmtId="0" fontId="2" fillId="0" borderId="0"/>
    <xf numFmtId="169" fontId="15" fillId="0" borderId="0"/>
    <xf numFmtId="0" fontId="2" fillId="0" borderId="0"/>
    <xf numFmtId="169" fontId="15" fillId="0" borderId="0"/>
    <xf numFmtId="169" fontId="15" fillId="0" borderId="0"/>
    <xf numFmtId="0" fontId="1" fillId="0" borderId="0"/>
    <xf numFmtId="0" fontId="1" fillId="0" borderId="0"/>
    <xf numFmtId="0" fontId="1" fillId="0" borderId="0"/>
    <xf numFmtId="0" fontId="2" fillId="0" borderId="0"/>
    <xf numFmtId="0" fontId="2" fillId="0" borderId="0" applyAlignment="0"/>
    <xf numFmtId="0" fontId="2" fillId="0" borderId="0" applyAlignment="0"/>
    <xf numFmtId="0" fontId="11"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169" fontId="15" fillId="0" borderId="0"/>
    <xf numFmtId="0" fontId="2" fillId="0" borderId="0"/>
    <xf numFmtId="169" fontId="15" fillId="0" borderId="0"/>
    <xf numFmtId="0" fontId="2" fillId="0" borderId="0"/>
    <xf numFmtId="169"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2" fillId="0" borderId="0"/>
    <xf numFmtId="0" fontId="2" fillId="0" borderId="0"/>
    <xf numFmtId="0" fontId="1" fillId="0" borderId="0"/>
    <xf numFmtId="0" fontId="10" fillId="0" borderId="0"/>
    <xf numFmtId="0" fontId="10" fillId="0" borderId="0"/>
    <xf numFmtId="0" fontId="2" fillId="0" borderId="0"/>
    <xf numFmtId="0" fontId="1"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3" fillId="0" borderId="0"/>
    <xf numFmtId="166" fontId="17" fillId="0" borderId="0"/>
    <xf numFmtId="166" fontId="17" fillId="0" borderId="0"/>
    <xf numFmtId="166" fontId="17" fillId="0" borderId="0"/>
    <xf numFmtId="166" fontId="17" fillId="0" borderId="0"/>
    <xf numFmtId="0" fontId="2" fillId="0" borderId="0"/>
    <xf numFmtId="0" fontId="2" fillId="0" borderId="0"/>
    <xf numFmtId="0" fontId="2" fillId="0" borderId="0"/>
    <xf numFmtId="0" fontId="2" fillId="0" borderId="0"/>
    <xf numFmtId="0" fontId="2" fillId="0" borderId="0"/>
    <xf numFmtId="166" fontId="17" fillId="0" borderId="0"/>
    <xf numFmtId="0" fontId="2" fillId="0" borderId="0"/>
    <xf numFmtId="0" fontId="2" fillId="0" borderId="0"/>
    <xf numFmtId="0" fontId="2" fillId="0" borderId="0"/>
    <xf numFmtId="166" fontId="17" fillId="0" borderId="0"/>
    <xf numFmtId="0" fontId="2" fillId="0" borderId="0"/>
    <xf numFmtId="0" fontId="2" fillId="0" borderId="0"/>
    <xf numFmtId="169" fontId="15" fillId="0" borderId="0"/>
    <xf numFmtId="0" fontId="13" fillId="0" borderId="0" applyFont="0" applyFill="0" applyBorder="0" applyAlignment="0" applyProtection="0"/>
    <xf numFmtId="0" fontId="2" fillId="0" borderId="0"/>
    <xf numFmtId="0" fontId="2" fillId="0" borderId="0" applyAlignment="0"/>
    <xf numFmtId="0" fontId="2" fillId="0" borderId="0" applyAlignment="0"/>
    <xf numFmtId="169" fontId="15"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0" fontId="18" fillId="0" borderId="0"/>
    <xf numFmtId="0" fontId="20" fillId="0" borderId="0"/>
    <xf numFmtId="170" fontId="20" fillId="0" borderId="0" applyFont="0" applyFill="0" applyBorder="0" applyAlignment="0" applyProtection="0"/>
    <xf numFmtId="0" fontId="3" fillId="0" borderId="0"/>
    <xf numFmtId="0" fontId="2" fillId="0" borderId="0"/>
    <xf numFmtId="172" fontId="25" fillId="0" borderId="0"/>
    <xf numFmtId="0" fontId="25" fillId="0" borderId="0"/>
    <xf numFmtId="0" fontId="2" fillId="0" borderId="0" applyAlignment="0"/>
    <xf numFmtId="0" fontId="25" fillId="0" borderId="0"/>
    <xf numFmtId="172" fontId="25" fillId="0" borderId="0"/>
    <xf numFmtId="0" fontId="10" fillId="0" borderId="0"/>
    <xf numFmtId="0" fontId="25" fillId="0" borderId="0"/>
    <xf numFmtId="0" fontId="2" fillId="0" borderId="0"/>
    <xf numFmtId="173" fontId="17" fillId="0" borderId="0"/>
    <xf numFmtId="0" fontId="2"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3" fontId="17" fillId="0" borderId="0"/>
    <xf numFmtId="172" fontId="25" fillId="0" borderId="0"/>
    <xf numFmtId="0" fontId="20" fillId="0" borderId="0"/>
  </cellStyleXfs>
  <cellXfs count="2047">
    <xf numFmtId="0" fontId="0" fillId="0" borderId="0" xfId="0"/>
    <xf numFmtId="0" fontId="5" fillId="0" borderId="0" xfId="0" applyFont="1"/>
    <xf numFmtId="0" fontId="4" fillId="0" borderId="25" xfId="0" applyFont="1" applyBorder="1" applyAlignment="1">
      <alignment horizontal="center" vertical="center"/>
    </xf>
    <xf numFmtId="0" fontId="4" fillId="0" borderId="9" xfId="0" applyFont="1" applyBorder="1" applyAlignment="1">
      <alignment horizontal="center" vertical="center"/>
    </xf>
    <xf numFmtId="0" fontId="8" fillId="0" borderId="24" xfId="0" applyFont="1" applyBorder="1"/>
    <xf numFmtId="0" fontId="8" fillId="0" borderId="13" xfId="0" applyFont="1" applyBorder="1" applyAlignment="1" applyProtection="1">
      <alignment horizontal="left"/>
    </xf>
    <xf numFmtId="165" fontId="4" fillId="0" borderId="13" xfId="0" applyNumberFormat="1" applyFont="1" applyBorder="1"/>
    <xf numFmtId="165" fontId="9" fillId="0" borderId="13" xfId="0" applyNumberFormat="1" applyFont="1" applyBorder="1"/>
    <xf numFmtId="165" fontId="9" fillId="0" borderId="14" xfId="0" applyNumberFormat="1" applyFont="1" applyBorder="1"/>
    <xf numFmtId="0" fontId="10" fillId="0" borderId="6" xfId="0" applyFont="1" applyBorder="1"/>
    <xf numFmtId="0" fontId="10" fillId="0" borderId="15" xfId="0" applyFont="1" applyBorder="1" applyAlignment="1" applyProtection="1">
      <alignment horizontal="left"/>
    </xf>
    <xf numFmtId="165" fontId="9" fillId="0" borderId="15" xfId="0" applyNumberFormat="1" applyFont="1" applyBorder="1"/>
    <xf numFmtId="165" fontId="9" fillId="0" borderId="16" xfId="0" applyNumberFormat="1" applyFont="1" applyBorder="1"/>
    <xf numFmtId="0" fontId="10" fillId="0" borderId="12" xfId="0" applyFont="1" applyBorder="1"/>
    <xf numFmtId="0" fontId="10" fillId="0" borderId="9" xfId="0" applyFont="1" applyBorder="1" applyAlignment="1" applyProtection="1">
      <alignment horizontal="left"/>
    </xf>
    <xf numFmtId="165" fontId="9" fillId="0" borderId="9" xfId="0" applyNumberFormat="1" applyFont="1" applyBorder="1"/>
    <xf numFmtId="165" fontId="9" fillId="0" borderId="17" xfId="0" applyNumberFormat="1" applyFont="1" applyBorder="1"/>
    <xf numFmtId="165" fontId="4" fillId="0" borderId="14" xfId="0" applyNumberFormat="1" applyFont="1" applyBorder="1"/>
    <xf numFmtId="165" fontId="6" fillId="0" borderId="0" xfId="0" applyNumberFormat="1" applyFont="1"/>
    <xf numFmtId="0" fontId="6" fillId="0" borderId="0" xfId="0" applyFont="1"/>
    <xf numFmtId="0" fontId="8" fillId="0" borderId="6" xfId="0" applyFont="1" applyBorder="1"/>
    <xf numFmtId="0" fontId="8" fillId="0" borderId="12" xfId="0" applyFont="1" applyBorder="1"/>
    <xf numFmtId="0" fontId="8" fillId="0" borderId="21" xfId="0" applyFont="1" applyBorder="1"/>
    <xf numFmtId="0" fontId="8" fillId="0" borderId="22" xfId="0" applyFont="1" applyBorder="1" applyAlignment="1" applyProtection="1">
      <alignment horizontal="left"/>
    </xf>
    <xf numFmtId="165" fontId="4" fillId="0" borderId="22" xfId="0" applyNumberFormat="1" applyFont="1" applyBorder="1"/>
    <xf numFmtId="165" fontId="4" fillId="0" borderId="23" xfId="0" applyNumberFormat="1" applyFont="1" applyBorder="1"/>
    <xf numFmtId="0" fontId="4" fillId="0" borderId="0" xfId="0" applyFont="1" applyAlignment="1">
      <alignment horizontal="center"/>
    </xf>
    <xf numFmtId="0" fontId="6" fillId="0" borderId="0" xfId="0" applyFont="1" applyAlignment="1">
      <alignment horizontal="center"/>
    </xf>
    <xf numFmtId="0" fontId="19" fillId="0" borderId="0" xfId="0" applyFont="1"/>
    <xf numFmtId="0" fontId="0" fillId="0" borderId="0" xfId="0" applyAlignment="1">
      <alignment wrapText="1"/>
    </xf>
    <xf numFmtId="0" fontId="0" fillId="0" borderId="0" xfId="0" applyAlignment="1">
      <alignment horizontal="left"/>
    </xf>
    <xf numFmtId="0" fontId="4" fillId="0" borderId="13" xfId="0" applyFont="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xf numFmtId="0" fontId="4" fillId="0" borderId="18" xfId="0" applyFont="1" applyBorder="1"/>
    <xf numFmtId="165" fontId="4" fillId="0" borderId="19" xfId="0" applyNumberFormat="1" applyFont="1" applyBorder="1"/>
    <xf numFmtId="0" fontId="4" fillId="0" borderId="19" xfId="0" applyFont="1" applyBorder="1"/>
    <xf numFmtId="165" fontId="4" fillId="0" borderId="20" xfId="0" applyNumberFormat="1" applyFont="1" applyBorder="1"/>
    <xf numFmtId="0" fontId="4" fillId="0" borderId="6" xfId="0" applyFont="1" applyBorder="1"/>
    <xf numFmtId="165" fontId="4" fillId="0" borderId="15" xfId="0" applyNumberFormat="1" applyFont="1" applyBorder="1"/>
    <xf numFmtId="165" fontId="4" fillId="0" borderId="16" xfId="0" applyNumberFormat="1" applyFont="1" applyBorder="1"/>
    <xf numFmtId="0" fontId="9" fillId="0" borderId="6" xfId="0" applyFont="1" applyBorder="1"/>
    <xf numFmtId="165" fontId="4" fillId="0" borderId="15" xfId="0" applyNumberFormat="1" applyFont="1" applyBorder="1" applyAlignment="1">
      <alignment horizontal="right"/>
    </xf>
    <xf numFmtId="165" fontId="9" fillId="0" borderId="0" xfId="0" applyNumberFormat="1" applyFont="1"/>
    <xf numFmtId="165" fontId="9" fillId="0" borderId="30" xfId="0" applyNumberFormat="1" applyFont="1" applyBorder="1"/>
    <xf numFmtId="0" fontId="4" fillId="0" borderId="15" xfId="0" applyFont="1" applyBorder="1"/>
    <xf numFmtId="0" fontId="9" fillId="0" borderId="15" xfId="0" applyFont="1" applyBorder="1"/>
    <xf numFmtId="0" fontId="9" fillId="0" borderId="16" xfId="0" applyFont="1" applyBorder="1"/>
    <xf numFmtId="165" fontId="4" fillId="0" borderId="31" xfId="0" applyNumberFormat="1" applyFont="1" applyBorder="1"/>
    <xf numFmtId="165" fontId="4" fillId="0" borderId="32" xfId="0" applyNumberFormat="1" applyFont="1" applyBorder="1"/>
    <xf numFmtId="0" fontId="4" fillId="0" borderId="34" xfId="0" applyFont="1" applyBorder="1"/>
    <xf numFmtId="0" fontId="4" fillId="0" borderId="31" xfId="0" applyFont="1" applyBorder="1"/>
    <xf numFmtId="0" fontId="4" fillId="0" borderId="33" xfId="0" applyFont="1" applyBorder="1"/>
    <xf numFmtId="165" fontId="4" fillId="0" borderId="33" xfId="0" applyNumberFormat="1" applyFont="1" applyBorder="1"/>
    <xf numFmtId="0" fontId="20" fillId="0" borderId="0" xfId="248"/>
    <xf numFmtId="0" fontId="8" fillId="0" borderId="0" xfId="107" applyFont="1" applyBorder="1" applyAlignment="1">
      <alignment horizontal="center"/>
    </xf>
    <xf numFmtId="0" fontId="20" fillId="0" borderId="0" xfId="248" applyBorder="1"/>
    <xf numFmtId="0" fontId="8" fillId="2" borderId="13" xfId="107" applyFont="1" applyFill="1" applyBorder="1" applyAlignment="1">
      <alignment horizontal="center"/>
    </xf>
    <xf numFmtId="171" fontId="10" fillId="0" borderId="15" xfId="107" quotePrefix="1" applyNumberFormat="1" applyFont="1" applyBorder="1" applyAlignment="1">
      <alignment horizontal="center"/>
    </xf>
    <xf numFmtId="165" fontId="10" fillId="0" borderId="15" xfId="107" applyNumberFormat="1" applyFont="1" applyBorder="1"/>
    <xf numFmtId="165" fontId="10" fillId="0" borderId="15" xfId="107" applyNumberFormat="1" applyFont="1" applyFill="1" applyBorder="1" applyAlignment="1">
      <alignment horizontal="right"/>
    </xf>
    <xf numFmtId="165" fontId="10" fillId="0" borderId="40" xfId="107" applyNumberFormat="1" applyFont="1" applyFill="1" applyBorder="1" applyAlignment="1">
      <alignment horizontal="right"/>
    </xf>
    <xf numFmtId="171" fontId="10" fillId="0" borderId="15" xfId="107" applyNumberFormat="1" applyFont="1" applyBorder="1" applyAlignment="1">
      <alignment horizontal="center"/>
    </xf>
    <xf numFmtId="165" fontId="10" fillId="0" borderId="41" xfId="107" applyNumberFormat="1" applyFont="1" applyBorder="1" applyAlignment="1">
      <alignment horizontal="center"/>
    </xf>
    <xf numFmtId="165" fontId="10" fillId="0" borderId="15" xfId="107" applyNumberFormat="1" applyFont="1" applyBorder="1" applyAlignment="1">
      <alignment horizontal="right"/>
    </xf>
    <xf numFmtId="165" fontId="10" fillId="0" borderId="40" xfId="107" applyNumberFormat="1" applyFont="1" applyBorder="1" applyAlignment="1">
      <alignment horizontal="right"/>
    </xf>
    <xf numFmtId="0" fontId="8" fillId="0" borderId="0" xfId="107" applyFont="1" applyBorder="1"/>
    <xf numFmtId="165" fontId="8" fillId="0" borderId="0" xfId="107" applyNumberFormat="1" applyFont="1" applyBorder="1"/>
    <xf numFmtId="165" fontId="8" fillId="0" borderId="0" xfId="107" applyNumberFormat="1" applyFont="1" applyBorder="1" applyAlignment="1">
      <alignment horizontal="right"/>
    </xf>
    <xf numFmtId="171" fontId="10" fillId="0" borderId="0" xfId="107" applyNumberFormat="1" applyFont="1" applyBorder="1" applyAlignment="1">
      <alignment horizontal="center"/>
    </xf>
    <xf numFmtId="171" fontId="10" fillId="0" borderId="0" xfId="107" quotePrefix="1" applyNumberFormat="1" applyFont="1" applyBorder="1" applyAlignment="1">
      <alignment horizontal="center"/>
    </xf>
    <xf numFmtId="43" fontId="10" fillId="0" borderId="0" xfId="249" applyNumberFormat="1" applyFont="1" applyFill="1" applyBorder="1" applyAlignment="1">
      <alignment horizontal="center"/>
    </xf>
    <xf numFmtId="165" fontId="10" fillId="0" borderId="0" xfId="107" applyNumberFormat="1" applyFont="1" applyBorder="1" applyAlignment="1">
      <alignment horizontal="center"/>
    </xf>
    <xf numFmtId="165" fontId="10" fillId="0" borderId="0" xfId="107" applyNumberFormat="1" applyFont="1" applyFill="1" applyBorder="1" applyAlignment="1">
      <alignment horizontal="right"/>
    </xf>
    <xf numFmtId="0" fontId="11" fillId="0" borderId="0" xfId="107" applyFont="1"/>
    <xf numFmtId="0" fontId="11" fillId="0" borderId="0" xfId="107" applyFont="1" applyBorder="1"/>
    <xf numFmtId="165" fontId="11" fillId="0" borderId="0" xfId="107" applyNumberFormat="1" applyFont="1"/>
    <xf numFmtId="0" fontId="20" fillId="0" borderId="41" xfId="248" applyBorder="1"/>
    <xf numFmtId="0" fontId="20" fillId="0" borderId="40" xfId="248" applyBorder="1"/>
    <xf numFmtId="171" fontId="10" fillId="0" borderId="16" xfId="107" quotePrefix="1" applyNumberFormat="1" applyFont="1" applyBorder="1" applyAlignment="1">
      <alignment horizontal="center"/>
    </xf>
    <xf numFmtId="0" fontId="10" fillId="0" borderId="6" xfId="107" applyFont="1" applyBorder="1"/>
    <xf numFmtId="171" fontId="10" fillId="0" borderId="10" xfId="107" applyNumberFormat="1" applyFont="1" applyBorder="1" applyAlignment="1">
      <alignment horizontal="center"/>
    </xf>
    <xf numFmtId="0" fontId="8" fillId="2" borderId="46" xfId="107" applyFont="1" applyFill="1" applyBorder="1"/>
    <xf numFmtId="49" fontId="8" fillId="2" borderId="28" xfId="107" applyNumberFormat="1" applyFont="1" applyFill="1" applyBorder="1" applyAlignment="1">
      <alignment horizontal="center"/>
    </xf>
    <xf numFmtId="0" fontId="8" fillId="2" borderId="47" xfId="107" applyFont="1" applyFill="1" applyBorder="1"/>
    <xf numFmtId="0" fontId="8" fillId="2" borderId="42" xfId="107" applyFont="1" applyFill="1" applyBorder="1"/>
    <xf numFmtId="49" fontId="8" fillId="2" borderId="42" xfId="107" applyNumberFormat="1" applyFont="1" applyFill="1" applyBorder="1" applyAlignment="1">
      <alignment horizontal="center"/>
    </xf>
    <xf numFmtId="0" fontId="22" fillId="2" borderId="28" xfId="107" applyFont="1" applyFill="1" applyBorder="1" applyAlignment="1">
      <alignment horizontal="center"/>
    </xf>
    <xf numFmtId="0" fontId="8" fillId="2" borderId="28" xfId="107" quotePrefix="1" applyFont="1" applyFill="1" applyBorder="1" applyAlignment="1">
      <alignment horizontal="center"/>
    </xf>
    <xf numFmtId="0" fontId="8" fillId="2" borderId="46" xfId="107" quotePrefix="1" applyFont="1" applyFill="1" applyBorder="1" applyAlignment="1">
      <alignment horizontal="center"/>
    </xf>
    <xf numFmtId="0" fontId="8" fillId="2" borderId="35" xfId="107" applyFont="1" applyFill="1" applyBorder="1" applyAlignment="1">
      <alignment horizontal="center"/>
    </xf>
    <xf numFmtId="0" fontId="8" fillId="2" borderId="42" xfId="107" applyFont="1" applyFill="1" applyBorder="1" applyAlignment="1">
      <alignment horizontal="center"/>
    </xf>
    <xf numFmtId="0" fontId="22" fillId="2" borderId="28" xfId="107" quotePrefix="1" applyFont="1" applyFill="1" applyBorder="1" applyAlignment="1">
      <alignment horizontal="center"/>
    </xf>
    <xf numFmtId="0" fontId="22" fillId="2" borderId="29" xfId="107" quotePrefix="1" applyFont="1" applyFill="1" applyBorder="1" applyAlignment="1">
      <alignment horizontal="center"/>
    </xf>
    <xf numFmtId="0" fontId="8" fillId="0" borderId="34" xfId="107" applyFont="1" applyBorder="1"/>
    <xf numFmtId="165" fontId="8" fillId="0" borderId="31" xfId="107" applyNumberFormat="1" applyFont="1" applyBorder="1"/>
    <xf numFmtId="165" fontId="8" fillId="0" borderId="31" xfId="107" applyNumberFormat="1" applyFont="1" applyBorder="1" applyAlignment="1">
      <alignment horizontal="right"/>
    </xf>
    <xf numFmtId="165" fontId="8" fillId="0" borderId="48" xfId="107" applyNumberFormat="1" applyFont="1" applyBorder="1" applyAlignment="1">
      <alignment horizontal="right"/>
    </xf>
    <xf numFmtId="171" fontId="10" fillId="0" borderId="31" xfId="107" applyNumberFormat="1" applyFont="1" applyBorder="1" applyAlignment="1">
      <alignment horizontal="center"/>
    </xf>
    <xf numFmtId="171" fontId="8" fillId="0" borderId="31" xfId="107" quotePrefix="1" applyNumberFormat="1" applyFont="1" applyBorder="1" applyAlignment="1">
      <alignment horizontal="center"/>
    </xf>
    <xf numFmtId="171" fontId="8" fillId="0" borderId="49" xfId="107" quotePrefix="1" applyNumberFormat="1" applyFont="1" applyBorder="1" applyAlignment="1">
      <alignment horizontal="center"/>
    </xf>
    <xf numFmtId="171" fontId="8" fillId="0" borderId="32" xfId="107" quotePrefix="1" applyNumberFormat="1" applyFont="1" applyBorder="1" applyAlignment="1">
      <alignment horizontal="center"/>
    </xf>
    <xf numFmtId="0" fontId="10" fillId="0" borderId="0" xfId="107" applyFont="1" applyAlignment="1">
      <alignment vertical="center"/>
    </xf>
    <xf numFmtId="0" fontId="23" fillId="0" borderId="0" xfId="2" applyFont="1"/>
    <xf numFmtId="0" fontId="4" fillId="3" borderId="50" xfId="0" applyFont="1" applyFill="1" applyBorder="1" applyAlignment="1">
      <alignment horizontal="center" wrapText="1"/>
    </xf>
    <xf numFmtId="0" fontId="4" fillId="3" borderId="13" xfId="2" applyFont="1" applyFill="1" applyBorder="1" applyAlignment="1">
      <alignment horizontal="center"/>
    </xf>
    <xf numFmtId="0" fontId="4" fillId="3" borderId="14" xfId="2" applyFont="1" applyFill="1" applyBorder="1" applyAlignment="1">
      <alignment horizontal="center"/>
    </xf>
    <xf numFmtId="0" fontId="24" fillId="3" borderId="24" xfId="2" applyFont="1" applyFill="1" applyBorder="1" applyAlignment="1">
      <alignment horizontal="center"/>
    </xf>
    <xf numFmtId="0" fontId="24" fillId="3" borderId="13" xfId="2" applyFont="1" applyFill="1" applyBorder="1" applyAlignment="1">
      <alignment horizontal="center"/>
    </xf>
    <xf numFmtId="0" fontId="24" fillId="3" borderId="13" xfId="2" applyFont="1" applyFill="1" applyBorder="1" applyAlignment="1">
      <alignment horizontal="center" vertical="center"/>
    </xf>
    <xf numFmtId="0" fontId="24" fillId="3" borderId="14" xfId="2" applyFont="1" applyFill="1" applyBorder="1" applyAlignment="1">
      <alignment horizontal="center" vertical="center"/>
    </xf>
    <xf numFmtId="0" fontId="19" fillId="0" borderId="24" xfId="0" applyFont="1" applyBorder="1"/>
    <xf numFmtId="2" fontId="19" fillId="0" borderId="13" xfId="0" applyNumberFormat="1" applyFont="1" applyBorder="1"/>
    <xf numFmtId="165" fontId="19" fillId="0" borderId="13" xfId="0" applyNumberFormat="1" applyFont="1" applyBorder="1"/>
    <xf numFmtId="165" fontId="19" fillId="0" borderId="14" xfId="0" applyNumberFormat="1" applyFont="1" applyBorder="1"/>
    <xf numFmtId="0" fontId="19" fillId="0" borderId="13" xfId="0" applyFont="1" applyBorder="1"/>
    <xf numFmtId="0" fontId="0" fillId="0" borderId="24" xfId="0" applyBorder="1"/>
    <xf numFmtId="0" fontId="0" fillId="0" borderId="13" xfId="0" applyBorder="1"/>
    <xf numFmtId="165" fontId="0" fillId="0" borderId="13" xfId="0" applyNumberFormat="1" applyBorder="1"/>
    <xf numFmtId="165" fontId="0" fillId="0" borderId="14" xfId="0" applyNumberFormat="1" applyBorder="1"/>
    <xf numFmtId="165" fontId="0" fillId="4" borderId="13" xfId="0" applyNumberFormat="1" applyFill="1" applyBorder="1"/>
    <xf numFmtId="165" fontId="0" fillId="4" borderId="14" xfId="0" applyNumberFormat="1" applyFill="1" applyBorder="1"/>
    <xf numFmtId="0" fontId="0" fillId="0" borderId="53" xfId="0" applyBorder="1"/>
    <xf numFmtId="0" fontId="0" fillId="0" borderId="54" xfId="0" applyBorder="1"/>
    <xf numFmtId="165" fontId="0" fillId="0" borderId="54" xfId="0" applyNumberFormat="1" applyBorder="1"/>
    <xf numFmtId="165" fontId="0" fillId="0" borderId="55" xfId="0" applyNumberFormat="1" applyBorder="1"/>
    <xf numFmtId="0" fontId="23" fillId="0" borderId="0" xfId="2" applyFont="1" applyAlignment="1"/>
    <xf numFmtId="0" fontId="1" fillId="0" borderId="0" xfId="2"/>
    <xf numFmtId="0" fontId="1" fillId="0" borderId="0" xfId="2" applyFont="1"/>
    <xf numFmtId="172" fontId="8" fillId="5" borderId="9" xfId="252" applyNumberFormat="1" applyFont="1" applyFill="1" applyBorder="1" applyAlignment="1" applyProtection="1">
      <alignment horizontal="center" vertical="center"/>
    </xf>
    <xf numFmtId="172" fontId="8" fillId="5" borderId="13" xfId="252" applyNumberFormat="1" applyFont="1" applyFill="1" applyBorder="1" applyAlignment="1" applyProtection="1">
      <alignment horizontal="center" vertical="center"/>
    </xf>
    <xf numFmtId="172" fontId="8" fillId="5" borderId="8" xfId="252" applyNumberFormat="1" applyFont="1" applyFill="1" applyBorder="1" applyAlignment="1" applyProtection="1">
      <alignment horizontal="center" vertical="center"/>
    </xf>
    <xf numFmtId="172" fontId="8" fillId="5" borderId="14" xfId="252" applyNumberFormat="1" applyFont="1" applyFill="1" applyBorder="1" applyAlignment="1" applyProtection="1">
      <alignment horizontal="center" vertical="center"/>
    </xf>
    <xf numFmtId="172" fontId="10" fillId="0" borderId="6" xfId="252" applyNumberFormat="1" applyFont="1" applyBorder="1" applyAlignment="1" applyProtection="1">
      <alignment horizontal="left" vertical="center"/>
    </xf>
    <xf numFmtId="165" fontId="10" fillId="0" borderId="15" xfId="8" applyNumberFormat="1" applyFont="1" applyBorder="1" applyAlignment="1" applyProtection="1">
      <alignment horizontal="center" vertical="center"/>
    </xf>
    <xf numFmtId="166" fontId="10" fillId="0" borderId="15" xfId="252" applyNumberFormat="1" applyFont="1" applyBorder="1" applyAlignment="1" applyProtection="1">
      <alignment horizontal="center" vertical="center"/>
    </xf>
    <xf numFmtId="166" fontId="10" fillId="0" borderId="58" xfId="252" applyNumberFormat="1" applyFont="1" applyBorder="1" applyAlignment="1" applyProtection="1">
      <alignment horizontal="center" vertical="center"/>
    </xf>
    <xf numFmtId="166" fontId="10" fillId="0" borderId="41" xfId="252" applyNumberFormat="1" applyFont="1" applyBorder="1" applyAlignment="1" applyProtection="1">
      <alignment horizontal="center" vertical="center"/>
    </xf>
    <xf numFmtId="166" fontId="10" fillId="0" borderId="16" xfId="252" applyNumberFormat="1" applyFont="1" applyBorder="1" applyAlignment="1" applyProtection="1">
      <alignment horizontal="center" vertical="center"/>
    </xf>
    <xf numFmtId="165" fontId="10" fillId="0" borderId="15" xfId="8" applyNumberFormat="1" applyFont="1" applyFill="1" applyBorder="1" applyAlignment="1" applyProtection="1">
      <alignment horizontal="center" vertical="center"/>
    </xf>
    <xf numFmtId="172" fontId="10" fillId="0" borderId="15" xfId="252" applyNumberFormat="1" applyFont="1" applyFill="1" applyBorder="1" applyAlignment="1" applyProtection="1">
      <alignment horizontal="center" vertical="center"/>
    </xf>
    <xf numFmtId="165" fontId="10" fillId="0" borderId="15" xfId="252" applyNumberFormat="1" applyFont="1" applyFill="1" applyBorder="1" applyAlignment="1" applyProtection="1">
      <alignment horizontal="center" vertical="center"/>
    </xf>
    <xf numFmtId="165" fontId="10" fillId="0" borderId="41" xfId="252" applyNumberFormat="1" applyFont="1" applyFill="1" applyBorder="1" applyAlignment="1" applyProtection="1">
      <alignment horizontal="center" vertical="center"/>
    </xf>
    <xf numFmtId="165" fontId="10" fillId="0" borderId="15" xfId="8" applyNumberFormat="1" applyFont="1" applyBorder="1" applyAlignment="1">
      <alignment horizontal="center" vertical="center"/>
    </xf>
    <xf numFmtId="165" fontId="10" fillId="0" borderId="15" xfId="252" applyNumberFormat="1" applyFont="1" applyBorder="1" applyAlignment="1">
      <alignment horizontal="center" vertical="center"/>
    </xf>
    <xf numFmtId="165" fontId="10" fillId="0" borderId="41" xfId="252" applyNumberFormat="1" applyFont="1" applyBorder="1" applyAlignment="1">
      <alignment horizontal="center" vertical="center"/>
    </xf>
    <xf numFmtId="165" fontId="10" fillId="0" borderId="16" xfId="252" applyNumberFormat="1" applyFont="1" applyBorder="1" applyAlignment="1" applyProtection="1">
      <alignment horizontal="center" vertical="center"/>
    </xf>
    <xf numFmtId="165" fontId="10" fillId="0" borderId="16" xfId="252" applyNumberFormat="1" applyFont="1" applyBorder="1" applyAlignment="1">
      <alignment horizontal="center" vertical="center"/>
    </xf>
    <xf numFmtId="165" fontId="10" fillId="0" borderId="30" xfId="252" applyNumberFormat="1" applyFont="1" applyBorder="1" applyAlignment="1">
      <alignment horizontal="center" vertical="center"/>
    </xf>
    <xf numFmtId="166" fontId="10" fillId="0" borderId="9" xfId="252" applyNumberFormat="1" applyFont="1" applyBorder="1" applyAlignment="1" applyProtection="1">
      <alignment horizontal="center" vertical="center"/>
    </xf>
    <xf numFmtId="165" fontId="10" fillId="0" borderId="9" xfId="252" applyNumberFormat="1" applyFont="1" applyBorder="1" applyAlignment="1">
      <alignment horizontal="center" vertical="center"/>
    </xf>
    <xf numFmtId="165" fontId="10" fillId="0" borderId="39" xfId="252" applyNumberFormat="1" applyFont="1" applyBorder="1" applyAlignment="1">
      <alignment horizontal="center" vertical="center"/>
    </xf>
    <xf numFmtId="172" fontId="8" fillId="0" borderId="53" xfId="252" applyNumberFormat="1" applyFont="1" applyBorder="1" applyAlignment="1" applyProtection="1">
      <alignment horizontal="center" vertical="center"/>
    </xf>
    <xf numFmtId="165" fontId="8" fillId="0" borderId="54" xfId="252" applyNumberFormat="1" applyFont="1" applyBorder="1" applyAlignment="1">
      <alignment horizontal="center" vertical="center"/>
    </xf>
    <xf numFmtId="165" fontId="8" fillId="0" borderId="59" xfId="252" applyNumberFormat="1" applyFont="1" applyBorder="1" applyAlignment="1">
      <alignment horizontal="center" vertical="center"/>
    </xf>
    <xf numFmtId="165" fontId="8" fillId="0" borderId="60" xfId="252" applyNumberFormat="1" applyFont="1" applyBorder="1" applyAlignment="1">
      <alignment horizontal="center" vertical="center"/>
    </xf>
    <xf numFmtId="165" fontId="8" fillId="0" borderId="55" xfId="252" applyNumberFormat="1" applyFont="1" applyBorder="1" applyAlignment="1">
      <alignment horizontal="center" vertical="center"/>
    </xf>
    <xf numFmtId="172" fontId="26" fillId="0" borderId="33" xfId="252" applyNumberFormat="1" applyFont="1" applyFill="1" applyBorder="1" applyAlignment="1" applyProtection="1">
      <alignment horizontal="left" vertical="center"/>
    </xf>
    <xf numFmtId="0" fontId="1" fillId="0" borderId="0" xfId="2" applyAlignment="1">
      <alignment horizontal="center"/>
    </xf>
    <xf numFmtId="172" fontId="26" fillId="0" borderId="0" xfId="252" applyNumberFormat="1" applyFont="1" applyFill="1" applyBorder="1" applyAlignment="1" applyProtection="1">
      <alignment horizontal="left" vertical="center"/>
    </xf>
    <xf numFmtId="166" fontId="1" fillId="0" borderId="0" xfId="2" applyNumberFormat="1"/>
    <xf numFmtId="165" fontId="19" fillId="0" borderId="0" xfId="0" applyNumberFormat="1" applyFont="1"/>
    <xf numFmtId="0" fontId="2" fillId="0" borderId="0" xfId="107"/>
    <xf numFmtId="172" fontId="8" fillId="0" borderId="0" xfId="253" quotePrefix="1" applyNumberFormat="1" applyFont="1" applyBorder="1" applyAlignment="1">
      <alignment horizontal="center"/>
    </xf>
    <xf numFmtId="172" fontId="8" fillId="5" borderId="13" xfId="253" applyNumberFormat="1" applyFont="1" applyFill="1" applyBorder="1" applyAlignment="1" applyProtection="1">
      <alignment horizontal="center" vertical="center"/>
    </xf>
    <xf numFmtId="166" fontId="10" fillId="0" borderId="41" xfId="253" applyNumberFormat="1" applyFont="1" applyBorder="1" applyAlignment="1" applyProtection="1">
      <alignment horizontal="center" vertical="center"/>
    </xf>
    <xf numFmtId="165" fontId="9" fillId="0" borderId="0" xfId="165" applyNumberFormat="1" applyFont="1" applyBorder="1" applyAlignment="1">
      <alignment horizontal="center"/>
    </xf>
    <xf numFmtId="170" fontId="8" fillId="0" borderId="58" xfId="253" applyNumberFormat="1" applyFont="1" applyFill="1" applyBorder="1" applyAlignment="1" applyProtection="1">
      <alignment horizontal="center" vertical="center"/>
    </xf>
    <xf numFmtId="166" fontId="10" fillId="0" borderId="0" xfId="253" applyNumberFormat="1" applyFont="1" applyBorder="1" applyAlignment="1" applyProtection="1">
      <alignment horizontal="center" vertical="center"/>
    </xf>
    <xf numFmtId="165" fontId="9" fillId="0" borderId="58" xfId="165" applyNumberFormat="1" applyFont="1" applyBorder="1" applyAlignment="1">
      <alignment horizontal="center" vertical="center"/>
    </xf>
    <xf numFmtId="170" fontId="10" fillId="0" borderId="15" xfId="253" applyNumberFormat="1" applyFont="1" applyFill="1" applyBorder="1" applyAlignment="1" applyProtection="1">
      <alignment horizontal="center" vertical="center"/>
    </xf>
    <xf numFmtId="170" fontId="10" fillId="0" borderId="58" xfId="253" applyNumberFormat="1" applyFont="1" applyFill="1" applyBorder="1" applyAlignment="1" applyProtection="1">
      <alignment horizontal="center" vertical="center"/>
    </xf>
    <xf numFmtId="165" fontId="9" fillId="0" borderId="62" xfId="165" applyNumberFormat="1" applyFont="1" applyBorder="1" applyAlignment="1">
      <alignment horizontal="center" vertical="center"/>
    </xf>
    <xf numFmtId="170" fontId="8" fillId="0" borderId="15" xfId="253" applyNumberFormat="1" applyFont="1" applyFill="1" applyBorder="1" applyAlignment="1" applyProtection="1">
      <alignment horizontal="center" vertical="center"/>
    </xf>
    <xf numFmtId="172" fontId="10" fillId="0" borderId="40" xfId="253" applyNumberFormat="1" applyFont="1" applyFill="1" applyBorder="1" applyAlignment="1" applyProtection="1">
      <alignment horizontal="center" vertical="center"/>
    </xf>
    <xf numFmtId="165" fontId="9" fillId="0" borderId="15" xfId="165" applyNumberFormat="1" applyFont="1" applyBorder="1" applyAlignment="1">
      <alignment horizontal="center" vertical="center"/>
    </xf>
    <xf numFmtId="165" fontId="9" fillId="0" borderId="40" xfId="165" applyNumberFormat="1" applyFont="1" applyBorder="1" applyAlignment="1">
      <alignment horizontal="center" vertical="center"/>
    </xf>
    <xf numFmtId="166" fontId="10" fillId="0" borderId="40" xfId="253" applyNumberFormat="1" applyFont="1" applyBorder="1" applyAlignment="1" applyProtection="1">
      <alignment horizontal="center" vertical="center"/>
    </xf>
    <xf numFmtId="165" fontId="10" fillId="0" borderId="40" xfId="253" applyNumberFormat="1" applyFont="1" applyBorder="1" applyAlignment="1">
      <alignment horizontal="center" vertical="center"/>
    </xf>
    <xf numFmtId="165" fontId="9" fillId="0" borderId="15" xfId="165" applyNumberFormat="1" applyFont="1" applyBorder="1" applyAlignment="1">
      <alignment horizontal="center"/>
    </xf>
    <xf numFmtId="165" fontId="9" fillId="0" borderId="9" xfId="165" applyNumberFormat="1" applyFont="1" applyBorder="1" applyAlignment="1">
      <alignment horizontal="center" vertical="center"/>
    </xf>
    <xf numFmtId="170" fontId="10" fillId="0" borderId="9" xfId="253" applyNumberFormat="1" applyFont="1" applyFill="1" applyBorder="1" applyAlignment="1" applyProtection="1">
      <alignment horizontal="center" vertical="center"/>
    </xf>
    <xf numFmtId="165" fontId="9" fillId="0" borderId="10" xfId="165" applyNumberFormat="1" applyFont="1" applyBorder="1" applyAlignment="1">
      <alignment horizontal="center" vertical="center"/>
    </xf>
    <xf numFmtId="0" fontId="9" fillId="0" borderId="0" xfId="165" applyFont="1"/>
    <xf numFmtId="0" fontId="10" fillId="0" borderId="0" xfId="251" applyFont="1"/>
    <xf numFmtId="0" fontId="8" fillId="0" borderId="0" xfId="251" applyFont="1" applyAlignment="1"/>
    <xf numFmtId="0" fontId="8" fillId="5" borderId="50" xfId="160" quotePrefix="1" applyFont="1" applyFill="1" applyBorder="1" applyAlignment="1" applyProtection="1">
      <alignment horizontal="center" vertical="center"/>
    </xf>
    <xf numFmtId="0" fontId="4" fillId="2" borderId="13" xfId="2" applyFont="1" applyFill="1" applyBorder="1" applyAlignment="1">
      <alignment horizontal="center"/>
    </xf>
    <xf numFmtId="0" fontId="8" fillId="5" borderId="62" xfId="251" applyFont="1" applyFill="1" applyBorder="1" applyAlignment="1">
      <alignment horizontal="center"/>
    </xf>
    <xf numFmtId="0" fontId="8" fillId="5" borderId="58" xfId="251" applyFont="1" applyFill="1" applyBorder="1" applyAlignment="1">
      <alignment horizontal="center"/>
    </xf>
    <xf numFmtId="0" fontId="8" fillId="5" borderId="63" xfId="251" applyFont="1" applyFill="1" applyBorder="1" applyAlignment="1">
      <alignment horizontal="center"/>
    </xf>
    <xf numFmtId="0" fontId="8" fillId="5" borderId="64" xfId="251" applyFont="1" applyFill="1" applyBorder="1" applyAlignment="1">
      <alignment horizontal="center"/>
    </xf>
    <xf numFmtId="0" fontId="10" fillId="5" borderId="65" xfId="251" applyNumberFormat="1" applyFont="1" applyFill="1" applyBorder="1" applyAlignment="1">
      <alignment horizontal="center"/>
    </xf>
    <xf numFmtId="0" fontId="8" fillId="5" borderId="13" xfId="251" applyFont="1" applyFill="1" applyBorder="1" applyAlignment="1">
      <alignment horizontal="center"/>
    </xf>
    <xf numFmtId="0" fontId="8" fillId="5" borderId="7" xfId="251" applyFont="1" applyFill="1" applyBorder="1" applyAlignment="1">
      <alignment horizontal="center"/>
    </xf>
    <xf numFmtId="0" fontId="8" fillId="5" borderId="8" xfId="251" applyFont="1" applyFill="1" applyBorder="1" applyAlignment="1">
      <alignment horizontal="center"/>
    </xf>
    <xf numFmtId="0" fontId="8" fillId="5" borderId="10" xfId="251" applyFont="1" applyFill="1" applyBorder="1" applyAlignment="1">
      <alignment horizontal="center"/>
    </xf>
    <xf numFmtId="0" fontId="8" fillId="5" borderId="9" xfId="251" applyFont="1" applyFill="1" applyBorder="1" applyAlignment="1">
      <alignment horizontal="center"/>
    </xf>
    <xf numFmtId="0" fontId="8" fillId="5" borderId="38" xfId="251" applyFont="1" applyFill="1" applyBorder="1" applyAlignment="1">
      <alignment horizontal="center"/>
    </xf>
    <xf numFmtId="0" fontId="8" fillId="5" borderId="17" xfId="251" applyFont="1" applyFill="1" applyBorder="1" applyAlignment="1">
      <alignment horizontal="center"/>
    </xf>
    <xf numFmtId="0" fontId="8" fillId="0" borderId="24" xfId="251" applyFont="1" applyBorder="1" applyAlignment="1">
      <alignment vertical="center"/>
    </xf>
    <xf numFmtId="2" fontId="8" fillId="0" borderId="13" xfId="251" applyNumberFormat="1" applyFont="1" applyBorder="1" applyAlignment="1">
      <alignment horizontal="center" vertical="center"/>
    </xf>
    <xf numFmtId="165" fontId="8" fillId="4" borderId="13" xfId="254" applyNumberFormat="1" applyFont="1" applyFill="1" applyBorder="1" applyAlignment="1">
      <alignment horizontal="right" vertical="center"/>
    </xf>
    <xf numFmtId="165" fontId="8" fillId="4" borderId="13" xfId="254" applyNumberFormat="1" applyFont="1" applyFill="1" applyBorder="1" applyAlignment="1">
      <alignment horizontal="center" vertical="center"/>
    </xf>
    <xf numFmtId="165" fontId="8" fillId="4" borderId="14" xfId="254" applyNumberFormat="1" applyFont="1" applyFill="1" applyBorder="1" applyAlignment="1">
      <alignment horizontal="center" vertical="center"/>
    </xf>
    <xf numFmtId="165" fontId="10" fillId="0" borderId="0" xfId="251" applyNumberFormat="1" applyFont="1"/>
    <xf numFmtId="0" fontId="10" fillId="0" borderId="24" xfId="251" applyFont="1" applyBorder="1" applyAlignment="1">
      <alignment vertical="center"/>
    </xf>
    <xf numFmtId="2" fontId="10" fillId="0" borderId="13" xfId="251" applyNumberFormat="1" applyFont="1" applyBorder="1" applyAlignment="1">
      <alignment horizontal="center" vertical="center"/>
    </xf>
    <xf numFmtId="165" fontId="10" fillId="4" borderId="13" xfId="254" applyNumberFormat="1" applyFont="1" applyFill="1" applyBorder="1" applyAlignment="1">
      <alignment horizontal="right" vertical="center"/>
    </xf>
    <xf numFmtId="165" fontId="10" fillId="4" borderId="13" xfId="254" applyNumberFormat="1" applyFont="1" applyFill="1" applyBorder="1" applyAlignment="1">
      <alignment horizontal="center" vertical="center"/>
    </xf>
    <xf numFmtId="165" fontId="10" fillId="4" borderId="14" xfId="254" applyNumberFormat="1" applyFont="1" applyFill="1" applyBorder="1" applyAlignment="1">
      <alignment horizontal="center" vertical="center"/>
    </xf>
    <xf numFmtId="165" fontId="8" fillId="4" borderId="13" xfId="254" applyNumberFormat="1" applyFont="1" applyFill="1" applyBorder="1" applyAlignment="1">
      <alignment vertical="center"/>
    </xf>
    <xf numFmtId="165" fontId="8" fillId="0" borderId="0" xfId="251" applyNumberFormat="1" applyFont="1"/>
    <xf numFmtId="0" fontId="8" fillId="0" borderId="0" xfId="251" applyFont="1"/>
    <xf numFmtId="165" fontId="10" fillId="4" borderId="13" xfId="254" applyNumberFormat="1" applyFont="1" applyFill="1" applyBorder="1" applyAlignment="1">
      <alignment vertical="center"/>
    </xf>
    <xf numFmtId="0" fontId="10" fillId="0" borderId="53" xfId="251" applyFont="1" applyBorder="1" applyAlignment="1">
      <alignment vertical="center"/>
    </xf>
    <xf numFmtId="2" fontId="10" fillId="0" borderId="54" xfId="251" applyNumberFormat="1" applyFont="1" applyBorder="1" applyAlignment="1">
      <alignment horizontal="center" vertical="center"/>
    </xf>
    <xf numFmtId="165" fontId="10" fillId="4" borderId="54" xfId="254" applyNumberFormat="1" applyFont="1" applyFill="1" applyBorder="1" applyAlignment="1">
      <alignment vertical="center"/>
    </xf>
    <xf numFmtId="165" fontId="10" fillId="4" borderId="54" xfId="254" applyNumberFormat="1" applyFont="1" applyFill="1" applyBorder="1" applyAlignment="1">
      <alignment horizontal="center" vertical="center"/>
    </xf>
    <xf numFmtId="165" fontId="10" fillId="4" borderId="55" xfId="254" applyNumberFormat="1" applyFont="1" applyFill="1" applyBorder="1" applyAlignment="1">
      <alignment horizontal="center" vertical="center"/>
    </xf>
    <xf numFmtId="0" fontId="10" fillId="0" borderId="0" xfId="251" applyFont="1" applyBorder="1"/>
    <xf numFmtId="172" fontId="10" fillId="0" borderId="0" xfId="256" applyNumberFormat="1" applyFont="1"/>
    <xf numFmtId="172" fontId="10" fillId="0" borderId="61" xfId="256" applyNumberFormat="1" applyFont="1" applyBorder="1" applyAlignment="1" applyProtection="1">
      <alignment horizontal="centerContinuous"/>
    </xf>
    <xf numFmtId="172" fontId="10" fillId="0" borderId="61" xfId="256" applyNumberFormat="1" applyFont="1" applyBorder="1" applyAlignment="1">
      <alignment horizontal="centerContinuous"/>
    </xf>
    <xf numFmtId="165" fontId="10" fillId="0" borderId="0" xfId="256" applyNumberFormat="1" applyFont="1"/>
    <xf numFmtId="172" fontId="27" fillId="5" borderId="13" xfId="256" applyNumberFormat="1" applyFont="1" applyFill="1" applyBorder="1" applyAlignment="1" applyProtection="1">
      <alignment horizontal="center" vertical="center"/>
    </xf>
    <xf numFmtId="172" fontId="27" fillId="5" borderId="9" xfId="256" applyNumberFormat="1" applyFont="1" applyFill="1" applyBorder="1" applyAlignment="1" applyProtection="1">
      <alignment horizontal="center" vertical="center"/>
    </xf>
    <xf numFmtId="172" fontId="10" fillId="0" borderId="39" xfId="256" applyNumberFormat="1" applyFont="1" applyBorder="1" applyAlignment="1" applyProtection="1">
      <alignment horizontal="center"/>
    </xf>
    <xf numFmtId="172" fontId="10" fillId="0" borderId="38" xfId="256" applyNumberFormat="1" applyFont="1" applyBorder="1" applyAlignment="1" applyProtection="1">
      <alignment horizontal="center"/>
    </xf>
    <xf numFmtId="172" fontId="27" fillId="5" borderId="17" xfId="256" applyNumberFormat="1" applyFont="1" applyFill="1" applyBorder="1" applyAlignment="1" applyProtection="1">
      <alignment horizontal="center" vertical="center"/>
    </xf>
    <xf numFmtId="172" fontId="28" fillId="0" borderId="6" xfId="256" applyNumberFormat="1" applyFont="1" applyBorder="1" applyAlignment="1" applyProtection="1">
      <alignment horizontal="left" vertical="center"/>
    </xf>
    <xf numFmtId="165" fontId="28" fillId="0" borderId="15" xfId="256" applyNumberFormat="1" applyFont="1" applyBorder="1" applyAlignment="1">
      <alignment horizontal="center" vertical="center"/>
    </xf>
    <xf numFmtId="165" fontId="28" fillId="0" borderId="41" xfId="256" applyNumberFormat="1" applyFont="1" applyBorder="1" applyAlignment="1">
      <alignment horizontal="center" vertical="center"/>
    </xf>
    <xf numFmtId="165" fontId="28" fillId="0" borderId="58" xfId="256" applyNumberFormat="1" applyFont="1" applyBorder="1" applyAlignment="1">
      <alignment horizontal="center" vertical="center"/>
    </xf>
    <xf numFmtId="165" fontId="28" fillId="0" borderId="16" xfId="256" applyNumberFormat="1" applyFont="1" applyBorder="1" applyAlignment="1">
      <alignment horizontal="center" vertical="center"/>
    </xf>
    <xf numFmtId="165" fontId="28" fillId="0" borderId="15" xfId="256" applyNumberFormat="1" applyFont="1" applyFill="1" applyBorder="1" applyAlignment="1">
      <alignment horizontal="center" vertical="center"/>
    </xf>
    <xf numFmtId="165" fontId="28" fillId="0" borderId="16" xfId="256" applyNumberFormat="1" applyFont="1" applyFill="1" applyBorder="1" applyAlignment="1">
      <alignment horizontal="center" vertical="center"/>
    </xf>
    <xf numFmtId="165" fontId="28" fillId="0" borderId="9" xfId="256" applyNumberFormat="1" applyFont="1" applyBorder="1" applyAlignment="1">
      <alignment horizontal="center" vertical="center"/>
    </xf>
    <xf numFmtId="172" fontId="27" fillId="0" borderId="53" xfId="256" applyNumberFormat="1" applyFont="1" applyBorder="1" applyAlignment="1" applyProtection="1">
      <alignment horizontal="center" vertical="center"/>
    </xf>
    <xf numFmtId="165" fontId="27" fillId="0" borderId="60" xfId="256" applyNumberFormat="1" applyFont="1" applyBorder="1" applyAlignment="1">
      <alignment horizontal="center" vertical="center"/>
    </xf>
    <xf numFmtId="165" fontId="27" fillId="0" borderId="59" xfId="256" applyNumberFormat="1" applyFont="1" applyBorder="1" applyAlignment="1">
      <alignment horizontal="center" vertical="center"/>
    </xf>
    <xf numFmtId="165" fontId="27" fillId="0" borderId="54" xfId="256" applyNumberFormat="1" applyFont="1" applyBorder="1" applyAlignment="1">
      <alignment horizontal="center" vertical="center"/>
    </xf>
    <xf numFmtId="165" fontId="27" fillId="0" borderId="55" xfId="256" applyNumberFormat="1" applyFont="1" applyBorder="1" applyAlignment="1">
      <alignment horizontal="center" vertical="center"/>
    </xf>
    <xf numFmtId="172" fontId="10" fillId="0" borderId="0" xfId="256" applyNumberFormat="1" applyFont="1" applyAlignment="1" applyProtection="1">
      <alignment horizontal="left"/>
    </xf>
    <xf numFmtId="172" fontId="10" fillId="0" borderId="0" xfId="256" applyNumberFormat="1" applyFont="1" applyFill="1"/>
    <xf numFmtId="172" fontId="10" fillId="0" borderId="0" xfId="256" applyNumberFormat="1" applyFont="1" applyBorder="1"/>
    <xf numFmtId="172" fontId="10" fillId="0" borderId="0" xfId="256" applyNumberFormat="1" applyFont="1" applyBorder="1" applyAlignment="1" applyProtection="1">
      <alignment horizontal="center" vertical="center"/>
    </xf>
    <xf numFmtId="0" fontId="8" fillId="0" borderId="0" xfId="251" applyFont="1" applyAlignment="1">
      <alignment horizontal="center"/>
    </xf>
    <xf numFmtId="0" fontId="8" fillId="3" borderId="25" xfId="251" applyFont="1" applyFill="1" applyBorder="1" applyAlignment="1">
      <alignment horizontal="center"/>
    </xf>
    <xf numFmtId="0" fontId="8" fillId="3" borderId="4" xfId="0" quotePrefix="1" applyFont="1" applyFill="1" applyBorder="1" applyAlignment="1" applyProtection="1">
      <alignment horizontal="center" vertical="center"/>
    </xf>
    <xf numFmtId="0" fontId="8" fillId="3" borderId="9" xfId="251" applyFont="1" applyFill="1" applyBorder="1" applyAlignment="1">
      <alignment horizontal="center"/>
    </xf>
    <xf numFmtId="0" fontId="10" fillId="3" borderId="13" xfId="251" applyFont="1" applyFill="1" applyBorder="1" applyAlignment="1">
      <alignment horizontal="center"/>
    </xf>
    <xf numFmtId="0" fontId="10" fillId="3" borderId="40" xfId="251" applyFont="1" applyFill="1" applyBorder="1" applyAlignment="1">
      <alignment horizontal="center"/>
    </xf>
    <xf numFmtId="0" fontId="8" fillId="0" borderId="61" xfId="251" applyFont="1" applyBorder="1" applyAlignment="1">
      <alignment vertical="center"/>
    </xf>
    <xf numFmtId="165" fontId="8" fillId="0" borderId="13" xfId="0" applyNumberFormat="1" applyFont="1" applyBorder="1" applyAlignment="1">
      <alignment horizontal="center" vertical="center"/>
    </xf>
    <xf numFmtId="165" fontId="8" fillId="4" borderId="13" xfId="0" applyNumberFormat="1" applyFont="1" applyFill="1" applyBorder="1" applyAlignment="1">
      <alignment horizontal="center" vertical="center"/>
    </xf>
    <xf numFmtId="165" fontId="8" fillId="4" borderId="14" xfId="0" applyNumberFormat="1" applyFont="1" applyFill="1" applyBorder="1" applyAlignment="1">
      <alignment horizontal="center" vertical="center"/>
    </xf>
    <xf numFmtId="0" fontId="8" fillId="0" borderId="6" xfId="251" applyFont="1" applyBorder="1" applyAlignment="1">
      <alignment horizontal="center"/>
    </xf>
    <xf numFmtId="0" fontId="8" fillId="0" borderId="0" xfId="251" applyFont="1" applyBorder="1" applyAlignment="1">
      <alignment vertical="center"/>
    </xf>
    <xf numFmtId="165" fontId="8" fillId="0" borderId="13" xfId="251" applyNumberFormat="1" applyFont="1" applyBorder="1" applyAlignment="1">
      <alignment horizontal="center" vertical="center"/>
    </xf>
    <xf numFmtId="165" fontId="8" fillId="4" borderId="13" xfId="251" applyNumberFormat="1" applyFont="1" applyFill="1" applyBorder="1" applyAlignment="1">
      <alignment horizontal="center" vertical="center"/>
    </xf>
    <xf numFmtId="165" fontId="8" fillId="4" borderId="14" xfId="251" applyNumberFormat="1" applyFont="1" applyFill="1" applyBorder="1" applyAlignment="1">
      <alignment horizontal="center" vertical="center"/>
    </xf>
    <xf numFmtId="0" fontId="8" fillId="0" borderId="6" xfId="251" applyFont="1" applyBorder="1"/>
    <xf numFmtId="0" fontId="10" fillId="0" borderId="0" xfId="251" applyFont="1" applyBorder="1" applyAlignment="1">
      <alignment vertical="center"/>
    </xf>
    <xf numFmtId="165" fontId="10" fillId="0" borderId="13" xfId="251" applyNumberFormat="1" applyFont="1" applyBorder="1" applyAlignment="1">
      <alignment horizontal="center" vertical="center"/>
    </xf>
    <xf numFmtId="165" fontId="10" fillId="4" borderId="13" xfId="0" applyNumberFormat="1" applyFont="1" applyFill="1" applyBorder="1" applyAlignment="1">
      <alignment horizontal="center" vertical="center"/>
    </xf>
    <xf numFmtId="165" fontId="10" fillId="4" borderId="13" xfId="251" applyNumberFormat="1" applyFont="1" applyFill="1" applyBorder="1" applyAlignment="1">
      <alignment horizontal="center" vertical="center"/>
    </xf>
    <xf numFmtId="165" fontId="10" fillId="4" borderId="14" xfId="251" applyNumberFormat="1" applyFont="1" applyFill="1" applyBorder="1" applyAlignment="1">
      <alignment horizontal="center" vertical="center"/>
    </xf>
    <xf numFmtId="165" fontId="8" fillId="0" borderId="13" xfId="257" applyNumberFormat="1" applyFont="1" applyBorder="1" applyAlignment="1">
      <alignment horizontal="center" vertical="center"/>
    </xf>
    <xf numFmtId="165" fontId="10" fillId="0" borderId="13" xfId="257" applyNumberFormat="1" applyFont="1" applyBorder="1" applyAlignment="1">
      <alignment horizontal="center" vertical="center"/>
    </xf>
    <xf numFmtId="0" fontId="8" fillId="0" borderId="6" xfId="251" applyFont="1" applyFill="1" applyBorder="1" applyAlignment="1">
      <alignment horizontal="center"/>
    </xf>
    <xf numFmtId="0" fontId="8" fillId="0" borderId="0" xfId="251" applyFont="1" applyFill="1" applyBorder="1" applyAlignment="1">
      <alignment vertical="center"/>
    </xf>
    <xf numFmtId="165" fontId="8" fillId="0" borderId="13" xfId="257" applyNumberFormat="1" applyFont="1" applyFill="1" applyBorder="1" applyAlignment="1">
      <alignment horizontal="center" vertical="center"/>
    </xf>
    <xf numFmtId="165" fontId="29" fillId="4" borderId="14" xfId="251" applyNumberFormat="1" applyFont="1" applyFill="1" applyBorder="1" applyAlignment="1">
      <alignment horizontal="center" vertical="center"/>
    </xf>
    <xf numFmtId="0" fontId="10" fillId="0" borderId="6" xfId="251" applyFont="1" applyBorder="1" applyAlignment="1">
      <alignment horizontal="center"/>
    </xf>
    <xf numFmtId="0" fontId="8" fillId="0" borderId="21" xfId="251" applyFont="1" applyBorder="1"/>
    <xf numFmtId="0" fontId="10" fillId="0" borderId="66" xfId="251" applyFont="1" applyBorder="1" applyAlignment="1">
      <alignment vertical="center"/>
    </xf>
    <xf numFmtId="165" fontId="10" fillId="0" borderId="54" xfId="251" applyNumberFormat="1" applyFont="1" applyBorder="1" applyAlignment="1">
      <alignment horizontal="center" vertical="center"/>
    </xf>
    <xf numFmtId="165" fontId="10" fillId="4" borderId="54" xfId="0" applyNumberFormat="1" applyFont="1" applyFill="1" applyBorder="1" applyAlignment="1">
      <alignment horizontal="center" vertical="center"/>
    </xf>
    <xf numFmtId="165" fontId="10" fillId="4" borderId="54" xfId="251" applyNumberFormat="1" applyFont="1" applyFill="1" applyBorder="1" applyAlignment="1">
      <alignment horizontal="center" vertical="center"/>
    </xf>
    <xf numFmtId="165" fontId="10" fillId="4" borderId="55" xfId="251" applyNumberFormat="1" applyFont="1" applyFill="1" applyBorder="1" applyAlignment="1">
      <alignment horizontal="center" vertical="center"/>
    </xf>
    <xf numFmtId="0" fontId="10" fillId="0" borderId="0" xfId="251" applyFont="1" applyAlignment="1">
      <alignment horizontal="right"/>
    </xf>
    <xf numFmtId="0" fontId="10" fillId="0" borderId="0" xfId="251" applyFont="1" applyFill="1" applyBorder="1"/>
    <xf numFmtId="0" fontId="10" fillId="0" borderId="0" xfId="251" applyFont="1" applyAlignment="1">
      <alignment horizontal="center"/>
    </xf>
    <xf numFmtId="0" fontId="10" fillId="0" borderId="0" xfId="251" applyFont="1" applyAlignment="1">
      <alignment horizontal="right" vertical="top"/>
    </xf>
    <xf numFmtId="172" fontId="8" fillId="5" borderId="64" xfId="253" applyNumberFormat="1" applyFont="1" applyFill="1" applyBorder="1" applyAlignment="1" applyProtection="1">
      <alignment horizontal="center" vertical="center"/>
    </xf>
    <xf numFmtId="172" fontId="10" fillId="0" borderId="6" xfId="253" applyNumberFormat="1" applyFont="1" applyBorder="1" applyAlignment="1" applyProtection="1">
      <alignment horizontal="left" vertical="center"/>
    </xf>
    <xf numFmtId="170" fontId="10" fillId="0" borderId="64" xfId="253" applyNumberFormat="1" applyFont="1" applyFill="1" applyBorder="1" applyAlignment="1" applyProtection="1">
      <alignment horizontal="center" vertical="center"/>
    </xf>
    <xf numFmtId="170" fontId="10" fillId="0" borderId="16" xfId="253" applyNumberFormat="1" applyFont="1" applyFill="1" applyBorder="1" applyAlignment="1" applyProtection="1">
      <alignment horizontal="center" vertical="center"/>
    </xf>
    <xf numFmtId="170" fontId="10" fillId="0" borderId="17" xfId="253" applyNumberFormat="1" applyFont="1" applyFill="1" applyBorder="1" applyAlignment="1" applyProtection="1">
      <alignment horizontal="center" vertical="center"/>
    </xf>
    <xf numFmtId="172" fontId="8" fillId="0" borderId="53" xfId="253" applyNumberFormat="1" applyFont="1" applyBorder="1" applyAlignment="1" applyProtection="1">
      <alignment horizontal="center" vertical="center"/>
    </xf>
    <xf numFmtId="165" fontId="8" fillId="0" borderId="54" xfId="253" applyNumberFormat="1" applyFont="1" applyBorder="1" applyAlignment="1">
      <alignment horizontal="center" vertical="center"/>
    </xf>
    <xf numFmtId="170" fontId="8" fillId="0" borderId="54" xfId="253" applyNumberFormat="1" applyFont="1" applyFill="1" applyBorder="1" applyAlignment="1">
      <alignment horizontal="center" vertical="center"/>
    </xf>
    <xf numFmtId="165" fontId="8" fillId="0" borderId="23" xfId="253" applyNumberFormat="1" applyFont="1" applyBorder="1" applyAlignment="1">
      <alignment horizontal="center" vertical="center"/>
    </xf>
    <xf numFmtId="0" fontId="30" fillId="0" borderId="0" xfId="160" applyFont="1" applyBorder="1" applyAlignment="1"/>
    <xf numFmtId="0" fontId="11" fillId="0" borderId="0" xfId="160" applyFont="1" applyAlignment="1">
      <alignment horizontal="centerContinuous"/>
    </xf>
    <xf numFmtId="0" fontId="11" fillId="0" borderId="0" xfId="160" applyFont="1"/>
    <xf numFmtId="0" fontId="31" fillId="0" borderId="0" xfId="160" applyFont="1" applyBorder="1" applyAlignment="1"/>
    <xf numFmtId="0" fontId="31" fillId="0" borderId="0" xfId="160" applyFont="1" applyAlignment="1">
      <alignment horizontal="centerContinuous"/>
    </xf>
    <xf numFmtId="0" fontId="31" fillId="0" borderId="0" xfId="160" applyFont="1"/>
    <xf numFmtId="0" fontId="21" fillId="0" borderId="0" xfId="160" applyFont="1" applyBorder="1"/>
    <xf numFmtId="0" fontId="11" fillId="0" borderId="0" xfId="160" applyFont="1" applyBorder="1"/>
    <xf numFmtId="0" fontId="11" fillId="0" borderId="0" xfId="160" applyFont="1" applyBorder="1" applyAlignment="1">
      <alignment horizontal="center"/>
    </xf>
    <xf numFmtId="0" fontId="21" fillId="0" borderId="0" xfId="160" applyFont="1" applyBorder="1" applyAlignment="1">
      <alignment wrapText="1"/>
    </xf>
    <xf numFmtId="0" fontId="21" fillId="0" borderId="0" xfId="160" applyFont="1" applyAlignment="1">
      <alignment wrapText="1"/>
    </xf>
    <xf numFmtId="172" fontId="11" fillId="0" borderId="0" xfId="258" applyNumberFormat="1" applyFont="1" applyBorder="1" applyAlignment="1" applyProtection="1"/>
    <xf numFmtId="172" fontId="21" fillId="0" borderId="0" xfId="258" applyNumberFormat="1" applyFont="1" applyAlignment="1" applyProtection="1"/>
    <xf numFmtId="0" fontId="21" fillId="0" borderId="0" xfId="160" applyFont="1"/>
    <xf numFmtId="0" fontId="11" fillId="0" borderId="0" xfId="160" applyFont="1" applyFill="1" applyBorder="1"/>
    <xf numFmtId="0" fontId="21" fillId="0" borderId="0" xfId="160" applyFont="1" applyBorder="1" applyAlignment="1">
      <alignment horizontal="left"/>
    </xf>
    <xf numFmtId="0" fontId="23" fillId="0" borderId="24" xfId="2" applyFont="1" applyBorder="1" applyAlignment="1"/>
    <xf numFmtId="0" fontId="23" fillId="0" borderId="13" xfId="2" applyFont="1" applyBorder="1"/>
    <xf numFmtId="0" fontId="23" fillId="4" borderId="13" xfId="0" applyFont="1" applyFill="1" applyBorder="1" applyAlignment="1">
      <alignment wrapText="1"/>
    </xf>
    <xf numFmtId="1" fontId="23" fillId="4" borderId="13" xfId="0" applyNumberFormat="1" applyFont="1" applyFill="1" applyBorder="1" applyAlignment="1">
      <alignment wrapText="1"/>
    </xf>
    <xf numFmtId="0" fontId="23" fillId="4" borderId="14" xfId="0" applyFont="1" applyFill="1" applyBorder="1" applyAlignment="1">
      <alignment wrapText="1"/>
    </xf>
    <xf numFmtId="0" fontId="8" fillId="0" borderId="0" xfId="107" applyFont="1" applyAlignment="1">
      <alignment horizontal="center"/>
    </xf>
    <xf numFmtId="0" fontId="21" fillId="0" borderId="0" xfId="107" applyFont="1" applyAlignment="1">
      <alignment horizontal="center"/>
    </xf>
    <xf numFmtId="0" fontId="2" fillId="0" borderId="0" xfId="107" applyNumberFormat="1" applyFill="1"/>
    <xf numFmtId="0" fontId="10" fillId="0" borderId="0" xfId="259" applyFont="1" applyFill="1"/>
    <xf numFmtId="165" fontId="10" fillId="0" borderId="0" xfId="259" applyNumberFormat="1" applyFont="1" applyFill="1"/>
    <xf numFmtId="0" fontId="32" fillId="0" borderId="0" xfId="259" applyFont="1" applyFill="1" applyAlignment="1" applyProtection="1">
      <alignment horizontal="right"/>
    </xf>
    <xf numFmtId="0" fontId="8" fillId="5" borderId="3" xfId="259" quotePrefix="1" applyFont="1" applyFill="1" applyBorder="1" applyAlignment="1" applyProtection="1">
      <alignment horizontal="center" vertical="center"/>
    </xf>
    <xf numFmtId="0" fontId="8" fillId="5" borderId="13" xfId="259" applyFont="1" applyFill="1" applyBorder="1" applyAlignment="1" applyProtection="1">
      <alignment horizontal="center" vertical="center"/>
    </xf>
    <xf numFmtId="4" fontId="8" fillId="5" borderId="13" xfId="259" applyNumberFormat="1" applyFont="1" applyFill="1" applyBorder="1" applyAlignment="1" applyProtection="1">
      <alignment horizontal="center" vertical="center"/>
    </xf>
    <xf numFmtId="0" fontId="8" fillId="5" borderId="9" xfId="259" quotePrefix="1" applyFont="1" applyFill="1" applyBorder="1" applyAlignment="1" applyProtection="1">
      <alignment horizontal="center"/>
    </xf>
    <xf numFmtId="0" fontId="8" fillId="5" borderId="17" xfId="259" quotePrefix="1" applyFont="1" applyFill="1" applyBorder="1" applyAlignment="1" applyProtection="1">
      <alignment horizontal="center" vertical="center"/>
    </xf>
    <xf numFmtId="0" fontId="10" fillId="0" borderId="6" xfId="259" applyFont="1" applyFill="1" applyBorder="1"/>
    <xf numFmtId="0" fontId="10" fillId="0" borderId="15" xfId="259" applyFont="1" applyFill="1" applyBorder="1" applyAlignment="1">
      <alignment horizontal="center"/>
    </xf>
    <xf numFmtId="0" fontId="10" fillId="0" borderId="58" xfId="259" applyFont="1" applyFill="1" applyBorder="1" applyAlignment="1">
      <alignment horizontal="center"/>
    </xf>
    <xf numFmtId="0" fontId="10" fillId="0" borderId="64" xfId="259" applyFont="1" applyFill="1" applyBorder="1" applyAlignment="1">
      <alignment horizontal="center"/>
    </xf>
    <xf numFmtId="0" fontId="8" fillId="0" borderId="6" xfId="259" applyFont="1" applyFill="1" applyBorder="1" applyAlignment="1" applyProtection="1">
      <alignment horizontal="left"/>
    </xf>
    <xf numFmtId="165" fontId="8" fillId="0" borderId="15" xfId="261" applyNumberFormat="1" applyFont="1" applyFill="1" applyBorder="1"/>
    <xf numFmtId="165" fontId="8" fillId="0" borderId="15" xfId="259" applyNumberFormat="1" applyFont="1" applyBorder="1"/>
    <xf numFmtId="165" fontId="8" fillId="0" borderId="16" xfId="259" applyNumberFormat="1" applyFont="1" applyBorder="1"/>
    <xf numFmtId="165" fontId="2" fillId="0" borderId="0" xfId="107" applyNumberFormat="1" applyFill="1"/>
    <xf numFmtId="0" fontId="10" fillId="0" borderId="6" xfId="259" applyFont="1" applyFill="1" applyBorder="1" applyAlignment="1" applyProtection="1">
      <alignment horizontal="left"/>
    </xf>
    <xf numFmtId="165" fontId="10" fillId="0" borderId="15" xfId="261" applyNumberFormat="1" applyFont="1" applyFill="1" applyBorder="1"/>
    <xf numFmtId="165" fontId="10" fillId="0" borderId="15" xfId="259" applyNumberFormat="1" applyFont="1" applyBorder="1"/>
    <xf numFmtId="165" fontId="10" fillId="0" borderId="16" xfId="259" applyNumberFormat="1" applyFont="1" applyBorder="1"/>
    <xf numFmtId="0" fontId="10" fillId="0" borderId="12" xfId="259" applyFont="1" applyFill="1" applyBorder="1" applyAlignment="1" applyProtection="1">
      <alignment horizontal="left"/>
    </xf>
    <xf numFmtId="165" fontId="10" fillId="0" borderId="9" xfId="259" applyNumberFormat="1" applyFont="1" applyBorder="1"/>
    <xf numFmtId="165" fontId="10" fillId="0" borderId="17" xfId="259" applyNumberFormat="1" applyFont="1" applyBorder="1"/>
    <xf numFmtId="165" fontId="10" fillId="0" borderId="15" xfId="259" applyNumberFormat="1" applyFont="1" applyFill="1" applyBorder="1"/>
    <xf numFmtId="165" fontId="10" fillId="0" borderId="9" xfId="261" applyNumberFormat="1" applyFont="1" applyFill="1" applyBorder="1"/>
    <xf numFmtId="0" fontId="10" fillId="0" borderId="21" xfId="259" applyFont="1" applyFill="1" applyBorder="1" applyAlignment="1" applyProtection="1">
      <alignment horizontal="left"/>
    </xf>
    <xf numFmtId="165" fontId="10" fillId="0" borderId="22" xfId="261" applyNumberFormat="1" applyFont="1" applyFill="1" applyBorder="1"/>
    <xf numFmtId="165" fontId="10" fillId="0" borderId="22" xfId="259" applyNumberFormat="1" applyFont="1" applyBorder="1"/>
    <xf numFmtId="165" fontId="10" fillId="0" borderId="23" xfId="259" applyNumberFormat="1" applyFont="1" applyBorder="1"/>
    <xf numFmtId="0" fontId="10" fillId="0" borderId="0" xfId="259" applyFont="1" applyFill="1" applyAlignment="1">
      <alignment horizontal="right"/>
    </xf>
    <xf numFmtId="165" fontId="10" fillId="0" borderId="0" xfId="259" applyNumberFormat="1" applyFont="1" applyFill="1" applyAlignment="1">
      <alignment horizontal="right"/>
    </xf>
    <xf numFmtId="0" fontId="34" fillId="0" borderId="0" xfId="107" applyNumberFormat="1" applyFont="1" applyFill="1" applyAlignment="1"/>
    <xf numFmtId="166" fontId="8" fillId="0" borderId="62" xfId="259" quotePrefix="1" applyNumberFormat="1" applyFont="1" applyFill="1" applyBorder="1" applyAlignment="1" applyProtection="1">
      <alignment horizontal="left"/>
    </xf>
    <xf numFmtId="165" fontId="10" fillId="0" borderId="58" xfId="259" applyNumberFormat="1" applyFont="1" applyBorder="1" applyAlignment="1">
      <alignment horizontal="center" vertical="center"/>
    </xf>
    <xf numFmtId="166" fontId="10" fillId="0" borderId="62" xfId="259" quotePrefix="1" applyNumberFormat="1" applyFont="1" applyFill="1" applyBorder="1" applyAlignment="1" applyProtection="1">
      <alignment horizontal="left"/>
    </xf>
    <xf numFmtId="166" fontId="10" fillId="0" borderId="40" xfId="259" applyNumberFormat="1" applyFont="1" applyFill="1" applyBorder="1" applyAlignment="1" applyProtection="1">
      <alignment horizontal="left"/>
    </xf>
    <xf numFmtId="165" fontId="10" fillId="0" borderId="15" xfId="259" applyNumberFormat="1" applyFont="1" applyBorder="1" applyAlignment="1">
      <alignment horizontal="center" vertical="center"/>
    </xf>
    <xf numFmtId="166" fontId="10" fillId="0" borderId="10" xfId="259" applyNumberFormat="1" applyFont="1" applyFill="1" applyBorder="1" applyAlignment="1" applyProtection="1">
      <alignment horizontal="left"/>
    </xf>
    <xf numFmtId="165" fontId="10" fillId="0" borderId="9" xfId="259" applyNumberFormat="1" applyFont="1" applyBorder="1" applyAlignment="1">
      <alignment horizontal="center" vertical="center"/>
    </xf>
    <xf numFmtId="166" fontId="8" fillId="0" borderId="7" xfId="259" quotePrefix="1" applyNumberFormat="1" applyFont="1" applyFill="1" applyBorder="1" applyAlignment="1" applyProtection="1"/>
    <xf numFmtId="166" fontId="8" fillId="0" borderId="61" xfId="259" quotePrefix="1" applyNumberFormat="1" applyFont="1" applyFill="1" applyBorder="1" applyAlignment="1" applyProtection="1"/>
    <xf numFmtId="166" fontId="8" fillId="0" borderId="8" xfId="259" quotePrefix="1" applyNumberFormat="1" applyFont="1" applyFill="1" applyBorder="1" applyAlignment="1" applyProtection="1"/>
    <xf numFmtId="166" fontId="10" fillId="0" borderId="58" xfId="259" quotePrefix="1" applyNumberFormat="1" applyFont="1" applyFill="1" applyBorder="1" applyAlignment="1" applyProtection="1">
      <alignment horizontal="left"/>
    </xf>
    <xf numFmtId="166" fontId="10" fillId="0" borderId="9" xfId="259" applyNumberFormat="1" applyFont="1" applyFill="1" applyBorder="1" applyAlignment="1" applyProtection="1">
      <alignment horizontal="left"/>
    </xf>
    <xf numFmtId="166" fontId="10" fillId="0" borderId="68" xfId="259" quotePrefix="1" applyNumberFormat="1" applyFont="1" applyFill="1" applyBorder="1" applyAlignment="1" applyProtection="1">
      <alignment horizontal="center" vertical="center"/>
    </xf>
    <xf numFmtId="166" fontId="10" fillId="0" borderId="15" xfId="259" applyNumberFormat="1" applyFont="1" applyFill="1" applyBorder="1" applyAlignment="1" applyProtection="1">
      <alignment horizontal="left"/>
    </xf>
    <xf numFmtId="166" fontId="10" fillId="0" borderId="41" xfId="259" applyNumberFormat="1" applyFont="1" applyFill="1" applyBorder="1" applyAlignment="1" applyProtection="1">
      <alignment horizontal="center" vertical="center"/>
    </xf>
    <xf numFmtId="166" fontId="10" fillId="0" borderId="39" xfId="259" applyNumberFormat="1" applyFont="1" applyFill="1" applyBorder="1" applyAlignment="1" applyProtection="1">
      <alignment horizontal="center" vertical="center"/>
    </xf>
    <xf numFmtId="166" fontId="10" fillId="0" borderId="40" xfId="259" applyNumberFormat="1" applyFont="1" applyFill="1" applyBorder="1" applyAlignment="1" applyProtection="1">
      <alignment horizontal="center" vertical="center"/>
    </xf>
    <xf numFmtId="166" fontId="10" fillId="0" borderId="58" xfId="259" applyNumberFormat="1" applyFont="1" applyFill="1" applyBorder="1" applyAlignment="1" applyProtection="1">
      <alignment horizontal="center" vertical="center"/>
    </xf>
    <xf numFmtId="166" fontId="10" fillId="0" borderId="10" xfId="259" applyNumberFormat="1" applyFont="1" applyFill="1" applyBorder="1" applyAlignment="1" applyProtection="1">
      <alignment horizontal="center" vertical="center"/>
    </xf>
    <xf numFmtId="166" fontId="10" fillId="0" borderId="9" xfId="259" applyNumberFormat="1" applyFont="1" applyFill="1" applyBorder="1" applyAlignment="1" applyProtection="1">
      <alignment horizontal="center" vertical="center"/>
    </xf>
    <xf numFmtId="0" fontId="28" fillId="0" borderId="0" xfId="259" applyFont="1" applyFill="1"/>
    <xf numFmtId="0" fontId="10" fillId="0" borderId="0" xfId="107" applyFont="1"/>
    <xf numFmtId="0" fontId="10" fillId="0" borderId="0" xfId="107" applyFont="1" applyBorder="1"/>
    <xf numFmtId="0" fontId="10" fillId="0" borderId="33" xfId="107" applyFont="1" applyBorder="1"/>
    <xf numFmtId="165" fontId="10" fillId="0" borderId="0" xfId="107" applyNumberFormat="1" applyFont="1"/>
    <xf numFmtId="166" fontId="8" fillId="5" borderId="2" xfId="267" applyNumberFormat="1" applyFont="1" applyFill="1" applyBorder="1"/>
    <xf numFmtId="166" fontId="8" fillId="5" borderId="25" xfId="267" applyNumberFormat="1" applyFont="1" applyFill="1" applyBorder="1"/>
    <xf numFmtId="166" fontId="8" fillId="5" borderId="12" xfId="267" applyNumberFormat="1" applyFont="1" applyFill="1" applyBorder="1" applyAlignment="1">
      <alignment horizontal="center"/>
    </xf>
    <xf numFmtId="166" fontId="8" fillId="5" borderId="9" xfId="267" applyNumberFormat="1" applyFont="1" applyFill="1" applyBorder="1" applyAlignment="1">
      <alignment horizontal="center"/>
    </xf>
    <xf numFmtId="174" fontId="10" fillId="0" borderId="0" xfId="107" applyNumberFormat="1" applyFont="1"/>
    <xf numFmtId="166" fontId="10" fillId="0" borderId="0" xfId="107" applyNumberFormat="1" applyFont="1"/>
    <xf numFmtId="166" fontId="21" fillId="0" borderId="0" xfId="270" applyNumberFormat="1" applyFont="1" applyAlignment="1" applyProtection="1">
      <alignment horizontal="center"/>
    </xf>
    <xf numFmtId="166" fontId="32" fillId="0" borderId="0" xfId="270" applyNumberFormat="1" applyFont="1" applyAlignment="1" applyProtection="1">
      <alignment horizontal="right"/>
    </xf>
    <xf numFmtId="166" fontId="8" fillId="5" borderId="2" xfId="270" applyNumberFormat="1" applyFont="1" applyFill="1" applyBorder="1" applyAlignment="1">
      <alignment horizontal="left"/>
    </xf>
    <xf numFmtId="166" fontId="8" fillId="5" borderId="4" xfId="270" applyNumberFormat="1" applyFont="1" applyFill="1" applyBorder="1"/>
    <xf numFmtId="166" fontId="8" fillId="0" borderId="0" xfId="270" applyNumberFormat="1" applyFont="1" applyFill="1" applyBorder="1" applyAlignment="1">
      <alignment horizontal="center"/>
    </xf>
    <xf numFmtId="166" fontId="8" fillId="5" borderId="12" xfId="270" applyNumberFormat="1" applyFont="1" applyFill="1" applyBorder="1" applyAlignment="1">
      <alignment horizontal="center"/>
    </xf>
    <xf numFmtId="166" fontId="8" fillId="5" borderId="10" xfId="270" applyNumberFormat="1" applyFont="1" applyFill="1" applyBorder="1" applyAlignment="1">
      <alignment horizontal="center"/>
    </xf>
    <xf numFmtId="166" fontId="27" fillId="0" borderId="0" xfId="121" quotePrefix="1" applyNumberFormat="1" applyFont="1" applyFill="1" applyBorder="1" applyAlignment="1">
      <alignment horizontal="center"/>
    </xf>
    <xf numFmtId="166" fontId="27" fillId="0" borderId="0" xfId="212" quotePrefix="1" applyFont="1" applyBorder="1" applyAlignment="1">
      <alignment horizontal="right"/>
    </xf>
    <xf numFmtId="166" fontId="28" fillId="0" borderId="0" xfId="212" applyFont="1" applyBorder="1" applyAlignment="1">
      <alignment horizontal="right"/>
    </xf>
    <xf numFmtId="166" fontId="8" fillId="5" borderId="2" xfId="273" applyNumberFormat="1" applyFont="1" applyFill="1" applyBorder="1" applyAlignment="1">
      <alignment horizontal="left"/>
    </xf>
    <xf numFmtId="166" fontId="8" fillId="5" borderId="4" xfId="273" applyNumberFormat="1" applyFont="1" applyFill="1" applyBorder="1"/>
    <xf numFmtId="166" fontId="8" fillId="5" borderId="12" xfId="273" applyNumberFormat="1" applyFont="1" applyFill="1" applyBorder="1" applyAlignment="1">
      <alignment horizontal="center"/>
    </xf>
    <xf numFmtId="166" fontId="8" fillId="5" borderId="10" xfId="273" applyNumberFormat="1" applyFont="1" applyFill="1" applyBorder="1" applyAlignment="1">
      <alignment horizontal="center"/>
    </xf>
    <xf numFmtId="173" fontId="28" fillId="0" borderId="0" xfId="212" applyNumberFormat="1" applyFont="1" applyBorder="1" applyAlignment="1">
      <alignment horizontal="center"/>
    </xf>
    <xf numFmtId="173" fontId="28" fillId="0" borderId="0" xfId="212" applyNumberFormat="1" applyFont="1" applyBorder="1" applyAlignment="1">
      <alignment horizontal="left"/>
    </xf>
    <xf numFmtId="166" fontId="28" fillId="0" borderId="0" xfId="212" applyFont="1" applyBorder="1" applyAlignment="1"/>
    <xf numFmtId="166" fontId="28" fillId="0" borderId="0" xfId="212" applyNumberFormat="1" applyFont="1" applyBorder="1" applyAlignment="1">
      <alignment horizontal="left"/>
    </xf>
    <xf numFmtId="166" fontId="28" fillId="0" borderId="0" xfId="212" applyNumberFormat="1" applyFont="1" applyBorder="1" applyAlignment="1"/>
    <xf numFmtId="166" fontId="28" fillId="0" borderId="0" xfId="212" applyNumberFormat="1" applyFont="1" applyBorder="1" applyAlignment="1">
      <alignment horizontal="right"/>
    </xf>
    <xf numFmtId="173" fontId="27" fillId="0" borderId="0" xfId="212" applyNumberFormat="1" applyFont="1" applyBorder="1" applyAlignment="1">
      <alignment horizontal="left"/>
    </xf>
    <xf numFmtId="166" fontId="27" fillId="0" borderId="0" xfId="212" applyFont="1" applyBorder="1" applyAlignment="1"/>
    <xf numFmtId="166" fontId="8" fillId="5" borderId="2" xfId="275" applyNumberFormat="1" applyFont="1" applyFill="1" applyBorder="1" applyAlignment="1">
      <alignment horizontal="left"/>
    </xf>
    <xf numFmtId="166" fontId="8" fillId="5" borderId="25" xfId="275" applyNumberFormat="1" applyFont="1" applyFill="1" applyBorder="1"/>
    <xf numFmtId="166" fontId="8" fillId="5" borderId="12" xfId="275" applyNumberFormat="1" applyFont="1" applyFill="1" applyBorder="1" applyAlignment="1">
      <alignment horizontal="center"/>
    </xf>
    <xf numFmtId="166" fontId="8" fillId="5" borderId="9" xfId="275" applyNumberFormat="1" applyFont="1" applyFill="1" applyBorder="1" applyAlignment="1">
      <alignment horizontal="center"/>
    </xf>
    <xf numFmtId="166" fontId="2" fillId="0" borderId="0" xfId="107" applyNumberFormat="1"/>
    <xf numFmtId="165" fontId="2" fillId="0" borderId="0" xfId="107" applyNumberFormat="1"/>
    <xf numFmtId="0" fontId="35" fillId="0" borderId="0" xfId="0" applyFont="1" applyAlignment="1"/>
    <xf numFmtId="0" fontId="36" fillId="0" borderId="0" xfId="0" applyFont="1" applyAlignment="1"/>
    <xf numFmtId="165" fontId="0" fillId="0" borderId="0" xfId="0" applyNumberFormat="1"/>
    <xf numFmtId="0" fontId="10" fillId="0" borderId="0" xfId="221" applyFont="1"/>
    <xf numFmtId="166" fontId="8" fillId="5" borderId="67" xfId="133" applyNumberFormat="1" applyFont="1" applyFill="1" applyBorder="1" applyAlignment="1">
      <alignment horizontal="center"/>
    </xf>
    <xf numFmtId="166" fontId="8" fillId="5" borderId="25" xfId="133" applyNumberFormat="1" applyFont="1" applyFill="1" applyBorder="1" applyAlignment="1">
      <alignment horizontal="center"/>
    </xf>
    <xf numFmtId="166" fontId="8" fillId="5" borderId="25" xfId="133" quotePrefix="1" applyNumberFormat="1" applyFont="1" applyFill="1" applyBorder="1" applyAlignment="1">
      <alignment horizontal="center"/>
    </xf>
    <xf numFmtId="166" fontId="8" fillId="5" borderId="4" xfId="133" quotePrefix="1" applyNumberFormat="1" applyFont="1" applyFill="1" applyBorder="1" applyAlignment="1">
      <alignment horizontal="center"/>
    </xf>
    <xf numFmtId="0" fontId="8" fillId="5" borderId="26" xfId="221" quotePrefix="1" applyFont="1" applyFill="1" applyBorder="1" applyAlignment="1">
      <alignment horizontal="center"/>
    </xf>
    <xf numFmtId="166" fontId="10" fillId="0" borderId="65" xfId="133" applyNumberFormat="1" applyFont="1" applyBorder="1" applyAlignment="1">
      <alignment horizontal="left"/>
    </xf>
    <xf numFmtId="2" fontId="10" fillId="0" borderId="13" xfId="214" applyNumberFormat="1" applyFont="1" applyBorder="1"/>
    <xf numFmtId="2" fontId="10" fillId="0" borderId="7" xfId="214" applyNumberFormat="1" applyFont="1" applyBorder="1"/>
    <xf numFmtId="2" fontId="10" fillId="0" borderId="14" xfId="214" applyNumberFormat="1" applyFont="1" applyBorder="1"/>
    <xf numFmtId="2" fontId="10" fillId="0" borderId="7" xfId="214" quotePrefix="1" applyNumberFormat="1" applyFont="1" applyBorder="1" applyAlignment="1">
      <alignment horizontal="right"/>
    </xf>
    <xf numFmtId="2" fontId="10" fillId="0" borderId="14" xfId="214" quotePrefix="1" applyNumberFormat="1" applyFont="1" applyBorder="1" applyAlignment="1">
      <alignment horizontal="right"/>
    </xf>
    <xf numFmtId="2" fontId="10" fillId="0" borderId="13" xfId="214" applyNumberFormat="1" applyFont="1" applyFill="1" applyBorder="1"/>
    <xf numFmtId="166" fontId="8" fillId="0" borderId="75" xfId="133" applyNumberFormat="1" applyFont="1" applyBorder="1" applyAlignment="1">
      <alignment horizontal="center"/>
    </xf>
    <xf numFmtId="2" fontId="8" fillId="0" borderId="54" xfId="214" applyNumberFormat="1" applyFont="1" applyBorder="1"/>
    <xf numFmtId="2" fontId="8" fillId="0" borderId="59" xfId="214" applyNumberFormat="1" applyFont="1" applyBorder="1"/>
    <xf numFmtId="2" fontId="8" fillId="0" borderId="55" xfId="214" applyNumberFormat="1" applyFont="1" applyBorder="1"/>
    <xf numFmtId="166" fontId="10" fillId="0" borderId="0" xfId="133" applyNumberFormat="1" applyFont="1"/>
    <xf numFmtId="165" fontId="10" fillId="0" borderId="0" xfId="133" applyNumberFormat="1" applyFont="1"/>
    <xf numFmtId="166" fontId="17" fillId="0" borderId="0" xfId="133" applyNumberFormat="1" applyFont="1"/>
    <xf numFmtId="166" fontId="10" fillId="0" borderId="0" xfId="133" applyNumberFormat="1" applyFont="1" applyFill="1"/>
    <xf numFmtId="175" fontId="17" fillId="0" borderId="0" xfId="133" applyNumberFormat="1" applyFont="1"/>
    <xf numFmtId="0" fontId="2" fillId="0" borderId="0" xfId="107" applyFont="1" applyFill="1"/>
    <xf numFmtId="172" fontId="10" fillId="0" borderId="72" xfId="278" applyNumberFormat="1" applyFont="1" applyFill="1" applyBorder="1"/>
    <xf numFmtId="0" fontId="2" fillId="0" borderId="0" xfId="107" applyFont="1" applyFill="1" applyBorder="1"/>
    <xf numFmtId="0" fontId="2" fillId="0" borderId="30" xfId="107" applyFont="1" applyFill="1" applyBorder="1"/>
    <xf numFmtId="0" fontId="2" fillId="0" borderId="72" xfId="107" applyFont="1" applyFill="1" applyBorder="1"/>
    <xf numFmtId="0" fontId="10" fillId="0" borderId="72" xfId="107" applyFont="1" applyFill="1" applyBorder="1"/>
    <xf numFmtId="0" fontId="10" fillId="0" borderId="0" xfId="107" applyFont="1" applyFill="1" applyBorder="1"/>
    <xf numFmtId="172" fontId="8" fillId="5" borderId="13" xfId="278" applyNumberFormat="1" applyFont="1" applyFill="1" applyBorder="1" applyAlignment="1" applyProtection="1">
      <alignment horizontal="center" vertical="center" wrapText="1"/>
    </xf>
    <xf numFmtId="172" fontId="8" fillId="5" borderId="8" xfId="278" applyNumberFormat="1" applyFont="1" applyFill="1" applyBorder="1" applyAlignment="1" applyProtection="1">
      <alignment horizontal="center" vertical="center" wrapText="1"/>
    </xf>
    <xf numFmtId="172" fontId="8" fillId="5" borderId="14" xfId="278" applyNumberFormat="1" applyFont="1" applyFill="1" applyBorder="1" applyAlignment="1" applyProtection="1">
      <alignment horizontal="center" vertical="center" wrapText="1"/>
    </xf>
    <xf numFmtId="172" fontId="8" fillId="5" borderId="24" xfId="278" applyNumberFormat="1" applyFont="1" applyFill="1" applyBorder="1" applyAlignment="1" applyProtection="1">
      <alignment horizontal="center" vertical="center" wrapText="1"/>
    </xf>
    <xf numFmtId="0" fontId="8" fillId="5" borderId="24" xfId="107" applyFont="1" applyFill="1" applyBorder="1" applyAlignment="1">
      <alignment horizontal="center" vertical="center" wrapText="1"/>
    </xf>
    <xf numFmtId="0" fontId="8" fillId="5" borderId="13" xfId="107" applyFont="1" applyFill="1" applyBorder="1" applyAlignment="1">
      <alignment horizontal="center" vertical="center" wrapText="1"/>
    </xf>
    <xf numFmtId="0" fontId="8" fillId="5" borderId="8" xfId="107" applyFont="1" applyFill="1" applyBorder="1" applyAlignment="1">
      <alignment horizontal="center" vertical="center" wrapText="1"/>
    </xf>
    <xf numFmtId="0" fontId="8" fillId="5" borderId="14" xfId="107" applyFont="1" applyFill="1" applyBorder="1" applyAlignment="1">
      <alignment horizontal="center" vertical="center" wrapText="1"/>
    </xf>
    <xf numFmtId="172" fontId="10" fillId="0" borderId="76" xfId="278" applyNumberFormat="1" applyFont="1" applyFill="1" applyBorder="1" applyAlignment="1" applyProtection="1">
      <alignment horizontal="left"/>
    </xf>
    <xf numFmtId="165" fontId="10" fillId="0" borderId="58" xfId="107" applyNumberFormat="1" applyFont="1" applyFill="1" applyBorder="1" applyAlignment="1">
      <alignment horizontal="center"/>
    </xf>
    <xf numFmtId="165" fontId="10" fillId="0" borderId="64" xfId="107" applyNumberFormat="1" applyFont="1" applyFill="1" applyBorder="1" applyAlignment="1">
      <alignment horizontal="center"/>
    </xf>
    <xf numFmtId="165" fontId="10" fillId="0" borderId="76" xfId="107" applyNumberFormat="1" applyFont="1" applyFill="1" applyBorder="1" applyAlignment="1">
      <alignment horizontal="center"/>
    </xf>
    <xf numFmtId="165" fontId="10" fillId="0" borderId="68" xfId="107" applyNumberFormat="1" applyFont="1" applyFill="1" applyBorder="1" applyAlignment="1">
      <alignment horizontal="center"/>
    </xf>
    <xf numFmtId="172" fontId="10" fillId="0" borderId="6" xfId="278" applyNumberFormat="1" applyFont="1" applyFill="1" applyBorder="1" applyAlignment="1" applyProtection="1">
      <alignment horizontal="left"/>
    </xf>
    <xf numFmtId="165" fontId="10" fillId="0" borderId="15" xfId="107" applyNumberFormat="1" applyFont="1" applyFill="1" applyBorder="1" applyAlignment="1">
      <alignment horizontal="center"/>
    </xf>
    <xf numFmtId="165" fontId="10" fillId="0" borderId="16" xfId="107" applyNumberFormat="1" applyFont="1" applyFill="1" applyBorder="1" applyAlignment="1">
      <alignment horizontal="center"/>
    </xf>
    <xf numFmtId="165" fontId="10" fillId="0" borderId="6" xfId="107" applyNumberFormat="1" applyFont="1" applyFill="1" applyBorder="1" applyAlignment="1">
      <alignment horizontal="center"/>
    </xf>
    <xf numFmtId="165" fontId="10" fillId="0" borderId="41" xfId="107" applyNumberFormat="1" applyFont="1" applyFill="1" applyBorder="1" applyAlignment="1">
      <alignment horizontal="center"/>
    </xf>
    <xf numFmtId="172" fontId="10" fillId="0" borderId="12" xfId="278" applyNumberFormat="1" applyFont="1" applyFill="1" applyBorder="1" applyAlignment="1" applyProtection="1">
      <alignment horizontal="left"/>
    </xf>
    <xf numFmtId="165" fontId="10" fillId="0" borderId="9" xfId="107" applyNumberFormat="1" applyFont="1" applyFill="1" applyBorder="1" applyAlignment="1">
      <alignment horizontal="center"/>
    </xf>
    <xf numFmtId="165" fontId="10" fillId="0" borderId="17" xfId="107" applyNumberFormat="1" applyFont="1" applyFill="1" applyBorder="1" applyAlignment="1">
      <alignment horizontal="center"/>
    </xf>
    <xf numFmtId="165" fontId="10" fillId="0" borderId="12" xfId="107" applyNumberFormat="1" applyFont="1" applyFill="1" applyBorder="1" applyAlignment="1">
      <alignment horizontal="center"/>
    </xf>
    <xf numFmtId="165" fontId="10" fillId="0" borderId="39" xfId="107" applyNumberFormat="1" applyFont="1" applyFill="1" applyBorder="1" applyAlignment="1">
      <alignment horizontal="center"/>
    </xf>
    <xf numFmtId="172" fontId="8" fillId="0" borderId="53" xfId="133" applyNumberFormat="1" applyFont="1" applyFill="1" applyBorder="1" applyAlignment="1" applyProtection="1">
      <alignment horizontal="left"/>
    </xf>
    <xf numFmtId="165" fontId="8" fillId="0" borderId="54" xfId="107" applyNumberFormat="1" applyFont="1" applyFill="1" applyBorder="1" applyAlignment="1">
      <alignment horizontal="center"/>
    </xf>
    <xf numFmtId="165" fontId="8" fillId="0" borderId="55" xfId="107" applyNumberFormat="1" applyFont="1" applyFill="1" applyBorder="1" applyAlignment="1">
      <alignment horizontal="center"/>
    </xf>
    <xf numFmtId="165" fontId="8" fillId="0" borderId="53" xfId="107" applyNumberFormat="1" applyFont="1" applyFill="1" applyBorder="1" applyAlignment="1">
      <alignment horizontal="center"/>
    </xf>
    <xf numFmtId="165" fontId="8" fillId="0" borderId="60" xfId="107" applyNumberFormat="1" applyFont="1" applyFill="1" applyBorder="1" applyAlignment="1">
      <alignment horizontal="center"/>
    </xf>
    <xf numFmtId="172" fontId="21" fillId="0" borderId="0" xfId="133" applyNumberFormat="1" applyFont="1" applyFill="1" applyBorder="1" applyAlignment="1" applyProtection="1">
      <alignment horizontal="center" vertical="center"/>
    </xf>
    <xf numFmtId="165" fontId="2" fillId="0" borderId="0" xfId="107" applyNumberFormat="1" applyFont="1" applyFill="1"/>
    <xf numFmtId="0" fontId="10" fillId="0" borderId="0" xfId="225" applyFont="1" applyFill="1"/>
    <xf numFmtId="0" fontId="8" fillId="2" borderId="13" xfId="135" applyFont="1" applyFill="1" applyBorder="1" applyAlignment="1">
      <alignment horizontal="center" vertical="center"/>
    </xf>
    <xf numFmtId="0" fontId="8" fillId="2" borderId="14" xfId="135" applyFont="1" applyFill="1" applyBorder="1" applyAlignment="1">
      <alignment horizontal="center" vertical="center"/>
    </xf>
    <xf numFmtId="0" fontId="10" fillId="0" borderId="65" xfId="225" applyFont="1" applyFill="1" applyBorder="1"/>
    <xf numFmtId="0" fontId="10" fillId="0" borderId="61" xfId="225" applyFont="1" applyFill="1" applyBorder="1"/>
    <xf numFmtId="165" fontId="10" fillId="0" borderId="13" xfId="135" applyNumberFormat="1" applyFont="1" applyBorder="1"/>
    <xf numFmtId="165" fontId="10" fillId="0" borderId="13" xfId="135" applyNumberFormat="1" applyFont="1" applyBorder="1" applyAlignment="1">
      <alignment horizontal="right"/>
    </xf>
    <xf numFmtId="165" fontId="10" fillId="0" borderId="13" xfId="135" quotePrefix="1" applyNumberFormat="1" applyFont="1" applyBorder="1" applyAlignment="1">
      <alignment horizontal="right"/>
    </xf>
    <xf numFmtId="165" fontId="10" fillId="0" borderId="14" xfId="135" quotePrefix="1" applyNumberFormat="1" applyFont="1" applyBorder="1" applyAlignment="1">
      <alignment horizontal="right"/>
    </xf>
    <xf numFmtId="0" fontId="10" fillId="0" borderId="72" xfId="225" applyFont="1" applyFill="1" applyBorder="1"/>
    <xf numFmtId="0" fontId="10" fillId="0" borderId="0" xfId="225" applyFont="1" applyFill="1" applyBorder="1"/>
    <xf numFmtId="165" fontId="10" fillId="0" borderId="15" xfId="135" applyNumberFormat="1" applyFont="1" applyFill="1" applyBorder="1"/>
    <xf numFmtId="165" fontId="10" fillId="0" borderId="15" xfId="135" applyNumberFormat="1" applyFont="1" applyFill="1" applyBorder="1" applyAlignment="1">
      <alignment horizontal="right"/>
    </xf>
    <xf numFmtId="165" fontId="10" fillId="0" borderId="15" xfId="135" applyNumberFormat="1" applyFont="1" applyFill="1" applyBorder="1" applyAlignment="1">
      <alignment horizontal="right" indent="1"/>
    </xf>
    <xf numFmtId="165" fontId="10" fillId="0" borderId="16" xfId="135" applyNumberFormat="1" applyFont="1" applyFill="1" applyBorder="1" applyAlignment="1">
      <alignment horizontal="right" indent="1"/>
    </xf>
    <xf numFmtId="165" fontId="10" fillId="0" borderId="13" xfId="135" applyNumberFormat="1" applyFont="1" applyFill="1" applyBorder="1"/>
    <xf numFmtId="165" fontId="10" fillId="0" borderId="13" xfId="135" applyNumberFormat="1" applyFont="1" applyFill="1" applyBorder="1" applyAlignment="1">
      <alignment horizontal="right"/>
    </xf>
    <xf numFmtId="165" fontId="10" fillId="0" borderId="13" xfId="135" applyNumberFormat="1" applyFont="1" applyFill="1" applyBorder="1" applyAlignment="1">
      <alignment horizontal="right" indent="1"/>
    </xf>
    <xf numFmtId="165" fontId="10" fillId="0" borderId="14" xfId="135" applyNumberFormat="1" applyFont="1" applyFill="1" applyBorder="1" applyAlignment="1">
      <alignment horizontal="right" indent="1"/>
    </xf>
    <xf numFmtId="0" fontId="10" fillId="6" borderId="0" xfId="225" applyFont="1" applyFill="1" applyBorder="1"/>
    <xf numFmtId="165" fontId="10" fillId="6" borderId="15" xfId="135" applyNumberFormat="1" applyFont="1" applyFill="1" applyBorder="1"/>
    <xf numFmtId="165" fontId="10" fillId="6" borderId="15" xfId="135" applyNumberFormat="1" applyFont="1" applyFill="1" applyBorder="1" applyAlignment="1">
      <alignment horizontal="right"/>
    </xf>
    <xf numFmtId="165" fontId="10" fillId="6" borderId="15" xfId="135" applyNumberFormat="1" applyFont="1" applyFill="1" applyBorder="1" applyAlignment="1">
      <alignment horizontal="right" indent="1"/>
    </xf>
    <xf numFmtId="165" fontId="10" fillId="6" borderId="16" xfId="135" applyNumberFormat="1" applyFont="1" applyFill="1" applyBorder="1" applyAlignment="1">
      <alignment horizontal="right" indent="1"/>
    </xf>
    <xf numFmtId="0" fontId="10" fillId="0" borderId="41" xfId="225" applyFont="1" applyFill="1" applyBorder="1"/>
    <xf numFmtId="165" fontId="10" fillId="0" borderId="14" xfId="135" quotePrefix="1" applyNumberFormat="1" applyFont="1" applyFill="1" applyBorder="1" applyAlignment="1">
      <alignment horizontal="right" indent="1"/>
    </xf>
    <xf numFmtId="165" fontId="10" fillId="0" borderId="16" xfId="135" quotePrefix="1" applyNumberFormat="1" applyFont="1" applyFill="1" applyBorder="1" applyAlignment="1">
      <alignment horizontal="right" indent="1"/>
    </xf>
    <xf numFmtId="165" fontId="10" fillId="0" borderId="15" xfId="135" quotePrefix="1" applyNumberFormat="1" applyFont="1" applyFill="1" applyBorder="1" applyAlignment="1">
      <alignment horizontal="right" indent="1"/>
    </xf>
    <xf numFmtId="165" fontId="10" fillId="0" borderId="13" xfId="135" quotePrefix="1" applyNumberFormat="1" applyFont="1" applyFill="1" applyBorder="1" applyAlignment="1">
      <alignment horizontal="right" indent="1"/>
    </xf>
    <xf numFmtId="0" fontId="10" fillId="0" borderId="75" xfId="225" applyFont="1" applyFill="1" applyBorder="1"/>
    <xf numFmtId="0" fontId="10" fillId="0" borderId="77" xfId="225" applyFont="1" applyFill="1" applyBorder="1"/>
    <xf numFmtId="165" fontId="10" fillId="0" borderId="54" xfId="135" applyNumberFormat="1" applyFont="1" applyFill="1" applyBorder="1"/>
    <xf numFmtId="165" fontId="10" fillId="0" borderId="54" xfId="135" quotePrefix="1" applyNumberFormat="1" applyFont="1" applyFill="1" applyBorder="1" applyAlignment="1">
      <alignment horizontal="right" indent="1"/>
    </xf>
    <xf numFmtId="165" fontId="10" fillId="0" borderId="55" xfId="135" quotePrefix="1" applyNumberFormat="1" applyFont="1" applyFill="1" applyBorder="1" applyAlignment="1">
      <alignment horizontal="right" indent="1"/>
    </xf>
    <xf numFmtId="0" fontId="10" fillId="0" borderId="0" xfId="160" applyFont="1" applyFill="1"/>
    <xf numFmtId="0" fontId="8" fillId="0" borderId="0" xfId="107" applyFont="1" applyFill="1" applyAlignment="1"/>
    <xf numFmtId="166" fontId="10" fillId="0" borderId="0" xfId="0" applyNumberFormat="1" applyFont="1" applyFill="1"/>
    <xf numFmtId="166" fontId="38" fillId="3" borderId="70" xfId="0" applyNumberFormat="1" applyFont="1" applyFill="1" applyBorder="1"/>
    <xf numFmtId="166" fontId="8" fillId="0" borderId="78" xfId="0" applyNumberFormat="1" applyFont="1" applyFill="1" applyBorder="1"/>
    <xf numFmtId="166" fontId="10" fillId="0" borderId="68" xfId="0" applyNumberFormat="1" applyFont="1" applyFill="1" applyBorder="1"/>
    <xf numFmtId="166" fontId="10" fillId="0" borderId="79" xfId="0" applyNumberFormat="1" applyFont="1" applyFill="1" applyBorder="1" applyAlignment="1">
      <alignment horizontal="center"/>
    </xf>
    <xf numFmtId="166" fontId="8" fillId="0" borderId="15" xfId="0" applyNumberFormat="1" applyFont="1" applyFill="1" applyBorder="1" applyAlignment="1">
      <alignment horizontal="right"/>
    </xf>
    <xf numFmtId="166" fontId="8" fillId="0" borderId="15" xfId="0" applyNumberFormat="1" applyFont="1" applyFill="1" applyBorder="1" applyAlignment="1">
      <alignment horizontal="center"/>
    </xf>
    <xf numFmtId="166" fontId="8" fillId="0" borderId="16" xfId="0" applyNumberFormat="1" applyFont="1" applyFill="1" applyBorder="1" applyAlignment="1">
      <alignment horizontal="center"/>
    </xf>
    <xf numFmtId="166" fontId="10" fillId="0" borderId="15" xfId="0" applyNumberFormat="1" applyFont="1" applyFill="1" applyBorder="1" applyAlignment="1">
      <alignment horizontal="center"/>
    </xf>
    <xf numFmtId="166" fontId="10" fillId="0" borderId="16" xfId="0" applyNumberFormat="1" applyFont="1" applyFill="1" applyBorder="1" applyAlignment="1">
      <alignment horizontal="center"/>
    </xf>
    <xf numFmtId="166" fontId="10" fillId="0" borderId="72" xfId="0" applyNumberFormat="1" applyFont="1" applyFill="1" applyBorder="1"/>
    <xf numFmtId="166" fontId="10" fillId="0" borderId="41" xfId="0" applyNumberFormat="1" applyFont="1" applyFill="1" applyBorder="1"/>
    <xf numFmtId="166" fontId="10" fillId="0" borderId="15" xfId="0" applyNumberFormat="1" applyFont="1" applyFill="1" applyBorder="1" applyAlignment="1">
      <alignment horizontal="right"/>
    </xf>
    <xf numFmtId="166" fontId="10" fillId="0" borderId="41" xfId="0" quotePrefix="1" applyNumberFormat="1" applyFont="1" applyFill="1" applyBorder="1" applyAlignment="1">
      <alignment horizontal="left"/>
    </xf>
    <xf numFmtId="166" fontId="10" fillId="0" borderId="41" xfId="0" applyNumberFormat="1" applyFont="1" applyFill="1" applyBorder="1" applyAlignment="1">
      <alignment horizontal="right"/>
    </xf>
    <xf numFmtId="166" fontId="10" fillId="0" borderId="17" xfId="0" applyNumberFormat="1" applyFont="1" applyFill="1" applyBorder="1" applyAlignment="1">
      <alignment horizontal="center"/>
    </xf>
    <xf numFmtId="166" fontId="10" fillId="0" borderId="68" xfId="0" applyNumberFormat="1" applyFont="1" applyFill="1" applyBorder="1" applyAlignment="1">
      <alignment horizontal="right"/>
    </xf>
    <xf numFmtId="166" fontId="10" fillId="0" borderId="58" xfId="0" applyNumberFormat="1" applyFont="1" applyFill="1" applyBorder="1" applyAlignment="1">
      <alignment horizontal="center"/>
    </xf>
    <xf numFmtId="166" fontId="8" fillId="0" borderId="30" xfId="0" applyNumberFormat="1" applyFont="1" applyFill="1" applyBorder="1" applyAlignment="1">
      <alignment horizontal="center"/>
    </xf>
    <xf numFmtId="166" fontId="10" fillId="0" borderId="41" xfId="0" applyNumberFormat="1" applyFont="1" applyFill="1" applyBorder="1" applyAlignment="1">
      <alignment horizontal="left"/>
    </xf>
    <xf numFmtId="166" fontId="10" fillId="0" borderId="30" xfId="0" applyNumberFormat="1" applyFont="1" applyFill="1" applyBorder="1" applyAlignment="1">
      <alignment horizontal="center"/>
    </xf>
    <xf numFmtId="166" fontId="10" fillId="0" borderId="39" xfId="0" applyNumberFormat="1" applyFont="1" applyFill="1" applyBorder="1"/>
    <xf numFmtId="166" fontId="10" fillId="0" borderId="9" xfId="0" applyNumberFormat="1" applyFont="1" applyFill="1" applyBorder="1" applyAlignment="1">
      <alignment horizontal="center"/>
    </xf>
    <xf numFmtId="166" fontId="10" fillId="0" borderId="11" xfId="0" applyNumberFormat="1" applyFont="1" applyFill="1" applyBorder="1" applyAlignment="1">
      <alignment horizontal="center"/>
    </xf>
    <xf numFmtId="166" fontId="8" fillId="0" borderId="72" xfId="0" applyNumberFormat="1" applyFont="1" applyFill="1" applyBorder="1" applyAlignment="1">
      <alignment horizontal="left"/>
    </xf>
    <xf numFmtId="166" fontId="8" fillId="0" borderId="58" xfId="0" applyNumberFormat="1" applyFont="1" applyFill="1" applyBorder="1" applyAlignment="1">
      <alignment horizontal="right"/>
    </xf>
    <xf numFmtId="166" fontId="8" fillId="0" borderId="58" xfId="0" applyNumberFormat="1" applyFont="1" applyFill="1" applyBorder="1" applyAlignment="1">
      <alignment horizontal="center"/>
    </xf>
    <xf numFmtId="166" fontId="8" fillId="0" borderId="79" xfId="0" applyNumberFormat="1" applyFont="1" applyFill="1" applyBorder="1" applyAlignment="1">
      <alignment horizontal="center"/>
    </xf>
    <xf numFmtId="166" fontId="10" fillId="0" borderId="71" xfId="0" applyNumberFormat="1" applyFont="1" applyFill="1" applyBorder="1"/>
    <xf numFmtId="166" fontId="10" fillId="0" borderId="9" xfId="0" applyNumberFormat="1" applyFont="1" applyFill="1" applyBorder="1" applyAlignment="1">
      <alignment horizontal="right"/>
    </xf>
    <xf numFmtId="166" fontId="8" fillId="0" borderId="71" xfId="0" applyNumberFormat="1" applyFont="1" applyFill="1" applyBorder="1" applyAlignment="1">
      <alignment horizontal="left"/>
    </xf>
    <xf numFmtId="166" fontId="8" fillId="0" borderId="9" xfId="0" applyNumberFormat="1" applyFont="1" applyFill="1" applyBorder="1" applyAlignment="1">
      <alignment horizontal="right"/>
    </xf>
    <xf numFmtId="166" fontId="8" fillId="0" borderId="9" xfId="0" applyNumberFormat="1" applyFont="1" applyFill="1" applyBorder="1" applyAlignment="1">
      <alignment horizontal="center"/>
    </xf>
    <xf numFmtId="166" fontId="8" fillId="0" borderId="11" xfId="0" applyNumberFormat="1" applyFont="1" applyFill="1" applyBorder="1" applyAlignment="1">
      <alignment horizontal="center"/>
    </xf>
    <xf numFmtId="166" fontId="8" fillId="0" borderId="78" xfId="0" applyNumberFormat="1" applyFont="1" applyFill="1" applyBorder="1" applyAlignment="1">
      <alignment vertical="center"/>
    </xf>
    <xf numFmtId="166" fontId="8" fillId="0" borderId="72" xfId="0" applyNumberFormat="1" applyFont="1" applyFill="1" applyBorder="1" applyAlignment="1">
      <alignment vertical="center"/>
    </xf>
    <xf numFmtId="166" fontId="8" fillId="0" borderId="6" xfId="0" applyNumberFormat="1" applyFont="1" applyFill="1" applyBorder="1" applyAlignment="1">
      <alignment horizontal="left"/>
    </xf>
    <xf numFmtId="166" fontId="8" fillId="0" borderId="72" xfId="0" quotePrefix="1" applyNumberFormat="1" applyFont="1" applyFill="1" applyBorder="1" applyAlignment="1">
      <alignment horizontal="left"/>
    </xf>
    <xf numFmtId="166" fontId="10" fillId="0" borderId="0" xfId="0" applyNumberFormat="1" applyFont="1" applyFill="1" applyBorder="1"/>
    <xf numFmtId="166" fontId="8" fillId="0" borderId="71" xfId="0" quotePrefix="1" applyNumberFormat="1" applyFont="1" applyFill="1" applyBorder="1" applyAlignment="1">
      <alignment horizontal="left"/>
    </xf>
    <xf numFmtId="166" fontId="10" fillId="0" borderId="72" xfId="0" quotePrefix="1" applyNumberFormat="1" applyFont="1" applyFill="1" applyBorder="1" applyAlignment="1">
      <alignment horizontal="left"/>
    </xf>
    <xf numFmtId="166" fontId="8" fillId="0" borderId="80" xfId="0" quotePrefix="1" applyNumberFormat="1" applyFont="1" applyFill="1" applyBorder="1" applyAlignment="1">
      <alignment horizontal="left"/>
    </xf>
    <xf numFmtId="166" fontId="8" fillId="0" borderId="69" xfId="0" applyNumberFormat="1" applyFont="1" applyFill="1" applyBorder="1" applyAlignment="1">
      <alignment horizontal="right"/>
    </xf>
    <xf numFmtId="166" fontId="8" fillId="0" borderId="22" xfId="0" applyNumberFormat="1" applyFont="1" applyFill="1" applyBorder="1" applyAlignment="1">
      <alignment horizontal="center"/>
    </xf>
    <xf numFmtId="166" fontId="8" fillId="0" borderId="81" xfId="0" applyNumberFormat="1" applyFont="1" applyFill="1" applyBorder="1" applyAlignment="1">
      <alignment horizontal="center"/>
    </xf>
    <xf numFmtId="166" fontId="10" fillId="0" borderId="0" xfId="0" quotePrefix="1" applyNumberFormat="1" applyFont="1" applyFill="1" applyAlignment="1">
      <alignment horizontal="left"/>
    </xf>
    <xf numFmtId="166" fontId="10" fillId="0" borderId="0" xfId="0" applyNumberFormat="1" applyFont="1" applyFill="1" applyBorder="1" applyAlignment="1">
      <alignment horizontal="left"/>
    </xf>
    <xf numFmtId="166" fontId="10" fillId="0" borderId="0" xfId="0" quotePrefix="1" applyNumberFormat="1" applyFont="1" applyFill="1" applyAlignment="1"/>
    <xf numFmtId="166" fontId="10" fillId="0" borderId="0" xfId="0" quotePrefix="1" applyNumberFormat="1" applyFont="1" applyFill="1" applyBorder="1" applyAlignment="1"/>
    <xf numFmtId="166" fontId="10" fillId="0" borderId="0" xfId="0" applyNumberFormat="1" applyFont="1" applyFill="1" applyAlignment="1">
      <alignment horizontal="left"/>
    </xf>
    <xf numFmtId="175" fontId="10" fillId="0" borderId="0" xfId="0" applyNumberFormat="1" applyFont="1" applyFill="1" applyBorder="1"/>
    <xf numFmtId="175" fontId="10" fillId="0" borderId="0" xfId="0" applyNumberFormat="1" applyFont="1" applyFill="1" applyBorder="1" applyAlignment="1">
      <alignment horizontal="right"/>
    </xf>
    <xf numFmtId="0" fontId="8" fillId="0" borderId="0" xfId="107" applyFont="1" applyAlignment="1"/>
    <xf numFmtId="166" fontId="10" fillId="3" borderId="43" xfId="0" applyNumberFormat="1" applyFont="1" applyFill="1" applyBorder="1"/>
    <xf numFmtId="166" fontId="10" fillId="3" borderId="41" xfId="0" applyNumberFormat="1" applyFont="1" applyFill="1" applyBorder="1"/>
    <xf numFmtId="166" fontId="10" fillId="0" borderId="64" xfId="0" applyNumberFormat="1" applyFont="1" applyFill="1" applyBorder="1"/>
    <xf numFmtId="166" fontId="8" fillId="0" borderId="15" xfId="0" quotePrefix="1" applyNumberFormat="1" applyFont="1" applyFill="1" applyBorder="1" applyAlignment="1">
      <alignment horizontal="left"/>
    </xf>
    <xf numFmtId="166" fontId="10" fillId="0" borderId="39" xfId="0" quotePrefix="1" applyNumberFormat="1" applyFont="1" applyFill="1" applyBorder="1" applyAlignment="1">
      <alignment horizontal="left"/>
    </xf>
    <xf numFmtId="166" fontId="10" fillId="0" borderId="64" xfId="0" applyNumberFormat="1" applyFont="1" applyFill="1" applyBorder="1" applyAlignment="1">
      <alignment horizontal="center"/>
    </xf>
    <xf numFmtId="166" fontId="8" fillId="0" borderId="78" xfId="0" applyNumberFormat="1" applyFont="1" applyFill="1" applyBorder="1" applyAlignment="1">
      <alignment horizontal="left"/>
    </xf>
    <xf numFmtId="166" fontId="8" fillId="0" borderId="64" xfId="0" applyNumberFormat="1" applyFont="1" applyFill="1" applyBorder="1" applyAlignment="1">
      <alignment horizontal="center"/>
    </xf>
    <xf numFmtId="166" fontId="8" fillId="0" borderId="17" xfId="0" applyNumberFormat="1" applyFont="1" applyFill="1" applyBorder="1" applyAlignment="1">
      <alignment horizontal="center"/>
    </xf>
    <xf numFmtId="166" fontId="8" fillId="4" borderId="78" xfId="0" applyNumberFormat="1" applyFont="1" applyFill="1" applyBorder="1" applyAlignment="1">
      <alignment vertical="center"/>
    </xf>
    <xf numFmtId="166" fontId="8" fillId="4" borderId="72" xfId="0" applyNumberFormat="1" applyFont="1" applyFill="1" applyBorder="1" applyAlignment="1">
      <alignment vertical="center"/>
    </xf>
    <xf numFmtId="166" fontId="10" fillId="0" borderId="41" xfId="0" applyNumberFormat="1" applyFont="1" applyFill="1" applyBorder="1" applyAlignment="1">
      <alignment horizontal="center"/>
    </xf>
    <xf numFmtId="166" fontId="8" fillId="0" borderId="69" xfId="0" applyNumberFormat="1" applyFont="1" applyFill="1" applyBorder="1" applyAlignment="1">
      <alignment horizontal="center"/>
    </xf>
    <xf numFmtId="166" fontId="8" fillId="0" borderId="23" xfId="0" applyNumberFormat="1" applyFont="1" applyFill="1" applyBorder="1" applyAlignment="1">
      <alignment horizontal="center"/>
    </xf>
    <xf numFmtId="0" fontId="8" fillId="3" borderId="83" xfId="107" applyFont="1" applyFill="1" applyBorder="1" applyAlignment="1">
      <alignment horizontal="center" vertical="center"/>
    </xf>
    <xf numFmtId="0" fontId="8" fillId="3" borderId="84" xfId="107" applyFont="1" applyFill="1" applyBorder="1" applyAlignment="1">
      <alignment horizontal="center" vertical="center"/>
    </xf>
    <xf numFmtId="0" fontId="8" fillId="3" borderId="85" xfId="107" applyFont="1" applyFill="1" applyBorder="1" applyAlignment="1">
      <alignment horizontal="center" vertical="center"/>
    </xf>
    <xf numFmtId="166" fontId="10" fillId="7" borderId="15" xfId="160" applyNumberFormat="1" applyFont="1" applyFill="1" applyBorder="1" applyAlignment="1" applyProtection="1">
      <alignment horizontal="left" indent="2"/>
    </xf>
    <xf numFmtId="2" fontId="10" fillId="7" borderId="15" xfId="160" applyNumberFormat="1" applyFont="1" applyFill="1" applyBorder="1"/>
    <xf numFmtId="2" fontId="10" fillId="7" borderId="16" xfId="160" applyNumberFormat="1" applyFont="1" applyFill="1" applyBorder="1"/>
    <xf numFmtId="2" fontId="10" fillId="7" borderId="0" xfId="160" applyNumberFormat="1" applyFont="1" applyFill="1" applyBorder="1"/>
    <xf numFmtId="166" fontId="10" fillId="7" borderId="9" xfId="160" applyNumberFormat="1" applyFont="1" applyFill="1" applyBorder="1" applyAlignment="1" applyProtection="1">
      <alignment horizontal="left" indent="2"/>
    </xf>
    <xf numFmtId="2" fontId="10" fillId="7" borderId="9" xfId="160" applyNumberFormat="1" applyFont="1" applyFill="1" applyBorder="1"/>
    <xf numFmtId="2" fontId="10" fillId="7" borderId="17" xfId="160" applyNumberFormat="1" applyFont="1" applyFill="1" applyBorder="1"/>
    <xf numFmtId="166" fontId="8" fillId="7" borderId="13" xfId="160" applyNumberFormat="1" applyFont="1" applyFill="1" applyBorder="1" applyAlignment="1">
      <alignment horizontal="left"/>
    </xf>
    <xf numFmtId="2" fontId="8" fillId="7" borderId="13" xfId="160" applyNumberFormat="1" applyFont="1" applyFill="1" applyBorder="1"/>
    <xf numFmtId="2" fontId="8" fillId="7" borderId="14" xfId="160" applyNumberFormat="1" applyFont="1" applyFill="1" applyBorder="1"/>
    <xf numFmtId="2" fontId="10" fillId="0" borderId="15" xfId="107" applyNumberFormat="1" applyFont="1" applyBorder="1"/>
    <xf numFmtId="2" fontId="10" fillId="0" borderId="41" xfId="107" applyNumberFormat="1" applyFont="1" applyBorder="1"/>
    <xf numFmtId="2" fontId="10" fillId="0" borderId="16" xfId="107" applyNumberFormat="1" applyFont="1" applyBorder="1"/>
    <xf numFmtId="166" fontId="8" fillId="0" borderId="13" xfId="107" applyNumberFormat="1" applyFont="1" applyBorder="1" applyAlignment="1">
      <alignment horizontal="left"/>
    </xf>
    <xf numFmtId="2" fontId="8" fillId="0" borderId="13" xfId="107" applyNumberFormat="1" applyFont="1" applyBorder="1"/>
    <xf numFmtId="2" fontId="8" fillId="0" borderId="8" xfId="107" applyNumberFormat="1" applyFont="1" applyBorder="1"/>
    <xf numFmtId="2" fontId="8" fillId="0" borderId="14" xfId="107" applyNumberFormat="1" applyFont="1" applyBorder="1"/>
    <xf numFmtId="2" fontId="10" fillId="0" borderId="58" xfId="107" applyNumberFormat="1" applyFont="1" applyBorder="1"/>
    <xf numFmtId="2" fontId="10" fillId="0" borderId="64" xfId="107" applyNumberFormat="1" applyFont="1" applyBorder="1"/>
    <xf numFmtId="166" fontId="10" fillId="0" borderId="15" xfId="160" applyNumberFormat="1" applyFont="1" applyFill="1" applyBorder="1" applyAlignment="1" applyProtection="1">
      <alignment horizontal="left" indent="2"/>
    </xf>
    <xf numFmtId="2" fontId="10" fillId="0" borderId="15" xfId="107" applyNumberFormat="1" applyFont="1" applyFill="1" applyBorder="1"/>
    <xf numFmtId="2" fontId="10" fillId="0" borderId="9" xfId="107" applyNumberFormat="1" applyFont="1" applyBorder="1"/>
    <xf numFmtId="2" fontId="10" fillId="0" borderId="17" xfId="107" applyNumberFormat="1" applyFont="1" applyBorder="1"/>
    <xf numFmtId="0" fontId="8" fillId="0" borderId="13" xfId="107" applyFont="1" applyBorder="1"/>
    <xf numFmtId="2" fontId="8" fillId="0" borderId="58" xfId="107" applyNumberFormat="1" applyFont="1" applyBorder="1"/>
    <xf numFmtId="2" fontId="8" fillId="0" borderId="64" xfId="107" applyNumberFormat="1" applyFont="1" applyBorder="1"/>
    <xf numFmtId="2" fontId="10" fillId="0" borderId="68" xfId="107" applyNumberFormat="1" applyFont="1" applyBorder="1"/>
    <xf numFmtId="2" fontId="10" fillId="0" borderId="79" xfId="107" applyNumberFormat="1" applyFont="1" applyBorder="1"/>
    <xf numFmtId="2" fontId="10" fillId="0" borderId="30" xfId="107" applyNumberFormat="1" applyFont="1" applyBorder="1"/>
    <xf numFmtId="166" fontId="10" fillId="7" borderId="58" xfId="160" applyNumberFormat="1" applyFont="1" applyFill="1" applyBorder="1" applyAlignment="1" applyProtection="1">
      <alignment horizontal="left" indent="2"/>
    </xf>
    <xf numFmtId="166" fontId="10" fillId="7" borderId="22" xfId="160" applyNumberFormat="1" applyFont="1" applyFill="1" applyBorder="1" applyAlignment="1" applyProtection="1">
      <alignment horizontal="left" indent="2"/>
    </xf>
    <xf numFmtId="2" fontId="10" fillId="0" borderId="22" xfId="107" applyNumberFormat="1" applyFont="1" applyBorder="1"/>
    <xf numFmtId="2" fontId="10" fillId="0" borderId="23" xfId="107" applyNumberFormat="1" applyFont="1" applyBorder="1"/>
    <xf numFmtId="0" fontId="10" fillId="0" borderId="0" xfId="107" applyFont="1" applyBorder="1" applyAlignment="1">
      <alignment horizontal="center" vertical="center"/>
    </xf>
    <xf numFmtId="166" fontId="10" fillId="7" borderId="0" xfId="160" applyNumberFormat="1" applyFont="1" applyFill="1" applyBorder="1" applyAlignment="1" applyProtection="1">
      <alignment horizontal="left" indent="2"/>
    </xf>
    <xf numFmtId="2" fontId="10" fillId="0" borderId="0" xfId="107" applyNumberFormat="1" applyFont="1" applyBorder="1"/>
    <xf numFmtId="0" fontId="28" fillId="0" borderId="0" xfId="107" applyFont="1"/>
    <xf numFmtId="1" fontId="8" fillId="2" borderId="13" xfId="121" quotePrefix="1" applyNumberFormat="1" applyFont="1" applyFill="1" applyBorder="1" applyAlignment="1" applyProtection="1">
      <alignment horizontal="center"/>
    </xf>
    <xf numFmtId="1" fontId="8" fillId="2" borderId="13" xfId="121" applyNumberFormat="1" applyFont="1" applyFill="1" applyBorder="1" applyAlignment="1" applyProtection="1">
      <alignment horizontal="center"/>
    </xf>
    <xf numFmtId="1" fontId="8" fillId="2" borderId="14" xfId="121" applyNumberFormat="1" applyFont="1" applyFill="1" applyBorder="1" applyAlignment="1" applyProtection="1">
      <alignment horizontal="center"/>
    </xf>
    <xf numFmtId="0" fontId="8" fillId="0" borderId="24" xfId="107" applyFont="1" applyBorder="1" applyAlignment="1">
      <alignment horizontal="left"/>
    </xf>
    <xf numFmtId="2" fontId="10" fillId="0" borderId="13" xfId="121" applyNumberFormat="1" applyFont="1" applyFill="1" applyBorder="1"/>
    <xf numFmtId="2" fontId="10" fillId="0" borderId="13" xfId="225" applyNumberFormat="1" applyFont="1" applyFill="1" applyBorder="1"/>
    <xf numFmtId="165" fontId="10" fillId="0" borderId="13" xfId="225" applyNumberFormat="1" applyFont="1" applyFill="1" applyBorder="1" applyAlignment="1">
      <alignment horizontal="center"/>
    </xf>
    <xf numFmtId="165" fontId="10" fillId="0" borderId="13" xfId="0" applyNumberFormat="1" applyFont="1" applyBorder="1" applyAlignment="1">
      <alignment horizontal="center"/>
    </xf>
    <xf numFmtId="165" fontId="10" fillId="0" borderId="14" xfId="0" applyNumberFormat="1" applyFont="1" applyBorder="1" applyAlignment="1">
      <alignment horizontal="center"/>
    </xf>
    <xf numFmtId="0" fontId="8" fillId="0" borderId="53" xfId="107" applyFont="1" applyBorder="1" applyAlignment="1">
      <alignment horizontal="left"/>
    </xf>
    <xf numFmtId="2" fontId="10" fillId="0" borderId="54" xfId="121" applyNumberFormat="1" applyFont="1" applyFill="1" applyBorder="1"/>
    <xf numFmtId="165" fontId="10" fillId="0" borderId="54" xfId="225" applyNumberFormat="1" applyFont="1" applyFill="1" applyBorder="1" applyAlignment="1">
      <alignment horizontal="center"/>
    </xf>
    <xf numFmtId="165" fontId="10" fillId="0" borderId="54" xfId="0" applyNumberFormat="1" applyFont="1" applyBorder="1" applyAlignment="1">
      <alignment horizontal="center"/>
    </xf>
    <xf numFmtId="165" fontId="10" fillId="0" borderId="55" xfId="0" applyNumberFormat="1" applyFont="1" applyBorder="1" applyAlignment="1">
      <alignment horizontal="center"/>
    </xf>
    <xf numFmtId="0" fontId="39" fillId="0" borderId="0" xfId="107" applyFont="1"/>
    <xf numFmtId="0" fontId="14" fillId="0" borderId="0" xfId="106" applyAlignment="1" applyProtection="1"/>
    <xf numFmtId="166" fontId="8" fillId="5" borderId="2" xfId="262" applyNumberFormat="1" applyFont="1" applyFill="1" applyBorder="1" applyAlignment="1">
      <alignment horizontal="center"/>
    </xf>
    <xf numFmtId="166" fontId="8" fillId="5" borderId="25" xfId="262" applyNumberFormat="1" applyFont="1" applyFill="1" applyBorder="1"/>
    <xf numFmtId="166" fontId="8" fillId="5" borderId="12" xfId="262" applyNumberFormat="1" applyFont="1" applyFill="1" applyBorder="1" applyAlignment="1">
      <alignment horizontal="center"/>
    </xf>
    <xf numFmtId="166" fontId="8" fillId="5" borderId="9" xfId="262" applyNumberFormat="1" applyFont="1" applyFill="1" applyBorder="1" applyAlignment="1">
      <alignment horizontal="center"/>
    </xf>
    <xf numFmtId="49" fontId="8" fillId="5" borderId="9" xfId="262" quotePrefix="1" applyNumberFormat="1" applyFont="1" applyFill="1" applyBorder="1" applyAlignment="1">
      <alignment horizontal="center"/>
    </xf>
    <xf numFmtId="49" fontId="8" fillId="5" borderId="9" xfId="262" applyNumberFormat="1" applyFont="1" applyFill="1" applyBorder="1" applyAlignment="1">
      <alignment horizontal="center"/>
    </xf>
    <xf numFmtId="49" fontId="8" fillId="5" borderId="14" xfId="262" applyNumberFormat="1" applyFont="1" applyFill="1" applyBorder="1" applyAlignment="1">
      <alignment horizontal="center"/>
    </xf>
    <xf numFmtId="166" fontId="10" fillId="0" borderId="6" xfId="183" applyFont="1" applyBorder="1" applyAlignment="1">
      <alignment horizontal="center"/>
    </xf>
    <xf numFmtId="166" fontId="8" fillId="0" borderId="15" xfId="183" applyFont="1" applyBorder="1"/>
    <xf numFmtId="166" fontId="8" fillId="0" borderId="64" xfId="183" applyFont="1" applyBorder="1"/>
    <xf numFmtId="173" fontId="10" fillId="0" borderId="6" xfId="183" applyNumberFormat="1" applyFont="1" applyBorder="1" applyAlignment="1">
      <alignment horizontal="center"/>
    </xf>
    <xf numFmtId="166" fontId="10" fillId="0" borderId="15" xfId="183" applyFont="1" applyBorder="1"/>
    <xf numFmtId="166" fontId="10" fillId="0" borderId="15" xfId="183" applyFont="1" applyBorder="1" applyAlignment="1">
      <alignment horizontal="right"/>
    </xf>
    <xf numFmtId="166" fontId="10" fillId="0" borderId="16" xfId="183" applyFont="1" applyBorder="1" applyAlignment="1">
      <alignment horizontal="right"/>
    </xf>
    <xf numFmtId="173" fontId="8" fillId="0" borderId="6" xfId="183" applyNumberFormat="1" applyFont="1" applyBorder="1" applyAlignment="1">
      <alignment horizontal="left"/>
    </xf>
    <xf numFmtId="166" fontId="8" fillId="0" borderId="16" xfId="183" applyFont="1" applyBorder="1"/>
    <xf numFmtId="166" fontId="10" fillId="0" borderId="53" xfId="183" applyFont="1" applyBorder="1"/>
    <xf numFmtId="166" fontId="8" fillId="0" borderId="60" xfId="183" applyFont="1" applyBorder="1"/>
    <xf numFmtId="166" fontId="8" fillId="0" borderId="54" xfId="183" applyFont="1" applyBorder="1" applyAlignment="1">
      <alignment horizontal="right"/>
    </xf>
    <xf numFmtId="166" fontId="8" fillId="0" borderId="55" xfId="183" applyFont="1" applyBorder="1" applyAlignment="1">
      <alignment horizontal="right"/>
    </xf>
    <xf numFmtId="166" fontId="10" fillId="0" borderId="0" xfId="262" applyNumberFormat="1" applyFont="1" applyBorder="1"/>
    <xf numFmtId="166" fontId="8" fillId="0" borderId="0" xfId="262" applyNumberFormat="1" applyFont="1" applyBorder="1"/>
    <xf numFmtId="166" fontId="8" fillId="0" borderId="0" xfId="262" applyNumberFormat="1" applyFont="1" applyBorder="1" applyAlignment="1">
      <alignment horizontal="right"/>
    </xf>
    <xf numFmtId="166" fontId="10" fillId="0" borderId="0" xfId="262" applyNumberFormat="1" applyFont="1" applyBorder="1" applyAlignment="1">
      <alignment horizontal="right"/>
    </xf>
    <xf numFmtId="166" fontId="8" fillId="0" borderId="0" xfId="262" quotePrefix="1" applyNumberFormat="1" applyFont="1" applyBorder="1" applyAlignment="1">
      <alignment horizontal="right"/>
    </xf>
    <xf numFmtId="166" fontId="8" fillId="5" borderId="2" xfId="264" applyNumberFormat="1" applyFont="1" applyFill="1" applyBorder="1" applyAlignment="1">
      <alignment horizontal="center"/>
    </xf>
    <xf numFmtId="166" fontId="8" fillId="5" borderId="25" xfId="264" applyNumberFormat="1" applyFont="1" applyFill="1" applyBorder="1"/>
    <xf numFmtId="166" fontId="8" fillId="5" borderId="12" xfId="264" applyNumberFormat="1" applyFont="1" applyFill="1" applyBorder="1" applyAlignment="1">
      <alignment horizontal="center"/>
    </xf>
    <xf numFmtId="166" fontId="8" fillId="5" borderId="9" xfId="264" applyNumberFormat="1" applyFont="1" applyFill="1" applyBorder="1" applyAlignment="1">
      <alignment horizontal="center"/>
    </xf>
    <xf numFmtId="49" fontId="8" fillId="5" borderId="9" xfId="266" quotePrefix="1" applyNumberFormat="1" applyFont="1" applyFill="1" applyBorder="1" applyAlignment="1">
      <alignment horizontal="center"/>
    </xf>
    <xf numFmtId="49" fontId="8" fillId="5" borderId="9" xfId="266" applyNumberFormat="1" applyFont="1" applyFill="1" applyBorder="1" applyAlignment="1">
      <alignment horizontal="center"/>
    </xf>
    <xf numFmtId="49" fontId="8" fillId="5" borderId="14" xfId="266" applyNumberFormat="1" applyFont="1" applyFill="1" applyBorder="1" applyAlignment="1">
      <alignment horizontal="center"/>
    </xf>
    <xf numFmtId="173" fontId="8" fillId="0" borderId="6" xfId="183" applyNumberFormat="1" applyFont="1" applyBorder="1" applyAlignment="1">
      <alignment horizontal="center"/>
    </xf>
    <xf numFmtId="166" fontId="8" fillId="0" borderId="15" xfId="183" applyFont="1" applyBorder="1" applyAlignment="1">
      <alignment horizontal="right"/>
    </xf>
    <xf numFmtId="166" fontId="8" fillId="0" borderId="16" xfId="183" applyFont="1" applyBorder="1" applyAlignment="1">
      <alignment horizontal="right"/>
    </xf>
    <xf numFmtId="173" fontId="8" fillId="0" borderId="53" xfId="183" applyNumberFormat="1" applyFont="1" applyBorder="1" applyAlignment="1">
      <alignment horizontal="center"/>
    </xf>
    <xf numFmtId="166" fontId="8" fillId="0" borderId="54" xfId="183" applyFont="1" applyBorder="1"/>
    <xf numFmtId="166" fontId="10" fillId="0" borderId="33" xfId="264" applyNumberFormat="1" applyFont="1" applyBorder="1"/>
    <xf numFmtId="49" fontId="8" fillId="5" borderId="9" xfId="269" quotePrefix="1" applyNumberFormat="1" applyFont="1" applyFill="1" applyBorder="1" applyAlignment="1">
      <alignment horizontal="center"/>
    </xf>
    <xf numFmtId="49" fontId="8" fillId="5" borderId="9" xfId="269" applyNumberFormat="1" applyFont="1" applyFill="1" applyBorder="1" applyAlignment="1">
      <alignment horizontal="center"/>
    </xf>
    <xf numFmtId="49" fontId="8" fillId="5" borderId="14" xfId="269" applyNumberFormat="1" applyFont="1" applyFill="1" applyBorder="1" applyAlignment="1">
      <alignment horizontal="center"/>
    </xf>
    <xf numFmtId="166" fontId="10" fillId="0" borderId="6" xfId="211" applyFont="1" applyBorder="1"/>
    <xf numFmtId="166" fontId="8" fillId="0" borderId="15" xfId="211" applyFont="1" applyBorder="1"/>
    <xf numFmtId="166" fontId="8" fillId="0" borderId="15" xfId="211" quotePrefix="1" applyFont="1" applyBorder="1" applyAlignment="1">
      <alignment horizontal="right"/>
    </xf>
    <xf numFmtId="166" fontId="8" fillId="0" borderId="64" xfId="211" quotePrefix="1" applyFont="1" applyBorder="1" applyAlignment="1">
      <alignment horizontal="right"/>
    </xf>
    <xf numFmtId="173" fontId="10" fillId="0" borderId="6" xfId="211" applyNumberFormat="1" applyFont="1" applyBorder="1" applyAlignment="1">
      <alignment horizontal="center"/>
    </xf>
    <xf numFmtId="166" fontId="10" fillId="0" borderId="15" xfId="211" applyFont="1" applyBorder="1"/>
    <xf numFmtId="166" fontId="10" fillId="0" borderId="15" xfId="211" applyFont="1" applyBorder="1" applyAlignment="1">
      <alignment horizontal="right"/>
    </xf>
    <xf numFmtId="166" fontId="10" fillId="0" borderId="16" xfId="211" applyFont="1" applyBorder="1" applyAlignment="1">
      <alignment horizontal="right"/>
    </xf>
    <xf numFmtId="166" fontId="8" fillId="0" borderId="15" xfId="211" applyFont="1" applyBorder="1" applyAlignment="1">
      <alignment horizontal="right"/>
    </xf>
    <xf numFmtId="166" fontId="8" fillId="0" borderId="16" xfId="211" applyFont="1" applyBorder="1" applyAlignment="1">
      <alignment horizontal="right"/>
    </xf>
    <xf numFmtId="166" fontId="10" fillId="0" borderId="53" xfId="211" applyFont="1" applyBorder="1"/>
    <xf numFmtId="166" fontId="8" fillId="0" borderId="54" xfId="211" applyFont="1" applyBorder="1"/>
    <xf numFmtId="166" fontId="8" fillId="0" borderId="55" xfId="211" applyFont="1" applyBorder="1"/>
    <xf numFmtId="49" fontId="8" fillId="5" borderId="9" xfId="272" quotePrefix="1" applyNumberFormat="1" applyFont="1" applyFill="1" applyBorder="1" applyAlignment="1">
      <alignment horizontal="center"/>
    </xf>
    <xf numFmtId="49" fontId="8" fillId="5" borderId="9" xfId="272" applyNumberFormat="1" applyFont="1" applyFill="1" applyBorder="1" applyAlignment="1">
      <alignment horizontal="center"/>
    </xf>
    <xf numFmtId="49" fontId="8" fillId="5" borderId="14" xfId="272" applyNumberFormat="1" applyFont="1" applyFill="1" applyBorder="1" applyAlignment="1">
      <alignment horizontal="center"/>
    </xf>
    <xf numFmtId="166" fontId="10" fillId="0" borderId="6" xfId="212" applyFont="1" applyBorder="1" applyAlignment="1">
      <alignment horizontal="left"/>
    </xf>
    <xf numFmtId="166" fontId="8" fillId="0" borderId="15" xfId="212" applyFont="1" applyBorder="1"/>
    <xf numFmtId="166" fontId="8" fillId="0" borderId="15" xfId="212" quotePrefix="1" applyFont="1" applyBorder="1" applyAlignment="1"/>
    <xf numFmtId="166" fontId="8" fillId="0" borderId="64" xfId="212" quotePrefix="1" applyFont="1" applyBorder="1" applyAlignment="1"/>
    <xf numFmtId="173" fontId="10" fillId="0" borderId="6" xfId="212" applyNumberFormat="1" applyFont="1" applyBorder="1" applyAlignment="1">
      <alignment horizontal="center"/>
    </xf>
    <xf numFmtId="173" fontId="10" fillId="0" borderId="15" xfId="212" applyNumberFormat="1" applyFont="1" applyBorder="1" applyAlignment="1">
      <alignment horizontal="left"/>
    </xf>
    <xf numFmtId="166" fontId="10" fillId="0" borderId="15" xfId="212" applyFont="1" applyBorder="1" applyAlignment="1"/>
    <xf numFmtId="166" fontId="10" fillId="0" borderId="16" xfId="212" applyFont="1" applyBorder="1" applyAlignment="1"/>
    <xf numFmtId="173" fontId="10" fillId="0" borderId="6" xfId="212" applyNumberFormat="1" applyFont="1" applyBorder="1" applyAlignment="1">
      <alignment horizontal="left"/>
    </xf>
    <xf numFmtId="173" fontId="8" fillId="0" borderId="15" xfId="212" applyNumberFormat="1" applyFont="1" applyBorder="1" applyAlignment="1">
      <alignment horizontal="left"/>
    </xf>
    <xf numFmtId="166" fontId="8" fillId="0" borderId="15" xfId="212" applyFont="1" applyBorder="1" applyAlignment="1"/>
    <xf numFmtId="166" fontId="8" fillId="0" borderId="16" xfId="212" applyFont="1" applyBorder="1" applyAlignment="1"/>
    <xf numFmtId="173" fontId="10" fillId="0" borderId="53" xfId="212" applyNumberFormat="1" applyFont="1" applyBorder="1" applyAlignment="1">
      <alignment horizontal="left"/>
    </xf>
    <xf numFmtId="173" fontId="8" fillId="0" borderId="54" xfId="212" applyNumberFormat="1" applyFont="1" applyBorder="1" applyAlignment="1">
      <alignment horizontal="left"/>
    </xf>
    <xf numFmtId="166" fontId="8" fillId="0" borderId="54" xfId="212" applyFont="1" applyBorder="1" applyAlignment="1"/>
    <xf numFmtId="166" fontId="8" fillId="0" borderId="55" xfId="212" applyFont="1" applyBorder="1" applyAlignment="1"/>
    <xf numFmtId="49" fontId="8" fillId="5" borderId="9" xfId="274" quotePrefix="1" applyNumberFormat="1" applyFont="1" applyFill="1" applyBorder="1" applyAlignment="1">
      <alignment horizontal="center"/>
    </xf>
    <xf numFmtId="49" fontId="8" fillId="5" borderId="9" xfId="274" applyNumberFormat="1" applyFont="1" applyFill="1" applyBorder="1" applyAlignment="1">
      <alignment horizontal="center"/>
    </xf>
    <xf numFmtId="49" fontId="8" fillId="5" borderId="14" xfId="274" applyNumberFormat="1" applyFont="1" applyFill="1" applyBorder="1" applyAlignment="1">
      <alignment horizontal="center"/>
    </xf>
    <xf numFmtId="173" fontId="10" fillId="0" borderId="53" xfId="212" applyNumberFormat="1" applyFont="1" applyBorder="1" applyAlignment="1">
      <alignment horizontal="center"/>
    </xf>
    <xf numFmtId="166" fontId="10" fillId="0" borderId="33" xfId="212" applyFont="1" applyBorder="1" applyAlignment="1"/>
    <xf numFmtId="166" fontId="10" fillId="0" borderId="33" xfId="212" applyFont="1" applyBorder="1" applyAlignment="1">
      <alignment horizontal="right"/>
    </xf>
    <xf numFmtId="49" fontId="8" fillId="5" borderId="9" xfId="277" quotePrefix="1" applyNumberFormat="1" applyFont="1" applyFill="1" applyBorder="1" applyAlignment="1">
      <alignment horizontal="center"/>
    </xf>
    <xf numFmtId="49" fontId="8" fillId="5" borderId="9" xfId="277" applyNumberFormat="1" applyFont="1" applyFill="1" applyBorder="1" applyAlignment="1">
      <alignment horizontal="center"/>
    </xf>
    <xf numFmtId="49" fontId="8" fillId="5" borderId="14" xfId="277" applyNumberFormat="1" applyFont="1" applyFill="1" applyBorder="1" applyAlignment="1">
      <alignment horizontal="center"/>
    </xf>
    <xf numFmtId="166" fontId="10" fillId="0" borderId="6" xfId="213" applyFont="1" applyBorder="1" applyAlignment="1">
      <alignment horizontal="left"/>
    </xf>
    <xf numFmtId="166" fontId="8" fillId="0" borderId="15" xfId="213" applyFont="1" applyBorder="1"/>
    <xf numFmtId="166" fontId="8" fillId="0" borderId="58" xfId="213" quotePrefix="1" applyFont="1" applyBorder="1" applyAlignment="1">
      <alignment horizontal="right"/>
    </xf>
    <xf numFmtId="166" fontId="8" fillId="0" borderId="64" xfId="213" quotePrefix="1" applyFont="1" applyBorder="1" applyAlignment="1">
      <alignment horizontal="right"/>
    </xf>
    <xf numFmtId="173" fontId="10" fillId="0" borderId="6" xfId="213" applyNumberFormat="1" applyFont="1" applyBorder="1" applyAlignment="1">
      <alignment horizontal="center"/>
    </xf>
    <xf numFmtId="173" fontId="10" fillId="0" borderId="15" xfId="213" applyNumberFormat="1" applyFont="1" applyBorder="1" applyAlignment="1">
      <alignment horizontal="left"/>
    </xf>
    <xf numFmtId="166" fontId="10" fillId="0" borderId="15" xfId="213" applyFont="1" applyBorder="1" applyAlignment="1">
      <alignment horizontal="right"/>
    </xf>
    <xf numFmtId="166" fontId="10" fillId="0" borderId="16" xfId="213" applyFont="1" applyBorder="1" applyAlignment="1">
      <alignment horizontal="right"/>
    </xf>
    <xf numFmtId="173" fontId="10" fillId="0" borderId="6" xfId="213" applyNumberFormat="1" applyFont="1" applyBorder="1" applyAlignment="1">
      <alignment horizontal="left"/>
    </xf>
    <xf numFmtId="173" fontId="8" fillId="0" borderId="15" xfId="213" applyNumberFormat="1" applyFont="1" applyBorder="1" applyAlignment="1">
      <alignment horizontal="left"/>
    </xf>
    <xf numFmtId="166" fontId="8" fillId="0" borderId="15" xfId="213" applyFont="1" applyBorder="1" applyAlignment="1">
      <alignment horizontal="right"/>
    </xf>
    <xf numFmtId="166" fontId="8" fillId="0" borderId="16" xfId="213" applyFont="1" applyBorder="1" applyAlignment="1">
      <alignment horizontal="right"/>
    </xf>
    <xf numFmtId="173" fontId="10" fillId="0" borderId="53" xfId="213" applyNumberFormat="1" applyFont="1" applyBorder="1" applyAlignment="1">
      <alignment horizontal="left"/>
    </xf>
    <xf numFmtId="173" fontId="8" fillId="0" borderId="54" xfId="213" applyNumberFormat="1" applyFont="1" applyBorder="1" applyAlignment="1">
      <alignment horizontal="left"/>
    </xf>
    <xf numFmtId="166" fontId="8" fillId="0" borderId="54" xfId="213" applyFont="1" applyBorder="1" applyAlignment="1">
      <alignment horizontal="right"/>
    </xf>
    <xf numFmtId="166" fontId="8" fillId="0" borderId="55" xfId="213" applyFont="1" applyBorder="1" applyAlignment="1">
      <alignment horizontal="right"/>
    </xf>
    <xf numFmtId="0" fontId="2" fillId="0" borderId="0" xfId="107" applyFont="1"/>
    <xf numFmtId="0" fontId="8" fillId="5" borderId="13" xfId="0" applyFont="1" applyFill="1" applyBorder="1" applyAlignment="1">
      <alignment horizontal="center" vertical="center"/>
    </xf>
    <xf numFmtId="0" fontId="8" fillId="5" borderId="13" xfId="0" quotePrefix="1" applyFont="1" applyFill="1" applyBorder="1" applyAlignment="1">
      <alignment horizontal="center" vertical="center"/>
    </xf>
    <xf numFmtId="1" fontId="10" fillId="0" borderId="72" xfId="0" applyNumberFormat="1" applyFont="1" applyFill="1" applyBorder="1" applyAlignment="1">
      <alignment horizontal="center"/>
    </xf>
    <xf numFmtId="165" fontId="10" fillId="0" borderId="58" xfId="0" applyNumberFormat="1" applyFont="1" applyFill="1" applyBorder="1"/>
    <xf numFmtId="165" fontId="10" fillId="0" borderId="73" xfId="0" applyNumberFormat="1" applyFont="1" applyFill="1" applyBorder="1"/>
    <xf numFmtId="2" fontId="10" fillId="0" borderId="15" xfId="0" applyNumberFormat="1" applyFont="1" applyFill="1" applyBorder="1"/>
    <xf numFmtId="165" fontId="10" fillId="0" borderId="15" xfId="0" applyNumberFormat="1" applyFont="1" applyFill="1" applyBorder="1"/>
    <xf numFmtId="165" fontId="10" fillId="0" borderId="30" xfId="0" applyNumberFormat="1" applyFont="1" applyFill="1" applyBorder="1"/>
    <xf numFmtId="0" fontId="8" fillId="0" borderId="53" xfId="0" applyFont="1" applyFill="1" applyBorder="1" applyAlignment="1">
      <alignment horizontal="center"/>
    </xf>
    <xf numFmtId="165" fontId="8" fillId="0" borderId="60" xfId="0" applyNumberFormat="1" applyFont="1" applyFill="1" applyBorder="1"/>
    <xf numFmtId="165" fontId="8" fillId="0" borderId="74" xfId="0" applyNumberFormat="1" applyFont="1" applyFill="1" applyBorder="1"/>
    <xf numFmtId="165" fontId="9" fillId="0" borderId="30" xfId="0" applyNumberFormat="1" applyFont="1" applyFill="1" applyBorder="1" applyAlignment="1">
      <alignment vertical="center"/>
    </xf>
    <xf numFmtId="0" fontId="9" fillId="0" borderId="72" xfId="0" applyFont="1" applyFill="1" applyBorder="1" applyAlignment="1">
      <alignment horizontal="center"/>
    </xf>
    <xf numFmtId="0" fontId="9" fillId="0" borderId="0" xfId="0" applyFont="1"/>
    <xf numFmtId="0" fontId="10" fillId="0" borderId="0" xfId="107" applyFont="1" applyFill="1"/>
    <xf numFmtId="165" fontId="10" fillId="0" borderId="0" xfId="107" applyNumberFormat="1" applyFont="1" applyFill="1"/>
    <xf numFmtId="165" fontId="10" fillId="0" borderId="0" xfId="107" applyNumberFormat="1" applyFont="1" applyFill="1" applyAlignment="1">
      <alignment horizontal="center"/>
    </xf>
    <xf numFmtId="166" fontId="10" fillId="0" borderId="39" xfId="0" applyNumberFormat="1" applyFont="1" applyFill="1" applyBorder="1" applyAlignment="1">
      <alignment horizontal="left"/>
    </xf>
    <xf numFmtId="166" fontId="10" fillId="0" borderId="0" xfId="107" applyNumberFormat="1" applyFont="1" applyFill="1"/>
    <xf numFmtId="166" fontId="10" fillId="3" borderId="25" xfId="0" applyNumberFormat="1" applyFont="1" applyFill="1" applyBorder="1"/>
    <xf numFmtId="166" fontId="10" fillId="3" borderId="4" xfId="0" applyNumberFormat="1" applyFont="1" applyFill="1" applyBorder="1"/>
    <xf numFmtId="166" fontId="8" fillId="3" borderId="33" xfId="0" quotePrefix="1" applyNumberFormat="1" applyFont="1" applyFill="1" applyBorder="1" applyAlignment="1">
      <alignment horizontal="centerContinuous"/>
    </xf>
    <xf numFmtId="166" fontId="8" fillId="3" borderId="5" xfId="0" quotePrefix="1" applyNumberFormat="1" applyFont="1" applyFill="1" applyBorder="1" applyAlignment="1">
      <alignment horizontal="centerContinuous"/>
    </xf>
    <xf numFmtId="166" fontId="10" fillId="3" borderId="72" xfId="0" applyNumberFormat="1" applyFont="1" applyFill="1" applyBorder="1"/>
    <xf numFmtId="166" fontId="8" fillId="3" borderId="15" xfId="0" applyNumberFormat="1" applyFont="1" applyFill="1" applyBorder="1" applyAlignment="1">
      <alignment horizontal="center"/>
    </xf>
    <xf numFmtId="166" fontId="8" fillId="3" borderId="40" xfId="0" applyNumberFormat="1" applyFont="1" applyFill="1" applyBorder="1" applyAlignment="1">
      <alignment horizontal="center"/>
    </xf>
    <xf numFmtId="173" fontId="8" fillId="3" borderId="15" xfId="0" quotePrefix="1" applyNumberFormat="1" applyFont="1" applyFill="1" applyBorder="1" applyAlignment="1">
      <alignment horizontal="center"/>
    </xf>
    <xf numFmtId="173" fontId="8" fillId="3" borderId="40" xfId="0" quotePrefix="1" applyNumberFormat="1" applyFont="1" applyFill="1" applyBorder="1" applyAlignment="1">
      <alignment horizontal="center"/>
    </xf>
    <xf numFmtId="173" fontId="8" fillId="3" borderId="58" xfId="0" quotePrefix="1" applyNumberFormat="1" applyFont="1" applyFill="1" applyBorder="1" applyAlignment="1">
      <alignment horizontal="center"/>
    </xf>
    <xf numFmtId="173" fontId="8" fillId="3" borderId="64" xfId="0" quotePrefix="1" applyNumberFormat="1" applyFont="1" applyFill="1" applyBorder="1" applyAlignment="1">
      <alignment horizontal="center"/>
    </xf>
    <xf numFmtId="166" fontId="10" fillId="0" borderId="58" xfId="0" applyNumberFormat="1" applyFont="1" applyFill="1" applyBorder="1"/>
    <xf numFmtId="166" fontId="8" fillId="0" borderId="41" xfId="0" applyNumberFormat="1" applyFont="1" applyFill="1" applyBorder="1"/>
    <xf numFmtId="166" fontId="10" fillId="0" borderId="78" xfId="0" applyNumberFormat="1" applyFont="1" applyFill="1" applyBorder="1"/>
    <xf numFmtId="166" fontId="8" fillId="0" borderId="68" xfId="0" applyNumberFormat="1" applyFont="1" applyFill="1" applyBorder="1" applyAlignment="1">
      <alignment vertical="center"/>
    </xf>
    <xf numFmtId="166" fontId="8" fillId="0" borderId="41" xfId="0" applyNumberFormat="1" applyFont="1" applyFill="1" applyBorder="1" applyAlignment="1">
      <alignment vertical="center"/>
    </xf>
    <xf numFmtId="166" fontId="9" fillId="0" borderId="72" xfId="0" applyNumberFormat="1" applyFont="1" applyFill="1" applyBorder="1"/>
    <xf numFmtId="166" fontId="9" fillId="0" borderId="41" xfId="0" applyNumberFormat="1" applyFont="1" applyFill="1" applyBorder="1"/>
    <xf numFmtId="166" fontId="9" fillId="0" borderId="15" xfId="0" applyNumberFormat="1" applyFont="1" applyFill="1" applyBorder="1"/>
    <xf numFmtId="166" fontId="9" fillId="0" borderId="15" xfId="0" applyNumberFormat="1" applyFont="1" applyFill="1" applyBorder="1" applyAlignment="1">
      <alignment horizontal="center"/>
    </xf>
    <xf numFmtId="166" fontId="9" fillId="0" borderId="30" xfId="0" applyNumberFormat="1" applyFont="1" applyFill="1" applyBorder="1" applyAlignment="1">
      <alignment horizontal="center"/>
    </xf>
    <xf numFmtId="166" fontId="10" fillId="0" borderId="69" xfId="0" applyNumberFormat="1" applyFont="1" applyFill="1" applyBorder="1"/>
    <xf numFmtId="166" fontId="10" fillId="0" borderId="68" xfId="0" applyNumberFormat="1" applyFont="1" applyBorder="1" applyAlignment="1">
      <alignment horizontal="left"/>
    </xf>
    <xf numFmtId="166" fontId="10" fillId="0" borderId="39" xfId="0" applyNumberFormat="1" applyFont="1" applyBorder="1" applyAlignment="1">
      <alignment horizontal="left"/>
    </xf>
    <xf numFmtId="166" fontId="9" fillId="0" borderId="0" xfId="0" applyNumberFormat="1" applyFont="1" applyFill="1"/>
    <xf numFmtId="166" fontId="10" fillId="0" borderId="63" xfId="0" applyNumberFormat="1" applyFont="1" applyFill="1" applyBorder="1"/>
    <xf numFmtId="166" fontId="10" fillId="4" borderId="39" xfId="0" applyNumberFormat="1" applyFont="1" applyFill="1" applyBorder="1"/>
    <xf numFmtId="166" fontId="8" fillId="4" borderId="68" xfId="0" applyNumberFormat="1" applyFont="1" applyFill="1" applyBorder="1" applyAlignment="1">
      <alignment vertical="center"/>
    </xf>
    <xf numFmtId="166" fontId="8" fillId="4" borderId="41" xfId="0" applyNumberFormat="1" applyFont="1" applyFill="1" applyBorder="1" applyAlignment="1">
      <alignment vertical="center"/>
    </xf>
    <xf numFmtId="166" fontId="9" fillId="0" borderId="16" xfId="0" applyNumberFormat="1" applyFont="1" applyFill="1" applyBorder="1" applyAlignment="1">
      <alignment horizontal="center"/>
    </xf>
    <xf numFmtId="166" fontId="10" fillId="4" borderId="0" xfId="0" applyNumberFormat="1" applyFont="1" applyFill="1"/>
    <xf numFmtId="0" fontId="8" fillId="0" borderId="0" xfId="107" applyFont="1" applyBorder="1" applyAlignment="1">
      <alignment horizontal="center" vertical="center"/>
    </xf>
    <xf numFmtId="0" fontId="8" fillId="5" borderId="87" xfId="0" applyFont="1" applyFill="1" applyBorder="1" applyAlignment="1">
      <alignment horizontal="center" vertical="center"/>
    </xf>
    <xf numFmtId="165" fontId="10" fillId="0" borderId="30" xfId="0" applyNumberFormat="1" applyFont="1" applyFill="1" applyBorder="1" applyAlignment="1">
      <alignment horizontal="center"/>
    </xf>
    <xf numFmtId="165" fontId="10" fillId="0" borderId="30" xfId="0" applyNumberFormat="1" applyFont="1" applyFill="1" applyBorder="1" applyAlignment="1">
      <alignment horizontal="right"/>
    </xf>
    <xf numFmtId="165" fontId="8" fillId="0" borderId="88" xfId="0" applyNumberFormat="1" applyFont="1" applyFill="1" applyBorder="1"/>
    <xf numFmtId="165" fontId="8" fillId="0" borderId="54" xfId="0" applyNumberFormat="1" applyFont="1" applyFill="1" applyBorder="1"/>
    <xf numFmtId="0" fontId="8" fillId="5" borderId="8" xfId="0" applyFont="1" applyFill="1" applyBorder="1" applyAlignment="1">
      <alignment horizontal="center" vertical="center"/>
    </xf>
    <xf numFmtId="165" fontId="10" fillId="0" borderId="41" xfId="0" applyNumberFormat="1" applyFont="1" applyFill="1" applyBorder="1"/>
    <xf numFmtId="165" fontId="10" fillId="0" borderId="41" xfId="0" quotePrefix="1" applyNumberFormat="1" applyFont="1" applyFill="1" applyBorder="1" applyAlignment="1">
      <alignment horizontal="right"/>
    </xf>
    <xf numFmtId="165" fontId="10" fillId="0" borderId="41" xfId="0" applyNumberFormat="1" applyFont="1" applyFill="1" applyBorder="1" applyAlignment="1">
      <alignment horizontal="right"/>
    </xf>
    <xf numFmtId="165" fontId="9" fillId="0" borderId="41" xfId="0" applyNumberFormat="1" applyFont="1" applyFill="1" applyBorder="1" applyAlignment="1">
      <alignment vertical="center"/>
    </xf>
    <xf numFmtId="0" fontId="8" fillId="5" borderId="8" xfId="0" quotePrefix="1" applyFont="1" applyFill="1" applyBorder="1" applyAlignment="1">
      <alignment horizontal="center" vertical="center"/>
    </xf>
    <xf numFmtId="165" fontId="10" fillId="0" borderId="39" xfId="0" applyNumberFormat="1" applyFont="1" applyFill="1" applyBorder="1"/>
    <xf numFmtId="165" fontId="10" fillId="0" borderId="9" xfId="0" applyNumberFormat="1" applyFont="1" applyFill="1" applyBorder="1"/>
    <xf numFmtId="0" fontId="10" fillId="0" borderId="0" xfId="248" applyFont="1"/>
    <xf numFmtId="0" fontId="10" fillId="0" borderId="0" xfId="248" applyFont="1" applyFill="1" applyBorder="1"/>
    <xf numFmtId="0" fontId="8" fillId="0" borderId="0" xfId="248" applyFont="1" applyFill="1" applyBorder="1" applyAlignment="1">
      <alignment horizontal="center"/>
    </xf>
    <xf numFmtId="0" fontId="8" fillId="0" borderId="2" xfId="248" applyFont="1" applyFill="1" applyBorder="1"/>
    <xf numFmtId="0" fontId="8" fillId="0" borderId="33" xfId="248" applyFont="1" applyFill="1" applyBorder="1" applyAlignment="1" applyProtection="1">
      <alignment horizontal="center"/>
    </xf>
    <xf numFmtId="173" fontId="8" fillId="0" borderId="33" xfId="248" applyNumberFormat="1" applyFont="1" applyFill="1" applyBorder="1" applyAlignment="1">
      <alignment horizontal="center"/>
    </xf>
    <xf numFmtId="173" fontId="8" fillId="0" borderId="43" xfId="248" applyNumberFormat="1" applyFont="1" applyFill="1" applyBorder="1" applyAlignment="1">
      <alignment horizontal="center"/>
    </xf>
    <xf numFmtId="0" fontId="8" fillId="0" borderId="6" xfId="248" quotePrefix="1" applyFont="1" applyFill="1" applyBorder="1" applyAlignment="1">
      <alignment horizontal="left"/>
    </xf>
    <xf numFmtId="173" fontId="8" fillId="0" borderId="0" xfId="248" applyNumberFormat="1" applyFont="1" applyFill="1" applyBorder="1" applyAlignment="1">
      <alignment horizontal="center"/>
    </xf>
    <xf numFmtId="173" fontId="8" fillId="0" borderId="41" xfId="248" applyNumberFormat="1" applyFont="1" applyFill="1" applyBorder="1" applyAlignment="1">
      <alignment horizontal="center"/>
    </xf>
    <xf numFmtId="0" fontId="8" fillId="0" borderId="12" xfId="248" applyFont="1" applyFill="1" applyBorder="1"/>
    <xf numFmtId="0" fontId="8" fillId="0" borderId="10" xfId="248" applyFont="1" applyFill="1" applyBorder="1" applyAlignment="1" applyProtection="1">
      <alignment horizontal="center"/>
    </xf>
    <xf numFmtId="0" fontId="8" fillId="0" borderId="38" xfId="248" applyFont="1" applyFill="1" applyBorder="1" applyAlignment="1" applyProtection="1">
      <alignment horizontal="center"/>
    </xf>
    <xf numFmtId="0" fontId="8" fillId="0" borderId="39" xfId="248" quotePrefix="1" applyFont="1" applyFill="1" applyBorder="1" applyAlignment="1" applyProtection="1">
      <alignment horizontal="center"/>
    </xf>
    <xf numFmtId="173" fontId="8" fillId="0" borderId="8" xfId="248" applyNumberFormat="1" applyFont="1" applyFill="1" applyBorder="1" applyAlignment="1" applyProtection="1">
      <alignment horizontal="right"/>
    </xf>
    <xf numFmtId="173" fontId="8" fillId="0" borderId="39" xfId="248" applyNumberFormat="1" applyFont="1" applyFill="1" applyBorder="1" applyAlignment="1" applyProtection="1">
      <alignment horizontal="center"/>
    </xf>
    <xf numFmtId="173" fontId="8" fillId="0" borderId="11" xfId="248" applyNumberFormat="1" applyFont="1" applyFill="1" applyBorder="1" applyAlignment="1" applyProtection="1">
      <alignment horizontal="center"/>
    </xf>
    <xf numFmtId="175" fontId="10" fillId="0" borderId="24" xfId="248" applyNumberFormat="1" applyFont="1" applyFill="1" applyBorder="1" applyAlignment="1" applyProtection="1">
      <alignment horizontal="left"/>
    </xf>
    <xf numFmtId="166" fontId="10" fillId="0" borderId="61" xfId="248" applyNumberFormat="1" applyFont="1" applyFill="1" applyBorder="1" applyProtection="1"/>
    <xf numFmtId="166" fontId="10" fillId="0" borderId="8" xfId="248" applyNumberFormat="1" applyFont="1" applyFill="1" applyBorder="1" applyProtection="1"/>
    <xf numFmtId="166" fontId="10" fillId="0" borderId="7" xfId="248" applyNumberFormat="1" applyFont="1" applyFill="1" applyBorder="1" applyProtection="1"/>
    <xf numFmtId="173" fontId="37" fillId="0" borderId="8" xfId="248" applyNumberFormat="1" applyFont="1" applyFill="1" applyBorder="1" applyAlignment="1" applyProtection="1">
      <alignment horizontal="left"/>
    </xf>
    <xf numFmtId="173" fontId="37" fillId="0" borderId="8" xfId="248" quotePrefix="1" applyNumberFormat="1" applyFont="1" applyFill="1" applyBorder="1" applyAlignment="1" applyProtection="1"/>
    <xf numFmtId="166" fontId="10" fillId="0" borderId="87" xfId="248" applyNumberFormat="1" applyFont="1" applyFill="1" applyBorder="1" applyProtection="1"/>
    <xf numFmtId="165" fontId="10" fillId="0" borderId="0" xfId="248" applyNumberFormat="1" applyFont="1"/>
    <xf numFmtId="175" fontId="10" fillId="0" borderId="6" xfId="248" quotePrefix="1" applyNumberFormat="1" applyFont="1" applyFill="1" applyBorder="1" applyAlignment="1" applyProtection="1">
      <alignment horizontal="left"/>
    </xf>
    <xf numFmtId="166" fontId="10" fillId="0" borderId="0" xfId="248" applyNumberFormat="1" applyFont="1" applyFill="1" applyBorder="1" applyProtection="1"/>
    <xf numFmtId="166" fontId="10" fillId="0" borderId="41" xfId="248" applyNumberFormat="1" applyFont="1" applyFill="1" applyBorder="1" applyProtection="1"/>
    <xf numFmtId="166" fontId="10" fillId="0" borderId="40" xfId="248" applyNumberFormat="1" applyFont="1" applyFill="1" applyBorder="1" applyProtection="1"/>
    <xf numFmtId="173" fontId="10" fillId="0" borderId="41" xfId="248" applyNumberFormat="1" applyFont="1" applyFill="1" applyBorder="1" applyProtection="1"/>
    <xf numFmtId="166" fontId="10" fillId="0" borderId="30" xfId="248" applyNumberFormat="1" applyFont="1" applyFill="1" applyBorder="1" applyProtection="1"/>
    <xf numFmtId="175" fontId="10" fillId="0" borderId="6" xfId="248" applyNumberFormat="1" applyFont="1" applyFill="1" applyBorder="1" applyAlignment="1" applyProtection="1">
      <alignment horizontal="left"/>
    </xf>
    <xf numFmtId="0" fontId="10" fillId="0" borderId="0" xfId="248" applyFont="1" applyBorder="1"/>
    <xf numFmtId="173" fontId="37" fillId="0" borderId="8" xfId="248" quotePrefix="1" applyNumberFormat="1" applyFont="1" applyFill="1" applyBorder="1" applyAlignment="1" applyProtection="1">
      <alignment horizontal="left"/>
    </xf>
    <xf numFmtId="166" fontId="40" fillId="0" borderId="0" xfId="248" applyNumberFormat="1" applyFont="1" applyFill="1" applyBorder="1" applyProtection="1"/>
    <xf numFmtId="166" fontId="40" fillId="0" borderId="41" xfId="248" applyNumberFormat="1" applyFont="1" applyFill="1" applyBorder="1" applyProtection="1"/>
    <xf numFmtId="166" fontId="40" fillId="0" borderId="30" xfId="248" applyNumberFormat="1" applyFont="1" applyFill="1" applyBorder="1" applyProtection="1"/>
    <xf numFmtId="0" fontId="10" fillId="0" borderId="41" xfId="248" applyFont="1" applyFill="1" applyBorder="1"/>
    <xf numFmtId="173" fontId="41" fillId="0" borderId="41" xfId="248" quotePrefix="1" applyNumberFormat="1" applyFont="1" applyFill="1" applyBorder="1" applyAlignment="1" applyProtection="1">
      <alignment horizontal="left"/>
    </xf>
    <xf numFmtId="173" fontId="37" fillId="0" borderId="41" xfId="248" applyNumberFormat="1" applyFont="1" applyFill="1" applyBorder="1" applyAlignment="1" applyProtection="1">
      <alignment horizontal="left"/>
    </xf>
    <xf numFmtId="173" fontId="37" fillId="0" borderId="41" xfId="248" quotePrefix="1" applyNumberFormat="1" applyFont="1" applyFill="1" applyBorder="1" applyAlignment="1" applyProtection="1">
      <alignment horizontal="left"/>
    </xf>
    <xf numFmtId="173" fontId="10" fillId="0" borderId="8" xfId="248" applyNumberFormat="1" applyFont="1" applyFill="1" applyBorder="1" applyProtection="1"/>
    <xf numFmtId="166" fontId="10" fillId="0" borderId="14" xfId="248" applyNumberFormat="1" applyFont="1" applyFill="1" applyBorder="1" applyProtection="1"/>
    <xf numFmtId="165" fontId="10" fillId="0" borderId="30" xfId="248" applyNumberFormat="1" applyFont="1" applyFill="1" applyBorder="1" applyProtection="1"/>
    <xf numFmtId="175" fontId="10" fillId="0" borderId="12" xfId="248" quotePrefix="1" applyNumberFormat="1" applyFont="1" applyFill="1" applyBorder="1" applyAlignment="1" applyProtection="1">
      <alignment horizontal="left"/>
    </xf>
    <xf numFmtId="166" fontId="10" fillId="0" borderId="38" xfId="248" applyNumberFormat="1" applyFont="1" applyFill="1" applyBorder="1" applyProtection="1"/>
    <xf numFmtId="166" fontId="10" fillId="0" borderId="39" xfId="248" applyNumberFormat="1" applyFont="1" applyFill="1" applyBorder="1" applyProtection="1"/>
    <xf numFmtId="166" fontId="10" fillId="0" borderId="10" xfId="248" applyNumberFormat="1" applyFont="1" applyFill="1" applyBorder="1" applyProtection="1"/>
    <xf numFmtId="166" fontId="10" fillId="0" borderId="11" xfId="248" applyNumberFormat="1" applyFont="1" applyFill="1" applyBorder="1" applyProtection="1"/>
    <xf numFmtId="175" fontId="10" fillId="0" borderId="21" xfId="248" applyNumberFormat="1" applyFont="1" applyFill="1" applyBorder="1" applyAlignment="1" applyProtection="1">
      <alignment horizontal="left"/>
    </xf>
    <xf numFmtId="166" fontId="10" fillId="0" borderId="1" xfId="248" applyNumberFormat="1" applyFont="1" applyFill="1" applyBorder="1" applyProtection="1"/>
    <xf numFmtId="166" fontId="10" fillId="0" borderId="69" xfId="248" applyNumberFormat="1" applyFont="1" applyFill="1" applyBorder="1" applyProtection="1"/>
    <xf numFmtId="166" fontId="10" fillId="0" borderId="66" xfId="248" applyNumberFormat="1" applyFont="1" applyFill="1" applyBorder="1" applyProtection="1"/>
    <xf numFmtId="166" fontId="10" fillId="0" borderId="81" xfId="248" applyNumberFormat="1" applyFont="1" applyFill="1" applyBorder="1" applyProtection="1"/>
    <xf numFmtId="0" fontId="10" fillId="0" borderId="0" xfId="248" quotePrefix="1" applyFont="1" applyFill="1" applyBorder="1" applyAlignment="1">
      <alignment horizontal="left"/>
    </xf>
    <xf numFmtId="166" fontId="10" fillId="0" borderId="0" xfId="248" applyNumberFormat="1" applyFont="1" applyFill="1" applyBorder="1" applyAlignment="1">
      <alignment horizontal="right"/>
    </xf>
    <xf numFmtId="166" fontId="42" fillId="0" borderId="0" xfId="248" applyNumberFormat="1" applyFont="1" applyFill="1" applyBorder="1" applyProtection="1"/>
    <xf numFmtId="173" fontId="42" fillId="0" borderId="0" xfId="248" applyNumberFormat="1" applyFont="1" applyFill="1" applyBorder="1" applyAlignment="1" applyProtection="1">
      <alignment horizontal="left"/>
    </xf>
    <xf numFmtId="0" fontId="42" fillId="0" borderId="0" xfId="248" applyFont="1" applyFill="1" applyBorder="1" applyAlignment="1" applyProtection="1">
      <alignment horizontal="left"/>
    </xf>
    <xf numFmtId="0" fontId="43" fillId="0" borderId="0" xfId="248" applyFont="1" applyFill="1" applyBorder="1" applyAlignment="1" applyProtection="1">
      <alignment horizontal="left"/>
    </xf>
    <xf numFmtId="0" fontId="44" fillId="0" borderId="0" xfId="248" quotePrefix="1" applyFont="1" applyFill="1" applyBorder="1" applyAlignment="1">
      <alignment horizontal="left"/>
    </xf>
    <xf numFmtId="175" fontId="10" fillId="0" borderId="0" xfId="248" applyNumberFormat="1" applyFont="1" applyFill="1" applyBorder="1" applyAlignment="1" applyProtection="1">
      <alignment horizontal="left"/>
    </xf>
    <xf numFmtId="175" fontId="22" fillId="0" borderId="0" xfId="248" quotePrefix="1" applyNumberFormat="1" applyFont="1" applyFill="1" applyBorder="1" applyAlignment="1" applyProtection="1">
      <alignment horizontal="left"/>
    </xf>
    <xf numFmtId="0" fontId="32" fillId="0" borderId="0" xfId="248" applyFont="1" applyFill="1" applyBorder="1"/>
    <xf numFmtId="176" fontId="32" fillId="0" borderId="0" xfId="248" applyNumberFormat="1" applyFont="1" applyFill="1" applyBorder="1" applyAlignment="1" applyProtection="1">
      <alignment horizontal="right"/>
    </xf>
    <xf numFmtId="176" fontId="32" fillId="0" borderId="0" xfId="248" applyNumberFormat="1" applyFont="1" applyFill="1" applyBorder="1" applyProtection="1"/>
    <xf numFmtId="166" fontId="32" fillId="0" borderId="0" xfId="248" applyNumberFormat="1" applyFont="1" applyFill="1" applyBorder="1" applyProtection="1"/>
    <xf numFmtId="173" fontId="32" fillId="0" borderId="0" xfId="248" applyNumberFormat="1" applyFont="1" applyFill="1" applyBorder="1" applyProtection="1"/>
    <xf numFmtId="176" fontId="32" fillId="0" borderId="0" xfId="248" applyNumberFormat="1" applyFont="1" applyFill="1" applyBorder="1" applyAlignment="1">
      <alignment horizontal="right"/>
    </xf>
    <xf numFmtId="176" fontId="32" fillId="0" borderId="0" xfId="248" applyNumberFormat="1" applyFont="1" applyFill="1" applyBorder="1"/>
    <xf numFmtId="175" fontId="32" fillId="0" borderId="0" xfId="248" applyNumberFormat="1" applyFont="1" applyFill="1" applyBorder="1" applyAlignment="1" applyProtection="1">
      <alignment horizontal="left"/>
    </xf>
    <xf numFmtId="0" fontId="10" fillId="0" borderId="0" xfId="248" applyFont="1" applyFill="1"/>
    <xf numFmtId="165" fontId="10" fillId="0" borderId="0" xfId="248" applyNumberFormat="1" applyFont="1" applyFill="1"/>
    <xf numFmtId="173" fontId="8" fillId="0" borderId="33" xfId="248" applyNumberFormat="1" applyFont="1" applyFill="1" applyBorder="1" applyAlignment="1" applyProtection="1">
      <alignment horizontal="center"/>
    </xf>
    <xf numFmtId="173" fontId="8" fillId="0" borderId="43" xfId="248" applyNumberFormat="1" applyFont="1" applyFill="1" applyBorder="1" applyAlignment="1" applyProtection="1">
      <alignment horizontal="center"/>
    </xf>
    <xf numFmtId="0" fontId="8" fillId="0" borderId="6" xfId="248" applyFont="1" applyFill="1" applyBorder="1"/>
    <xf numFmtId="173" fontId="8" fillId="0" borderId="0" xfId="248" quotePrefix="1" applyNumberFormat="1" applyFont="1" applyFill="1" applyBorder="1" applyAlignment="1" applyProtection="1">
      <alignment horizontal="center"/>
    </xf>
    <xf numFmtId="0" fontId="8" fillId="0" borderId="0" xfId="248" applyFont="1" applyFill="1" applyBorder="1" applyAlignment="1" applyProtection="1">
      <alignment horizontal="center"/>
    </xf>
    <xf numFmtId="0" fontId="8" fillId="0" borderId="0" xfId="248" quotePrefix="1" applyFont="1" applyFill="1" applyBorder="1" applyAlignment="1" applyProtection="1">
      <alignment horizontal="center"/>
    </xf>
    <xf numFmtId="0" fontId="8" fillId="0" borderId="41" xfId="248" quotePrefix="1" applyFont="1" applyFill="1" applyBorder="1" applyAlignment="1" applyProtection="1">
      <alignment horizontal="center"/>
    </xf>
    <xf numFmtId="0" fontId="8" fillId="0" borderId="40" xfId="248" applyFont="1" applyFill="1" applyBorder="1" applyAlignment="1" applyProtection="1">
      <alignment horizontal="center"/>
    </xf>
    <xf numFmtId="173" fontId="8" fillId="0" borderId="68" xfId="248" applyNumberFormat="1" applyFont="1" applyFill="1" applyBorder="1" applyAlignment="1" applyProtection="1">
      <alignment horizontal="right"/>
    </xf>
    <xf numFmtId="173" fontId="8" fillId="0" borderId="41" xfId="248" applyNumberFormat="1" applyFont="1" applyFill="1" applyBorder="1" applyAlignment="1" applyProtection="1">
      <alignment horizontal="center"/>
    </xf>
    <xf numFmtId="173" fontId="8" fillId="0" borderId="30" xfId="248" applyNumberFormat="1" applyFont="1" applyFill="1" applyBorder="1" applyAlignment="1" applyProtection="1">
      <alignment horizontal="center"/>
    </xf>
    <xf numFmtId="173" fontId="41" fillId="0" borderId="8" xfId="248" applyNumberFormat="1" applyFont="1" applyFill="1" applyBorder="1" applyProtection="1"/>
    <xf numFmtId="173" fontId="41" fillId="0" borderId="8" xfId="248" quotePrefix="1" applyNumberFormat="1" applyFont="1" applyFill="1" applyBorder="1" applyAlignment="1" applyProtection="1">
      <alignment horizontal="left"/>
    </xf>
    <xf numFmtId="173" fontId="41" fillId="0" borderId="41" xfId="248" applyNumberFormat="1" applyFont="1" applyFill="1" applyBorder="1" applyProtection="1"/>
    <xf numFmtId="175" fontId="10" fillId="0" borderId="24" xfId="248" quotePrefix="1" applyNumberFormat="1" applyFont="1" applyFill="1" applyBorder="1" applyAlignment="1" applyProtection="1">
      <alignment horizontal="left"/>
    </xf>
    <xf numFmtId="175" fontId="8" fillId="0" borderId="6" xfId="248" applyNumberFormat="1" applyFont="1" applyFill="1" applyBorder="1" applyAlignment="1" applyProtection="1">
      <alignment horizontal="left"/>
    </xf>
    <xf numFmtId="166" fontId="8" fillId="0" borderId="0" xfId="248" applyNumberFormat="1" applyFont="1" applyFill="1" applyBorder="1" applyProtection="1"/>
    <xf numFmtId="166" fontId="8" fillId="0" borderId="41" xfId="248" applyNumberFormat="1" applyFont="1" applyFill="1" applyBorder="1" applyProtection="1"/>
    <xf numFmtId="166" fontId="8" fillId="0" borderId="40" xfId="248" applyNumberFormat="1" applyFont="1" applyFill="1" applyBorder="1" applyProtection="1"/>
    <xf numFmtId="173" fontId="33" fillId="0" borderId="41" xfId="248" applyNumberFormat="1" applyFont="1" applyFill="1" applyBorder="1" applyProtection="1"/>
    <xf numFmtId="166" fontId="8" fillId="0" borderId="30" xfId="248" applyNumberFormat="1" applyFont="1" applyFill="1" applyBorder="1" applyProtection="1"/>
    <xf numFmtId="0" fontId="10" fillId="0" borderId="8" xfId="248" applyFont="1" applyFill="1" applyBorder="1"/>
    <xf numFmtId="173" fontId="41" fillId="0" borderId="69" xfId="248" applyNumberFormat="1" applyFont="1" applyFill="1" applyBorder="1" applyProtection="1"/>
    <xf numFmtId="0" fontId="10" fillId="0" borderId="69" xfId="248" applyFont="1" applyFill="1" applyBorder="1"/>
    <xf numFmtId="175" fontId="22" fillId="0" borderId="0" xfId="248" applyNumberFormat="1" applyFont="1" applyFill="1" applyBorder="1" applyAlignment="1" applyProtection="1">
      <alignment horizontal="left"/>
    </xf>
    <xf numFmtId="166" fontId="45" fillId="0" borderId="0" xfId="248" applyNumberFormat="1" applyFont="1" applyFill="1" applyBorder="1" applyProtection="1"/>
    <xf numFmtId="166" fontId="32" fillId="0" borderId="0" xfId="248" applyNumberFormat="1" applyFont="1" applyFill="1" applyBorder="1" applyAlignment="1">
      <alignment horizontal="right"/>
    </xf>
    <xf numFmtId="166" fontId="32" fillId="0" borderId="0" xfId="248" applyNumberFormat="1" applyFont="1" applyFill="1" applyBorder="1"/>
    <xf numFmtId="0" fontId="32" fillId="0" borderId="0" xfId="248" quotePrefix="1" applyFont="1" applyFill="1" applyBorder="1" applyAlignment="1">
      <alignment horizontal="left"/>
    </xf>
    <xf numFmtId="173" fontId="8" fillId="0" borderId="0" xfId="248" applyNumberFormat="1" applyFont="1" applyFill="1" applyBorder="1" applyAlignment="1">
      <alignment horizontal="centerContinuous"/>
    </xf>
    <xf numFmtId="173" fontId="8" fillId="0" borderId="41" xfId="248" applyNumberFormat="1" applyFont="1" applyFill="1" applyBorder="1" applyAlignment="1">
      <alignment horizontal="centerContinuous"/>
    </xf>
    <xf numFmtId="173" fontId="8" fillId="0" borderId="61" xfId="248" quotePrefix="1" applyNumberFormat="1" applyFont="1" applyFill="1" applyBorder="1" applyAlignment="1" applyProtection="1">
      <alignment horizontal="centerContinuous"/>
    </xf>
    <xf numFmtId="173" fontId="8" fillId="0" borderId="61" xfId="248" quotePrefix="1" applyNumberFormat="1" applyFont="1" applyFill="1" applyBorder="1" applyAlignment="1" applyProtection="1">
      <alignment horizontal="center"/>
    </xf>
    <xf numFmtId="0" fontId="8" fillId="0" borderId="87" xfId="248" quotePrefix="1" applyFont="1" applyFill="1" applyBorder="1" applyAlignment="1" applyProtection="1">
      <alignment horizontal="centerContinuous"/>
    </xf>
    <xf numFmtId="166" fontId="10" fillId="0" borderId="24" xfId="248" quotePrefix="1" applyNumberFormat="1" applyFont="1" applyFill="1" applyBorder="1" applyAlignment="1" applyProtection="1">
      <alignment horizontal="left"/>
    </xf>
    <xf numFmtId="166" fontId="10" fillId="0" borderId="6" xfId="248" applyNumberFormat="1" applyFont="1" applyFill="1" applyBorder="1" applyAlignment="1" applyProtection="1">
      <alignment horizontal="left"/>
    </xf>
    <xf numFmtId="166" fontId="8" fillId="0" borderId="24" xfId="248" quotePrefix="1" applyNumberFormat="1" applyFont="1" applyFill="1" applyBorder="1" applyAlignment="1" applyProtection="1">
      <alignment horizontal="left"/>
    </xf>
    <xf numFmtId="166" fontId="8" fillId="0" borderId="61" xfId="248" applyNumberFormat="1" applyFont="1" applyFill="1" applyBorder="1" applyProtection="1"/>
    <xf numFmtId="166" fontId="8" fillId="0" borderId="8" xfId="248" applyNumberFormat="1" applyFont="1" applyFill="1" applyBorder="1" applyProtection="1"/>
    <xf numFmtId="166" fontId="8" fillId="0" borderId="7" xfId="248" applyNumberFormat="1" applyFont="1" applyFill="1" applyBorder="1" applyProtection="1"/>
    <xf numFmtId="173" fontId="33" fillId="0" borderId="8" xfId="248" applyNumberFormat="1" applyFont="1" applyFill="1" applyBorder="1" applyProtection="1"/>
    <xf numFmtId="166" fontId="8" fillId="0" borderId="87" xfId="248" applyNumberFormat="1" applyFont="1" applyFill="1" applyBorder="1" applyProtection="1"/>
    <xf numFmtId="175" fontId="10" fillId="0" borderId="6" xfId="248" applyNumberFormat="1" applyFont="1" applyFill="1" applyBorder="1" applyAlignment="1" applyProtection="1">
      <alignment horizontal="left" indent="3"/>
    </xf>
    <xf numFmtId="166" fontId="10" fillId="0" borderId="24" xfId="248" applyNumberFormat="1" applyFont="1" applyFill="1" applyBorder="1" applyAlignment="1" applyProtection="1">
      <alignment horizontal="left"/>
    </xf>
    <xf numFmtId="166" fontId="10" fillId="0" borderId="13" xfId="248" applyNumberFormat="1" applyFont="1" applyFill="1" applyBorder="1" applyProtection="1"/>
    <xf numFmtId="166" fontId="10" fillId="0" borderId="21" xfId="248" applyNumberFormat="1" applyFont="1" applyFill="1" applyBorder="1" applyAlignment="1" applyProtection="1">
      <alignment horizontal="left"/>
    </xf>
    <xf numFmtId="166" fontId="10" fillId="0" borderId="0" xfId="248" applyNumberFormat="1" applyFont="1"/>
    <xf numFmtId="166" fontId="10" fillId="0" borderId="0" xfId="248" applyNumberFormat="1" applyFont="1" applyFill="1" applyBorder="1" applyAlignment="1">
      <alignment horizontal="center"/>
    </xf>
    <xf numFmtId="173" fontId="41" fillId="0" borderId="39" xfId="248" applyNumberFormat="1" applyFont="1" applyFill="1" applyBorder="1" applyProtection="1"/>
    <xf numFmtId="173" fontId="8" fillId="0" borderId="33" xfId="248" applyNumberFormat="1" applyFont="1" applyFill="1" applyBorder="1" applyAlignment="1">
      <alignment horizontal="centerContinuous"/>
    </xf>
    <xf numFmtId="173" fontId="8" fillId="0" borderId="43" xfId="248" applyNumberFormat="1" applyFont="1" applyFill="1" applyBorder="1" applyAlignment="1">
      <alignment horizontal="centerContinuous"/>
    </xf>
    <xf numFmtId="0" fontId="46" fillId="0" borderId="0" xfId="248" applyFont="1" applyFill="1"/>
    <xf numFmtId="166" fontId="46" fillId="0" borderId="0" xfId="248" applyNumberFormat="1" applyFont="1" applyFill="1" applyBorder="1" applyProtection="1"/>
    <xf numFmtId="2" fontId="10" fillId="0" borderId="0" xfId="248" applyNumberFormat="1" applyFont="1" applyFill="1"/>
    <xf numFmtId="165" fontId="8" fillId="0" borderId="2" xfId="248" applyNumberFormat="1" applyFont="1" applyFill="1" applyBorder="1" applyAlignment="1" applyProtection="1">
      <alignment horizontal="left"/>
    </xf>
    <xf numFmtId="0" fontId="8" fillId="0" borderId="25" xfId="248" applyFont="1" applyFill="1" applyBorder="1" applyAlignment="1" applyProtection="1">
      <alignment horizontal="center"/>
    </xf>
    <xf numFmtId="173" fontId="8" fillId="0" borderId="25" xfId="248" applyNumberFormat="1" applyFont="1" applyFill="1" applyBorder="1" applyAlignment="1">
      <alignment horizontal="center"/>
    </xf>
    <xf numFmtId="165" fontId="8" fillId="0" borderId="6" xfId="248" applyNumberFormat="1" applyFont="1" applyFill="1" applyBorder="1" applyAlignment="1" applyProtection="1">
      <alignment horizontal="left"/>
    </xf>
    <xf numFmtId="173" fontId="8" fillId="0" borderId="15" xfId="248" applyNumberFormat="1" applyFont="1" applyFill="1" applyBorder="1" applyAlignment="1">
      <alignment horizontal="center"/>
    </xf>
    <xf numFmtId="165" fontId="8" fillId="0" borderId="6" xfId="248" applyNumberFormat="1" applyFont="1" applyFill="1" applyBorder="1" applyAlignment="1">
      <alignment horizontal="left"/>
    </xf>
    <xf numFmtId="165" fontId="8" fillId="0" borderId="9" xfId="3" quotePrefix="1" applyNumberFormat="1" applyFont="1" applyFill="1" applyBorder="1" applyAlignment="1">
      <alignment horizontal="center"/>
    </xf>
    <xf numFmtId="165" fontId="8" fillId="0" borderId="39" xfId="3" quotePrefix="1" applyNumberFormat="1" applyFont="1" applyFill="1" applyBorder="1" applyAlignment="1">
      <alignment horizontal="center"/>
    </xf>
    <xf numFmtId="165" fontId="8" fillId="0" borderId="9" xfId="3" applyNumberFormat="1" applyFont="1" applyFill="1" applyBorder="1" applyAlignment="1">
      <alignment horizontal="right"/>
    </xf>
    <xf numFmtId="2" fontId="8" fillId="0" borderId="9" xfId="3" applyNumberFormat="1" applyFont="1" applyFill="1" applyBorder="1" applyAlignment="1">
      <alignment horizontal="right"/>
    </xf>
    <xf numFmtId="2" fontId="8" fillId="0" borderId="17" xfId="3" applyNumberFormat="1" applyFont="1" applyFill="1" applyBorder="1" applyAlignment="1">
      <alignment horizontal="right"/>
    </xf>
    <xf numFmtId="165" fontId="8" fillId="0" borderId="0" xfId="248" applyNumberFormat="1" applyFont="1" applyFill="1" applyAlignment="1">
      <alignment horizontal="center"/>
    </xf>
    <xf numFmtId="165" fontId="8" fillId="0" borderId="0" xfId="248" applyNumberFormat="1" applyFont="1" applyFill="1" applyBorder="1" applyAlignment="1">
      <alignment horizontal="center"/>
    </xf>
    <xf numFmtId="165" fontId="10" fillId="0" borderId="24" xfId="248" applyNumberFormat="1" applyFont="1" applyFill="1" applyBorder="1" applyAlignment="1" applyProtection="1">
      <alignment horizontal="left"/>
    </xf>
    <xf numFmtId="165" fontId="10" fillId="0" borderId="9" xfId="3" applyNumberFormat="1" applyFont="1" applyFill="1" applyBorder="1"/>
    <xf numFmtId="165" fontId="10" fillId="0" borderId="17" xfId="3" applyNumberFormat="1" applyFont="1" applyFill="1" applyBorder="1"/>
    <xf numFmtId="165" fontId="10" fillId="0" borderId="0" xfId="248" applyNumberFormat="1" applyFont="1" applyFill="1" applyBorder="1" applyAlignment="1" applyProtection="1">
      <alignment horizontal="left" vertical="center"/>
    </xf>
    <xf numFmtId="165" fontId="10" fillId="0" borderId="0" xfId="248" applyNumberFormat="1" applyFont="1" applyFill="1" applyBorder="1"/>
    <xf numFmtId="165" fontId="10" fillId="0" borderId="12" xfId="248" applyNumberFormat="1" applyFont="1" applyFill="1" applyBorder="1" applyAlignment="1" applyProtection="1">
      <alignment horizontal="left"/>
    </xf>
    <xf numFmtId="165" fontId="10" fillId="0" borderId="13" xfId="3" applyNumberFormat="1" applyFont="1" applyFill="1" applyBorder="1"/>
    <xf numFmtId="165" fontId="10" fillId="0" borderId="14" xfId="3" applyNumberFormat="1" applyFont="1" applyFill="1" applyBorder="1"/>
    <xf numFmtId="165" fontId="10" fillId="0" borderId="6" xfId="248" applyNumberFormat="1" applyFont="1" applyFill="1" applyBorder="1" applyAlignment="1" applyProtection="1">
      <alignment horizontal="left"/>
    </xf>
    <xf numFmtId="165" fontId="10" fillId="0" borderId="15" xfId="3" applyNumberFormat="1" applyFont="1" applyFill="1" applyBorder="1"/>
    <xf numFmtId="165" fontId="10" fillId="0" borderId="16" xfId="3" applyNumberFormat="1" applyFont="1" applyFill="1" applyBorder="1"/>
    <xf numFmtId="165" fontId="8" fillId="0" borderId="53" xfId="248" applyNumberFormat="1" applyFont="1" applyFill="1" applyBorder="1" applyAlignment="1" applyProtection="1">
      <alignment horizontal="left"/>
    </xf>
    <xf numFmtId="165" fontId="8" fillId="0" borderId="54" xfId="3" applyNumberFormat="1" applyFont="1" applyFill="1" applyBorder="1"/>
    <xf numFmtId="165" fontId="8" fillId="0" borderId="55" xfId="3" applyNumberFormat="1" applyFont="1" applyFill="1" applyBorder="1"/>
    <xf numFmtId="165" fontId="8" fillId="0" borderId="0" xfId="248" applyNumberFormat="1" applyFont="1" applyFill="1" applyBorder="1" applyAlignment="1" applyProtection="1">
      <alignment horizontal="left" vertical="center"/>
    </xf>
    <xf numFmtId="165" fontId="10" fillId="0" borderId="0" xfId="248" applyNumberFormat="1" applyFont="1" applyFill="1" applyBorder="1" applyAlignment="1" applyProtection="1">
      <alignment horizontal="left"/>
    </xf>
    <xf numFmtId="165" fontId="8" fillId="0" borderId="0" xfId="3" applyNumberFormat="1" applyFont="1" applyFill="1" applyBorder="1"/>
    <xf numFmtId="2" fontId="8" fillId="0" borderId="0" xfId="3" applyNumberFormat="1" applyFont="1" applyFill="1" applyBorder="1"/>
    <xf numFmtId="2" fontId="10" fillId="0" borderId="0" xfId="3" applyNumberFormat="1" applyFont="1" applyFill="1" applyBorder="1"/>
    <xf numFmtId="165" fontId="8" fillId="0" borderId="0" xfId="248" applyNumberFormat="1" applyFont="1" applyFill="1" applyBorder="1" applyAlignment="1" applyProtection="1">
      <alignment horizontal="left"/>
    </xf>
    <xf numFmtId="165" fontId="8" fillId="0" borderId="0" xfId="248" applyNumberFormat="1" applyFont="1" applyFill="1"/>
    <xf numFmtId="165" fontId="32" fillId="0" borderId="0" xfId="248" applyNumberFormat="1" applyFont="1" applyFill="1"/>
    <xf numFmtId="2" fontId="32" fillId="0" borderId="0" xfId="248" applyNumberFormat="1" applyFont="1" applyFill="1"/>
    <xf numFmtId="2" fontId="32" fillId="0" borderId="0" xfId="3" applyNumberFormat="1" applyFont="1" applyFill="1" applyBorder="1"/>
    <xf numFmtId="165" fontId="32" fillId="0" borderId="0" xfId="248" applyNumberFormat="1" applyFont="1" applyFill="1" applyBorder="1"/>
    <xf numFmtId="2" fontId="10" fillId="0" borderId="0" xfId="248" applyNumberFormat="1" applyFont="1" applyFill="1" applyBorder="1"/>
    <xf numFmtId="0" fontId="8" fillId="0" borderId="0" xfId="248" applyFont="1" applyFill="1"/>
    <xf numFmtId="0" fontId="8" fillId="0" borderId="2" xfId="248" applyFont="1" applyFill="1" applyBorder="1" applyAlignment="1">
      <alignment horizontal="center"/>
    </xf>
    <xf numFmtId="0" fontId="8" fillId="0" borderId="6" xfId="248" applyFont="1" applyFill="1" applyBorder="1" applyAlignment="1">
      <alignment horizontal="left"/>
    </xf>
    <xf numFmtId="0" fontId="10" fillId="0" borderId="6" xfId="248" applyFont="1" applyFill="1" applyBorder="1" applyAlignment="1">
      <alignment horizontal="center"/>
    </xf>
    <xf numFmtId="0" fontId="8" fillId="0" borderId="41" xfId="248" applyFont="1" applyFill="1" applyBorder="1" applyAlignment="1">
      <alignment horizontal="center"/>
    </xf>
    <xf numFmtId="0" fontId="8" fillId="0" borderId="15" xfId="248" applyFont="1" applyFill="1" applyBorder="1" applyAlignment="1">
      <alignment horizontal="center"/>
    </xf>
    <xf numFmtId="0" fontId="8" fillId="0" borderId="24" xfId="248" applyFont="1" applyFill="1" applyBorder="1"/>
    <xf numFmtId="165" fontId="8" fillId="0" borderId="8" xfId="141" applyNumberFormat="1" applyFont="1" applyFill="1" applyBorder="1"/>
    <xf numFmtId="165" fontId="8" fillId="0" borderId="13" xfId="141" applyNumberFormat="1" applyFont="1" applyFill="1" applyBorder="1"/>
    <xf numFmtId="165" fontId="8" fillId="0" borderId="14" xfId="141" applyNumberFormat="1" applyFont="1" applyFill="1" applyBorder="1" applyAlignment="1">
      <alignment vertical="center"/>
    </xf>
    <xf numFmtId="165" fontId="8" fillId="0" borderId="8" xfId="143" applyNumberFormat="1" applyFont="1" applyFill="1" applyBorder="1"/>
    <xf numFmtId="165" fontId="8" fillId="0" borderId="13" xfId="143" applyNumberFormat="1" applyFont="1" applyFill="1" applyBorder="1"/>
    <xf numFmtId="165" fontId="27" fillId="0" borderId="14" xfId="143" applyNumberFormat="1" applyFont="1" applyFill="1" applyBorder="1" applyAlignment="1">
      <alignment vertical="center"/>
    </xf>
    <xf numFmtId="0" fontId="10" fillId="0" borderId="6" xfId="248" applyFont="1" applyFill="1" applyBorder="1"/>
    <xf numFmtId="165" fontId="10" fillId="0" borderId="68" xfId="141" applyNumberFormat="1" applyFont="1" applyFill="1" applyBorder="1"/>
    <xf numFmtId="165" fontId="10" fillId="0" borderId="58" xfId="141" applyNumberFormat="1" applyFont="1" applyFill="1" applyBorder="1"/>
    <xf numFmtId="165" fontId="10" fillId="0" borderId="15" xfId="141" applyNumberFormat="1" applyFont="1" applyFill="1" applyBorder="1"/>
    <xf numFmtId="165" fontId="28" fillId="0" borderId="16" xfId="141" applyNumberFormat="1" applyFont="1" applyFill="1" applyBorder="1" applyAlignment="1">
      <alignment vertical="center"/>
    </xf>
    <xf numFmtId="165" fontId="10" fillId="0" borderId="68" xfId="143" applyNumberFormat="1" applyFont="1" applyFill="1" applyBorder="1"/>
    <xf numFmtId="165" fontId="10" fillId="0" borderId="58" xfId="143" applyNumberFormat="1" applyFont="1" applyFill="1" applyBorder="1"/>
    <xf numFmtId="165" fontId="10" fillId="0" borderId="15" xfId="143" applyNumberFormat="1" applyFont="1" applyFill="1" applyBorder="1"/>
    <xf numFmtId="165" fontId="28" fillId="0" borderId="16" xfId="143" applyNumberFormat="1" applyFont="1" applyFill="1" applyBorder="1" applyAlignment="1">
      <alignment vertical="center"/>
    </xf>
    <xf numFmtId="165" fontId="10" fillId="0" borderId="41" xfId="141" applyNumberFormat="1" applyFont="1" applyFill="1" applyBorder="1"/>
    <xf numFmtId="165" fontId="10" fillId="0" borderId="41" xfId="143" applyNumberFormat="1" applyFont="1" applyFill="1" applyBorder="1"/>
    <xf numFmtId="165" fontId="10" fillId="0" borderId="39" xfId="143" applyNumberFormat="1" applyFont="1" applyFill="1" applyBorder="1"/>
    <xf numFmtId="165" fontId="10" fillId="0" borderId="9" xfId="143" applyNumberFormat="1" applyFont="1" applyFill="1" applyBorder="1"/>
    <xf numFmtId="165" fontId="10" fillId="0" borderId="39" xfId="141" applyNumberFormat="1" applyFont="1" applyFill="1" applyBorder="1"/>
    <xf numFmtId="165" fontId="10" fillId="0" borderId="9" xfId="141" applyNumberFormat="1" applyFont="1" applyFill="1" applyBorder="1"/>
    <xf numFmtId="165" fontId="10" fillId="0" borderId="41" xfId="143" quotePrefix="1" applyNumberFormat="1" applyFont="1" applyFill="1" applyBorder="1" applyAlignment="1">
      <alignment horizontal="right"/>
    </xf>
    <xf numFmtId="165" fontId="10" fillId="0" borderId="15" xfId="143" quotePrefix="1" applyNumberFormat="1" applyFont="1" applyFill="1" applyBorder="1" applyAlignment="1">
      <alignment horizontal="right"/>
    </xf>
    <xf numFmtId="165" fontId="28" fillId="0" borderId="16" xfId="143" quotePrefix="1" applyNumberFormat="1" applyFont="1" applyFill="1" applyBorder="1" applyAlignment="1">
      <alignment horizontal="right" vertical="center"/>
    </xf>
    <xf numFmtId="165" fontId="10" fillId="0" borderId="15" xfId="143" applyNumberFormat="1" applyFont="1" applyFill="1" applyBorder="1" applyAlignment="1">
      <alignment horizontal="right"/>
    </xf>
    <xf numFmtId="165" fontId="28" fillId="0" borderId="16" xfId="143" applyNumberFormat="1" applyFont="1" applyFill="1" applyBorder="1" applyAlignment="1">
      <alignment horizontal="right" vertical="center"/>
    </xf>
    <xf numFmtId="165" fontId="8" fillId="0" borderId="13" xfId="143" applyNumberFormat="1" applyFont="1" applyFill="1" applyBorder="1" applyAlignment="1">
      <alignment horizontal="right"/>
    </xf>
    <xf numFmtId="165" fontId="27" fillId="0" borderId="14" xfId="143" applyNumberFormat="1" applyFont="1" applyFill="1" applyBorder="1" applyAlignment="1">
      <alignment horizontal="right" vertical="center"/>
    </xf>
    <xf numFmtId="165" fontId="10" fillId="0" borderId="16" xfId="141" applyNumberFormat="1" applyFont="1" applyFill="1" applyBorder="1" applyAlignment="1">
      <alignment vertical="center"/>
    </xf>
    <xf numFmtId="165" fontId="10" fillId="0" borderId="41" xfId="141" quotePrefix="1" applyNumberFormat="1" applyFont="1" applyFill="1" applyBorder="1" applyAlignment="1">
      <alignment horizontal="right"/>
    </xf>
    <xf numFmtId="165" fontId="10" fillId="0" borderId="15" xfId="141" quotePrefix="1" applyNumberFormat="1" applyFont="1" applyFill="1" applyBorder="1" applyAlignment="1">
      <alignment horizontal="right"/>
    </xf>
    <xf numFmtId="165" fontId="10" fillId="0" borderId="16" xfId="141" quotePrefix="1" applyNumberFormat="1" applyFont="1" applyFill="1" applyBorder="1" applyAlignment="1">
      <alignment horizontal="right"/>
    </xf>
    <xf numFmtId="165" fontId="10" fillId="0" borderId="6" xfId="248" applyNumberFormat="1" applyFont="1" applyFill="1" applyBorder="1"/>
    <xf numFmtId="165" fontId="10" fillId="0" borderId="15" xfId="141" applyNumberFormat="1" applyFont="1" applyFill="1" applyBorder="1" applyAlignment="1">
      <alignment horizontal="right"/>
    </xf>
    <xf numFmtId="165" fontId="10" fillId="0" borderId="16" xfId="141" applyNumberFormat="1" applyFont="1" applyFill="1" applyBorder="1" applyAlignment="1">
      <alignment horizontal="right"/>
    </xf>
    <xf numFmtId="0" fontId="8" fillId="0" borderId="21" xfId="248" applyFont="1" applyFill="1" applyBorder="1"/>
    <xf numFmtId="165" fontId="8" fillId="0" borderId="22" xfId="67" applyNumberFormat="1" applyFont="1" applyFill="1" applyBorder="1"/>
    <xf numFmtId="165" fontId="8" fillId="0" borderId="22" xfId="67" applyNumberFormat="1" applyFont="1" applyFill="1" applyBorder="1" applyAlignment="1">
      <alignment horizontal="right"/>
    </xf>
    <xf numFmtId="165" fontId="8" fillId="0" borderId="23" xfId="67" applyNumberFormat="1" applyFont="1" applyFill="1" applyBorder="1" applyAlignment="1">
      <alignment horizontal="right"/>
    </xf>
    <xf numFmtId="0" fontId="10" fillId="0" borderId="21" xfId="248" applyFont="1" applyFill="1" applyBorder="1"/>
    <xf numFmtId="165" fontId="10" fillId="0" borderId="22" xfId="141" applyNumberFormat="1" applyFont="1" applyFill="1" applyBorder="1"/>
    <xf numFmtId="165" fontId="28" fillId="0" borderId="23" xfId="141" quotePrefix="1" applyNumberFormat="1" applyFont="1" applyFill="1" applyBorder="1" applyAlignment="1">
      <alignment horizontal="right" vertical="center"/>
    </xf>
    <xf numFmtId="0" fontId="8" fillId="0" borderId="25" xfId="248" applyFont="1" applyBorder="1" applyAlignment="1" applyProtection="1">
      <alignment horizontal="center"/>
    </xf>
    <xf numFmtId="173" fontId="8" fillId="0" borderId="25" xfId="248" applyNumberFormat="1" applyFont="1" applyBorder="1" applyAlignment="1">
      <alignment horizontal="center"/>
    </xf>
    <xf numFmtId="0" fontId="8" fillId="0" borderId="16" xfId="248" applyFont="1" applyFill="1" applyBorder="1" applyAlignment="1">
      <alignment horizontal="center"/>
    </xf>
    <xf numFmtId="165" fontId="8" fillId="0" borderId="13" xfId="145" applyNumberFormat="1" applyFont="1" applyFill="1" applyBorder="1"/>
    <xf numFmtId="165" fontId="8" fillId="0" borderId="14" xfId="145" applyNumberFormat="1" applyFont="1" applyFill="1" applyBorder="1"/>
    <xf numFmtId="165" fontId="10" fillId="0" borderId="15" xfId="145" applyNumberFormat="1" applyFont="1" applyFill="1" applyBorder="1"/>
    <xf numFmtId="165" fontId="10" fillId="0" borderId="16" xfId="145" applyNumberFormat="1" applyFont="1" applyFill="1" applyBorder="1"/>
    <xf numFmtId="165" fontId="8" fillId="0" borderId="13" xfId="145" applyNumberFormat="1" applyFont="1" applyFill="1" applyBorder="1" applyAlignment="1">
      <alignment vertical="center"/>
    </xf>
    <xf numFmtId="165" fontId="8" fillId="0" borderId="14" xfId="145" applyNumberFormat="1" applyFont="1" applyFill="1" applyBorder="1" applyAlignment="1">
      <alignment vertical="center"/>
    </xf>
    <xf numFmtId="165" fontId="8" fillId="0" borderId="13" xfId="145" quotePrefix="1" applyNumberFormat="1" applyFont="1" applyFill="1" applyBorder="1" applyAlignment="1">
      <alignment horizontal="right"/>
    </xf>
    <xf numFmtId="165" fontId="8" fillId="0" borderId="14" xfId="145" quotePrefix="1" applyNumberFormat="1" applyFont="1" applyFill="1" applyBorder="1" applyAlignment="1">
      <alignment horizontal="right"/>
    </xf>
    <xf numFmtId="0" fontId="8" fillId="0" borderId="21" xfId="248" applyFont="1" applyFill="1" applyBorder="1" applyAlignment="1">
      <alignment horizontal="left"/>
    </xf>
    <xf numFmtId="165" fontId="8" fillId="0" borderId="22" xfId="145" applyNumberFormat="1" applyFont="1" applyFill="1" applyBorder="1"/>
    <xf numFmtId="165" fontId="8" fillId="0" borderId="23" xfId="145" applyNumberFormat="1" applyFont="1" applyFill="1" applyBorder="1"/>
    <xf numFmtId="0" fontId="11" fillId="0" borderId="0" xfId="248" applyFont="1" applyFill="1"/>
    <xf numFmtId="0" fontId="32" fillId="0" borderId="1" xfId="248" applyFont="1" applyFill="1" applyBorder="1" applyAlignment="1"/>
    <xf numFmtId="0" fontId="32" fillId="0" borderId="0" xfId="248" applyFont="1" applyFill="1" applyBorder="1" applyAlignment="1">
      <alignment horizontal="right"/>
    </xf>
    <xf numFmtId="0" fontId="32" fillId="0" borderId="0" xfId="248" applyFont="1" applyFill="1" applyBorder="1" applyAlignment="1"/>
    <xf numFmtId="0" fontId="8" fillId="0" borderId="70" xfId="248" applyFont="1" applyFill="1" applyBorder="1" applyAlignment="1">
      <alignment horizontal="center"/>
    </xf>
    <xf numFmtId="1" fontId="8" fillId="0" borderId="25" xfId="248" applyNumberFormat="1" applyFont="1" applyFill="1" applyBorder="1" applyAlignment="1">
      <alignment horizontal="center"/>
    </xf>
    <xf numFmtId="1" fontId="8" fillId="0" borderId="33" xfId="248" applyNumberFormat="1" applyFont="1" applyFill="1" applyBorder="1" applyAlignment="1">
      <alignment horizontal="center"/>
    </xf>
    <xf numFmtId="0" fontId="8" fillId="0" borderId="72" xfId="248" applyFont="1" applyFill="1" applyBorder="1" applyAlignment="1">
      <alignment horizontal="left"/>
    </xf>
    <xf numFmtId="1" fontId="8" fillId="0" borderId="15" xfId="248" applyNumberFormat="1" applyFont="1" applyFill="1" applyBorder="1" applyAlignment="1">
      <alignment horizontal="center"/>
    </xf>
    <xf numFmtId="1" fontId="8" fillId="0" borderId="0" xfId="248" applyNumberFormat="1" applyFont="1" applyFill="1" applyBorder="1" applyAlignment="1">
      <alignment horizontal="center"/>
    </xf>
    <xf numFmtId="0" fontId="10" fillId="0" borderId="72" xfId="248" applyFont="1" applyFill="1" applyBorder="1" applyAlignment="1">
      <alignment horizontal="center"/>
    </xf>
    <xf numFmtId="0" fontId="8" fillId="0" borderId="58" xfId="248" applyFont="1" applyFill="1" applyBorder="1" applyAlignment="1">
      <alignment horizontal="center"/>
    </xf>
    <xf numFmtId="0" fontId="8" fillId="0" borderId="68" xfId="248" applyFont="1" applyFill="1" applyBorder="1" applyAlignment="1">
      <alignment horizontal="center"/>
    </xf>
    <xf numFmtId="0" fontId="8" fillId="0" borderId="79" xfId="248" applyFont="1" applyFill="1" applyBorder="1" applyAlignment="1">
      <alignment horizontal="center"/>
    </xf>
    <xf numFmtId="0" fontId="29" fillId="0" borderId="65" xfId="160" applyNumberFormat="1" applyFont="1" applyFill="1" applyBorder="1" applyAlignment="1" applyProtection="1">
      <alignment vertical="center"/>
      <protection hidden="1"/>
    </xf>
    <xf numFmtId="165" fontId="8" fillId="0" borderId="13" xfId="248" applyNumberFormat="1" applyFont="1" applyFill="1" applyBorder="1"/>
    <xf numFmtId="165" fontId="8" fillId="0" borderId="13" xfId="248" applyNumberFormat="1" applyFont="1" applyFill="1" applyBorder="1" applyAlignment="1">
      <alignment vertical="center"/>
    </xf>
    <xf numFmtId="165" fontId="8" fillId="0" borderId="14" xfId="248" applyNumberFormat="1" applyFont="1" applyFill="1" applyBorder="1" applyAlignment="1">
      <alignment vertical="center"/>
    </xf>
    <xf numFmtId="0" fontId="10" fillId="0" borderId="72" xfId="160" applyNumberFormat="1" applyFont="1" applyFill="1" applyBorder="1" applyAlignment="1" applyProtection="1">
      <alignment horizontal="left" vertical="center" indent="2"/>
      <protection hidden="1"/>
    </xf>
    <xf numFmtId="165" fontId="10" fillId="0" borderId="15" xfId="248" applyNumberFormat="1" applyFont="1" applyFill="1" applyBorder="1"/>
    <xf numFmtId="165" fontId="10" fillId="0" borderId="15" xfId="248" applyNumberFormat="1" applyFont="1" applyFill="1" applyBorder="1" applyAlignment="1">
      <alignment vertical="center"/>
    </xf>
    <xf numFmtId="165" fontId="10" fillId="0" borderId="16" xfId="248" applyNumberFormat="1" applyFont="1" applyFill="1" applyBorder="1" applyAlignment="1">
      <alignment vertical="center"/>
    </xf>
    <xf numFmtId="0" fontId="29" fillId="0" borderId="78" xfId="160" applyNumberFormat="1" applyFont="1" applyFill="1" applyBorder="1" applyAlignment="1" applyProtection="1">
      <alignment vertical="center"/>
      <protection hidden="1"/>
    </xf>
    <xf numFmtId="0" fontId="8" fillId="0" borderId="0" xfId="248" applyFont="1" applyFill="1" applyBorder="1"/>
    <xf numFmtId="0" fontId="8" fillId="0" borderId="0" xfId="248" applyFont="1"/>
    <xf numFmtId="0" fontId="10" fillId="0" borderId="78" xfId="160" applyNumberFormat="1" applyFont="1" applyFill="1" applyBorder="1" applyAlignment="1" applyProtection="1">
      <alignment horizontal="left" vertical="center" indent="2"/>
      <protection hidden="1"/>
    </xf>
    <xf numFmtId="0" fontId="8" fillId="0" borderId="78" xfId="160" applyFont="1" applyFill="1" applyBorder="1" applyAlignment="1" applyProtection="1">
      <alignment vertical="center"/>
      <protection hidden="1"/>
    </xf>
    <xf numFmtId="0" fontId="10" fillId="0" borderId="78" xfId="160" applyFont="1" applyFill="1" applyBorder="1" applyAlignment="1" applyProtection="1">
      <alignment horizontal="left" vertical="center" indent="2"/>
      <protection hidden="1"/>
    </xf>
    <xf numFmtId="0" fontId="10" fillId="0" borderId="72" xfId="160" applyFont="1" applyFill="1" applyBorder="1" applyAlignment="1" applyProtection="1">
      <alignment horizontal="left" vertical="center" indent="2"/>
      <protection hidden="1"/>
    </xf>
    <xf numFmtId="0" fontId="10" fillId="0" borderId="78" xfId="160" applyNumberFormat="1" applyFont="1" applyFill="1" applyBorder="1" applyAlignment="1" applyProtection="1">
      <alignment horizontal="left" vertical="center" wrapText="1" indent="2"/>
      <protection hidden="1"/>
    </xf>
    <xf numFmtId="165" fontId="10" fillId="0" borderId="15" xfId="248" applyNumberFormat="1" applyFont="1" applyFill="1" applyBorder="1" applyAlignment="1"/>
    <xf numFmtId="165" fontId="10" fillId="0" borderId="16" xfId="248" applyNumberFormat="1" applyFont="1" applyFill="1" applyBorder="1" applyAlignment="1"/>
    <xf numFmtId="0" fontId="10" fillId="0" borderId="72" xfId="160" applyNumberFormat="1" applyFont="1" applyFill="1" applyBorder="1" applyAlignment="1" applyProtection="1">
      <alignment horizontal="left" vertical="center" wrapText="1" indent="2"/>
      <protection hidden="1"/>
    </xf>
    <xf numFmtId="0" fontId="10" fillId="0" borderId="72" xfId="160" applyNumberFormat="1" applyFont="1" applyFill="1" applyBorder="1" applyAlignment="1" applyProtection="1">
      <alignment horizontal="left" vertical="center" indent="3"/>
      <protection hidden="1"/>
    </xf>
    <xf numFmtId="0" fontId="10" fillId="0" borderId="72" xfId="160" applyNumberFormat="1" applyFont="1" applyFill="1" applyBorder="1" applyAlignment="1" applyProtection="1">
      <alignment horizontal="left" vertical="center" wrapText="1" indent="3"/>
      <protection hidden="1"/>
    </xf>
    <xf numFmtId="0" fontId="8" fillId="0" borderId="78" xfId="160" applyNumberFormat="1" applyFont="1" applyFill="1" applyBorder="1" applyAlignment="1" applyProtection="1">
      <alignment vertical="center"/>
      <protection hidden="1"/>
    </xf>
    <xf numFmtId="0" fontId="40" fillId="0" borderId="78" xfId="160" applyNumberFormat="1" applyFont="1" applyFill="1" applyBorder="1" applyAlignment="1" applyProtection="1">
      <alignment horizontal="left" vertical="center" indent="2"/>
      <protection hidden="1"/>
    </xf>
    <xf numFmtId="0" fontId="10" fillId="0" borderId="72" xfId="160" applyNumberFormat="1" applyFont="1" applyFill="1" applyBorder="1" applyAlignment="1" applyProtection="1">
      <alignment horizontal="left" vertical="center" indent="2"/>
      <protection locked="0"/>
    </xf>
    <xf numFmtId="0" fontId="10" fillId="0" borderId="72" xfId="160" applyFont="1" applyFill="1" applyBorder="1" applyAlignment="1" applyProtection="1">
      <alignment horizontal="left" vertical="center" indent="2"/>
      <protection locked="0"/>
    </xf>
    <xf numFmtId="0" fontId="8" fillId="0" borderId="75" xfId="248" applyFont="1" applyFill="1" applyBorder="1"/>
    <xf numFmtId="165" fontId="8" fillId="0" borderId="54" xfId="248" applyNumberFormat="1" applyFont="1" applyFill="1" applyBorder="1"/>
    <xf numFmtId="165" fontId="8" fillId="0" borderId="54" xfId="248" applyNumberFormat="1" applyFont="1" applyFill="1" applyBorder="1" applyAlignment="1">
      <alignment vertical="center"/>
    </xf>
    <xf numFmtId="165" fontId="8" fillId="0" borderId="55" xfId="248" applyNumberFormat="1" applyFont="1" applyFill="1" applyBorder="1" applyAlignment="1">
      <alignment vertical="center"/>
    </xf>
    <xf numFmtId="175" fontId="10" fillId="0" borderId="0" xfId="248" quotePrefix="1" applyNumberFormat="1" applyFont="1" applyFill="1" applyAlignment="1" applyProtection="1">
      <alignment horizontal="left" vertical="center"/>
    </xf>
    <xf numFmtId="165" fontId="42" fillId="0" borderId="0" xfId="248" applyNumberFormat="1" applyFont="1" applyFill="1"/>
    <xf numFmtId="165" fontId="10" fillId="0" borderId="0" xfId="3" applyNumberFormat="1" applyFont="1" applyFill="1" applyBorder="1"/>
    <xf numFmtId="165" fontId="8" fillId="0" borderId="2" xfId="248" applyNumberFormat="1" applyFont="1" applyFill="1" applyBorder="1"/>
    <xf numFmtId="165" fontId="8" fillId="0" borderId="0" xfId="248" applyNumberFormat="1" applyFont="1" applyFill="1" applyBorder="1"/>
    <xf numFmtId="165" fontId="8" fillId="0" borderId="6" xfId="248" applyNumberFormat="1" applyFont="1" applyFill="1" applyBorder="1"/>
    <xf numFmtId="1" fontId="8" fillId="0" borderId="9" xfId="248" applyNumberFormat="1" applyFont="1" applyFill="1" applyBorder="1" applyAlignment="1">
      <alignment horizontal="center" vertical="center"/>
    </xf>
    <xf numFmtId="1" fontId="8" fillId="0" borderId="41" xfId="248" applyNumberFormat="1" applyFont="1" applyFill="1" applyBorder="1" applyAlignment="1">
      <alignment horizontal="center" vertical="center"/>
    </xf>
    <xf numFmtId="165" fontId="8" fillId="0" borderId="15" xfId="248" applyNumberFormat="1" applyFont="1" applyFill="1" applyBorder="1" applyAlignment="1">
      <alignment horizontal="center"/>
    </xf>
    <xf numFmtId="165" fontId="8" fillId="0" borderId="16" xfId="248" applyNumberFormat="1" applyFont="1" applyFill="1" applyBorder="1" applyAlignment="1">
      <alignment horizontal="center"/>
    </xf>
    <xf numFmtId="165" fontId="8" fillId="0" borderId="24" xfId="248" applyNumberFormat="1" applyFont="1" applyFill="1" applyBorder="1"/>
    <xf numFmtId="165" fontId="8" fillId="0" borderId="13" xfId="147" applyNumberFormat="1" applyFont="1" applyFill="1" applyBorder="1"/>
    <xf numFmtId="165" fontId="8" fillId="0" borderId="14" xfId="147" applyNumberFormat="1" applyFont="1" applyFill="1" applyBorder="1"/>
    <xf numFmtId="165" fontId="10" fillId="0" borderId="15" xfId="147" applyNumberFormat="1" applyFont="1" applyFill="1" applyBorder="1"/>
    <xf numFmtId="165" fontId="10" fillId="0" borderId="16" xfId="147" applyNumberFormat="1" applyFont="1" applyFill="1" applyBorder="1"/>
    <xf numFmtId="165" fontId="10" fillId="0" borderId="21" xfId="248" applyNumberFormat="1" applyFont="1" applyFill="1" applyBorder="1"/>
    <xf numFmtId="165" fontId="10" fillId="0" borderId="22" xfId="147" applyNumberFormat="1" applyFont="1" applyFill="1" applyBorder="1"/>
    <xf numFmtId="165" fontId="10" fillId="0" borderId="23" xfId="147" applyNumberFormat="1" applyFont="1" applyFill="1" applyBorder="1"/>
    <xf numFmtId="0" fontId="2" fillId="0" borderId="0" xfId="0" applyFont="1"/>
    <xf numFmtId="0" fontId="10" fillId="0" borderId="0" xfId="0" applyFont="1"/>
    <xf numFmtId="0" fontId="32" fillId="0" borderId="0" xfId="0" applyFont="1" applyBorder="1" applyAlignment="1">
      <alignment horizontal="right"/>
    </xf>
    <xf numFmtId="0" fontId="10" fillId="3" borderId="2" xfId="225" applyFont="1" applyFill="1" applyBorder="1"/>
    <xf numFmtId="0" fontId="8" fillId="3" borderId="7" xfId="225" applyFont="1" applyFill="1" applyBorder="1" applyAlignment="1">
      <alignment horizontal="center"/>
    </xf>
    <xf numFmtId="0" fontId="8" fillId="3" borderId="7" xfId="225" applyFont="1" applyFill="1" applyBorder="1" applyAlignment="1">
      <alignment horizontal="center" wrapText="1"/>
    </xf>
    <xf numFmtId="0" fontId="8" fillId="3" borderId="13" xfId="225" applyFont="1" applyFill="1" applyBorder="1" applyAlignment="1">
      <alignment horizontal="center" wrapText="1"/>
    </xf>
    <xf numFmtId="0" fontId="8" fillId="3" borderId="14" xfId="225" applyFont="1" applyFill="1" applyBorder="1" applyAlignment="1">
      <alignment horizontal="center" wrapText="1"/>
    </xf>
    <xf numFmtId="0" fontId="8" fillId="3" borderId="24" xfId="225" applyFont="1" applyFill="1" applyBorder="1" applyAlignment="1">
      <alignment horizontal="center"/>
    </xf>
    <xf numFmtId="0" fontId="8" fillId="3" borderId="8" xfId="225" applyFont="1" applyFill="1" applyBorder="1" applyAlignment="1">
      <alignment horizontal="center" wrapText="1"/>
    </xf>
    <xf numFmtId="0" fontId="8" fillId="3" borderId="8" xfId="225" applyFont="1" applyFill="1" applyBorder="1" applyAlignment="1">
      <alignment horizontal="center"/>
    </xf>
    <xf numFmtId="177" fontId="10" fillId="0" borderId="40" xfId="148" applyNumberFormat="1" applyFont="1" applyFill="1" applyBorder="1"/>
    <xf numFmtId="164" fontId="10" fillId="0" borderId="40" xfId="148" applyNumberFormat="1" applyFont="1" applyFill="1" applyBorder="1"/>
    <xf numFmtId="177" fontId="10" fillId="0" borderId="58" xfId="148" applyNumberFormat="1" applyFont="1" applyFill="1" applyBorder="1" applyAlignment="1">
      <alignment horizontal="right" indent="1"/>
    </xf>
    <xf numFmtId="164" fontId="10" fillId="0" borderId="58" xfId="148" applyNumberFormat="1" applyFont="1" applyFill="1" applyBorder="1"/>
    <xf numFmtId="164" fontId="10" fillId="0" borderId="30" xfId="148" applyNumberFormat="1" applyFont="1" applyFill="1" applyBorder="1"/>
    <xf numFmtId="177" fontId="10" fillId="0" borderId="6" xfId="152" applyNumberFormat="1" applyFont="1" applyFill="1" applyBorder="1"/>
    <xf numFmtId="164" fontId="10" fillId="0" borderId="41" xfId="152" applyNumberFormat="1" applyFont="1" applyFill="1" applyBorder="1"/>
    <xf numFmtId="164" fontId="10" fillId="0" borderId="68" xfId="152" applyNumberFormat="1" applyFont="1" applyFill="1" applyBorder="1"/>
    <xf numFmtId="164" fontId="10" fillId="0" borderId="79" xfId="152" applyNumberFormat="1" applyFont="1" applyFill="1" applyBorder="1"/>
    <xf numFmtId="177" fontId="10" fillId="0" borderId="15" xfId="148" applyNumberFormat="1" applyFont="1" applyFill="1" applyBorder="1" applyAlignment="1">
      <alignment horizontal="right" indent="1"/>
    </xf>
    <xf numFmtId="164" fontId="10" fillId="0" borderId="15" xfId="148" applyNumberFormat="1" applyFont="1" applyFill="1" applyBorder="1"/>
    <xf numFmtId="164" fontId="10" fillId="0" borderId="30" xfId="152" applyNumberFormat="1" applyFont="1" applyFill="1" applyBorder="1"/>
    <xf numFmtId="164" fontId="10" fillId="0" borderId="15" xfId="148" quotePrefix="1" applyNumberFormat="1" applyFont="1" applyFill="1" applyBorder="1"/>
    <xf numFmtId="164" fontId="10" fillId="0" borderId="30" xfId="148" quotePrefix="1" applyNumberFormat="1" applyFont="1" applyFill="1" applyBorder="1"/>
    <xf numFmtId="164" fontId="10" fillId="0" borderId="6" xfId="152" applyNumberFormat="1" applyFont="1" applyFill="1" applyBorder="1"/>
    <xf numFmtId="177" fontId="10" fillId="0" borderId="41" xfId="152" applyNumberFormat="1" applyFont="1" applyFill="1" applyBorder="1"/>
    <xf numFmtId="177" fontId="10" fillId="0" borderId="30" xfId="152" applyNumberFormat="1" applyFont="1" applyFill="1" applyBorder="1"/>
    <xf numFmtId="164" fontId="2" fillId="0" borderId="0" xfId="0" applyNumberFormat="1" applyFont="1"/>
    <xf numFmtId="0" fontId="10" fillId="0" borderId="12" xfId="0" applyFont="1" applyFill="1" applyBorder="1"/>
    <xf numFmtId="164" fontId="10" fillId="0" borderId="9" xfId="148" quotePrefix="1" applyNumberFormat="1" applyFont="1" applyFill="1" applyBorder="1"/>
    <xf numFmtId="177" fontId="10" fillId="0" borderId="39" xfId="152" applyNumberFormat="1" applyFont="1" applyFill="1" applyBorder="1"/>
    <xf numFmtId="177" fontId="10" fillId="0" borderId="11" xfId="152" applyNumberFormat="1" applyFont="1" applyFill="1" applyBorder="1"/>
    <xf numFmtId="0" fontId="2" fillId="0" borderId="0" xfId="0" applyFont="1" applyFill="1"/>
    <xf numFmtId="0" fontId="8" fillId="0" borderId="53" xfId="0" applyFont="1" applyBorder="1" applyAlignment="1">
      <alignment horizontal="center" vertical="center"/>
    </xf>
    <xf numFmtId="177" fontId="27" fillId="0" borderId="59" xfId="148" applyNumberFormat="1" applyFont="1" applyFill="1" applyBorder="1" applyAlignment="1">
      <alignment vertical="center"/>
    </xf>
    <xf numFmtId="164" fontId="27" fillId="0" borderId="59" xfId="148" applyNumberFormat="1" applyFont="1" applyFill="1" applyBorder="1" applyAlignment="1">
      <alignment vertical="center"/>
    </xf>
    <xf numFmtId="177" fontId="27" fillId="0" borderId="54" xfId="148" applyNumberFormat="1" applyFont="1" applyFill="1" applyBorder="1" applyAlignment="1">
      <alignment vertical="center"/>
    </xf>
    <xf numFmtId="178" fontId="27" fillId="0" borderId="54" xfId="148" applyNumberFormat="1" applyFont="1" applyFill="1" applyBorder="1" applyAlignment="1">
      <alignment horizontal="right" vertical="center"/>
    </xf>
    <xf numFmtId="178" fontId="27" fillId="0" borderId="55" xfId="148" applyNumberFormat="1" applyFont="1" applyFill="1" applyBorder="1" applyAlignment="1">
      <alignment horizontal="right" vertical="center"/>
    </xf>
    <xf numFmtId="177" fontId="8" fillId="0" borderId="53" xfId="152" applyNumberFormat="1" applyFont="1" applyFill="1" applyBorder="1" applyAlignment="1">
      <alignment vertical="center"/>
    </xf>
    <xf numFmtId="177" fontId="8" fillId="0" borderId="60" xfId="152" applyNumberFormat="1" applyFont="1" applyFill="1" applyBorder="1" applyAlignment="1">
      <alignment horizontal="right" vertical="center"/>
    </xf>
    <xf numFmtId="177" fontId="8" fillId="0" borderId="55" xfId="152" applyNumberFormat="1" applyFont="1" applyFill="1" applyBorder="1" applyAlignment="1">
      <alignment horizontal="right" vertical="center"/>
    </xf>
    <xf numFmtId="0" fontId="8" fillId="8" borderId="2" xfId="0" applyFont="1" applyFill="1" applyBorder="1" applyAlignment="1">
      <alignment horizontal="center" vertical="center"/>
    </xf>
    <xf numFmtId="177" fontId="2" fillId="0" borderId="0" xfId="0" applyNumberFormat="1" applyFont="1"/>
    <xf numFmtId="1" fontId="2" fillId="0" borderId="0" xfId="0" applyNumberFormat="1" applyFont="1"/>
    <xf numFmtId="0" fontId="8" fillId="3" borderId="13" xfId="225" applyFont="1" applyFill="1" applyBorder="1" applyAlignment="1">
      <alignment horizontal="center"/>
    </xf>
    <xf numFmtId="0" fontId="8" fillId="3" borderId="87" xfId="225" applyFont="1" applyFill="1" applyBorder="1" applyAlignment="1">
      <alignment horizontal="center" wrapText="1"/>
    </xf>
    <xf numFmtId="0" fontId="8" fillId="3" borderId="24" xfId="225" applyFont="1" applyFill="1" applyBorder="1" applyAlignment="1">
      <alignment horizontal="center" wrapText="1"/>
    </xf>
    <xf numFmtId="177" fontId="10" fillId="0" borderId="40" xfId="150" applyNumberFormat="1" applyFont="1" applyFill="1" applyBorder="1"/>
    <xf numFmtId="164" fontId="10" fillId="0" borderId="40" xfId="150" applyNumberFormat="1" applyFont="1" applyFill="1" applyBorder="1"/>
    <xf numFmtId="177" fontId="10" fillId="0" borderId="15" xfId="0" applyNumberFormat="1" applyFont="1" applyFill="1" applyBorder="1"/>
    <xf numFmtId="164" fontId="10" fillId="0" borderId="58" xfId="150" applyNumberFormat="1" applyFont="1" applyFill="1" applyBorder="1"/>
    <xf numFmtId="164" fontId="10" fillId="0" borderId="79" xfId="150" applyNumberFormat="1" applyFont="1" applyFill="1" applyBorder="1"/>
    <xf numFmtId="177" fontId="10" fillId="0" borderId="72" xfId="152" applyNumberFormat="1" applyFont="1" applyFill="1" applyBorder="1"/>
    <xf numFmtId="177" fontId="10" fillId="0" borderId="15" xfId="152" applyNumberFormat="1" applyFont="1" applyFill="1" applyBorder="1"/>
    <xf numFmtId="164" fontId="10" fillId="0" borderId="15" xfId="150" applyNumberFormat="1" applyFont="1" applyFill="1" applyBorder="1"/>
    <xf numFmtId="164" fontId="10" fillId="0" borderId="30" xfId="150" applyNumberFormat="1" applyFont="1" applyFill="1" applyBorder="1"/>
    <xf numFmtId="0" fontId="2" fillId="0" borderId="72" xfId="0" applyFont="1" applyFill="1" applyBorder="1"/>
    <xf numFmtId="2" fontId="2" fillId="0" borderId="15" xfId="0" applyNumberFormat="1" applyFont="1" applyFill="1" applyBorder="1"/>
    <xf numFmtId="2" fontId="2" fillId="0" borderId="30" xfId="0" applyNumberFormat="1" applyFont="1" applyFill="1" applyBorder="1"/>
    <xf numFmtId="165" fontId="2" fillId="0" borderId="15" xfId="0" applyNumberFormat="1" applyFont="1" applyFill="1" applyBorder="1"/>
    <xf numFmtId="165" fontId="2" fillId="0" borderId="30" xfId="0" applyNumberFormat="1" applyFont="1" applyFill="1" applyBorder="1"/>
    <xf numFmtId="164" fontId="10" fillId="0" borderId="6" xfId="150" applyNumberFormat="1" applyFont="1" applyFill="1" applyBorder="1"/>
    <xf numFmtId="164" fontId="10" fillId="0" borderId="41" xfId="150" applyNumberFormat="1" applyFont="1" applyFill="1" applyBorder="1"/>
    <xf numFmtId="177" fontId="10" fillId="0" borderId="10" xfId="150" applyNumberFormat="1" applyFont="1" applyFill="1" applyBorder="1"/>
    <xf numFmtId="164" fontId="10" fillId="0" borderId="10" xfId="150" applyNumberFormat="1" applyFont="1" applyFill="1" applyBorder="1" applyAlignment="1"/>
    <xf numFmtId="164" fontId="10" fillId="0" borderId="9" xfId="150" applyNumberFormat="1" applyFont="1" applyFill="1" applyBorder="1"/>
    <xf numFmtId="164" fontId="10" fillId="0" borderId="11" xfId="150" applyNumberFormat="1" applyFont="1" applyFill="1" applyBorder="1"/>
    <xf numFmtId="177" fontId="27" fillId="0" borderId="59" xfId="150" applyNumberFormat="1" applyFont="1" applyFill="1" applyBorder="1" applyAlignment="1">
      <alignment vertical="center"/>
    </xf>
    <xf numFmtId="164" fontId="27" fillId="0" borderId="59" xfId="150" applyNumberFormat="1" applyFont="1" applyFill="1" applyBorder="1" applyAlignment="1">
      <alignment vertical="center"/>
    </xf>
    <xf numFmtId="177" fontId="27" fillId="0" borderId="54" xfId="0" applyNumberFormat="1" applyFont="1" applyFill="1" applyBorder="1" applyAlignment="1">
      <alignment vertical="center"/>
    </xf>
    <xf numFmtId="164" fontId="27" fillId="0" borderId="54" xfId="150" applyNumberFormat="1" applyFont="1" applyFill="1" applyBorder="1" applyAlignment="1"/>
    <xf numFmtId="164" fontId="27" fillId="0" borderId="88" xfId="150" applyNumberFormat="1" applyFont="1" applyFill="1" applyBorder="1" applyAlignment="1"/>
    <xf numFmtId="0" fontId="2" fillId="0" borderId="53" xfId="0" applyFont="1" applyFill="1" applyBorder="1"/>
    <xf numFmtId="0" fontId="2" fillId="0" borderId="54" xfId="0" applyFont="1" applyFill="1" applyBorder="1"/>
    <xf numFmtId="0" fontId="2" fillId="0" borderId="58" xfId="0" applyFont="1" applyFill="1" applyBorder="1"/>
    <xf numFmtId="0" fontId="2" fillId="0" borderId="79" xfId="0" applyFont="1" applyFill="1" applyBorder="1"/>
    <xf numFmtId="0" fontId="8" fillId="3" borderId="89" xfId="225" quotePrefix="1" applyFont="1" applyFill="1" applyBorder="1" applyAlignment="1"/>
    <xf numFmtId="0" fontId="8" fillId="3" borderId="52" xfId="225" quotePrefix="1" applyFont="1" applyFill="1" applyBorder="1" applyAlignment="1"/>
    <xf numFmtId="0" fontId="8" fillId="3" borderId="24" xfId="225" applyNumberFormat="1" applyFont="1" applyFill="1" applyBorder="1" applyAlignment="1">
      <alignment horizontal="center"/>
    </xf>
    <xf numFmtId="0" fontId="8" fillId="3" borderId="14" xfId="225" quotePrefix="1" applyNumberFormat="1" applyFont="1" applyFill="1" applyBorder="1" applyAlignment="1">
      <alignment horizontal="center"/>
    </xf>
    <xf numFmtId="0" fontId="8" fillId="3" borderId="24" xfId="226" applyFont="1" applyFill="1" applyBorder="1" applyAlignment="1">
      <alignment horizontal="center" vertical="center"/>
    </xf>
    <xf numFmtId="0" fontId="8" fillId="3" borderId="7" xfId="226" applyFont="1" applyFill="1" applyBorder="1" applyAlignment="1">
      <alignment horizontal="center" vertical="center" wrapText="1"/>
    </xf>
    <xf numFmtId="0" fontId="8" fillId="3" borderId="13" xfId="226" applyFont="1" applyFill="1" applyBorder="1" applyAlignment="1">
      <alignment horizontal="center" vertical="center" wrapText="1"/>
    </xf>
    <xf numFmtId="0" fontId="8" fillId="3" borderId="8" xfId="226" applyFont="1" applyFill="1" applyBorder="1" applyAlignment="1">
      <alignment horizontal="center" vertical="center"/>
    </xf>
    <xf numFmtId="0" fontId="8" fillId="3" borderId="8" xfId="226" applyFont="1" applyFill="1" applyBorder="1" applyAlignment="1">
      <alignment horizontal="center" vertical="center" wrapText="1"/>
    </xf>
    <xf numFmtId="0" fontId="8" fillId="3" borderId="87" xfId="226" applyFont="1" applyFill="1" applyBorder="1" applyAlignment="1">
      <alignment horizontal="center" vertical="center"/>
    </xf>
    <xf numFmtId="0" fontId="8" fillId="3" borderId="76" xfId="225" applyFont="1" applyFill="1" applyBorder="1" applyAlignment="1">
      <alignment horizontal="center"/>
    </xf>
    <xf numFmtId="0" fontId="8" fillId="3" borderId="64" xfId="225" applyFont="1" applyFill="1" applyBorder="1" applyAlignment="1">
      <alignment horizontal="center"/>
    </xf>
    <xf numFmtId="0" fontId="10" fillId="0" borderId="72" xfId="0" applyFont="1" applyBorder="1"/>
    <xf numFmtId="177" fontId="10" fillId="0" borderId="6" xfId="170" quotePrefix="1" applyNumberFormat="1" applyFont="1" applyFill="1" applyBorder="1" applyAlignment="1"/>
    <xf numFmtId="0" fontId="10" fillId="0" borderId="40" xfId="170" applyFont="1" applyFill="1" applyBorder="1" applyAlignment="1">
      <alignment horizontal="right"/>
    </xf>
    <xf numFmtId="0" fontId="10" fillId="0" borderId="15" xfId="170" applyFont="1" applyFill="1" applyBorder="1" applyAlignment="1">
      <alignment horizontal="right"/>
    </xf>
    <xf numFmtId="164" fontId="10" fillId="0" borderId="41" xfId="170" quotePrefix="1" applyNumberFormat="1" applyFont="1" applyFill="1" applyBorder="1" applyAlignment="1"/>
    <xf numFmtId="43" fontId="10" fillId="0" borderId="41" xfId="8" applyFont="1" applyFill="1" applyBorder="1" applyAlignment="1">
      <alignment horizontal="right"/>
    </xf>
    <xf numFmtId="164" fontId="10" fillId="0" borderId="79" xfId="170" quotePrefix="1" applyNumberFormat="1" applyFont="1" applyFill="1" applyBorder="1" applyAlignment="1"/>
    <xf numFmtId="164" fontId="10" fillId="0" borderId="76" xfId="170" quotePrefix="1" applyNumberFormat="1" applyFont="1" applyFill="1" applyBorder="1" applyAlignment="1"/>
    <xf numFmtId="177" fontId="10" fillId="0" borderId="76" xfId="152" applyNumberFormat="1" applyFont="1" applyFill="1" applyBorder="1"/>
    <xf numFmtId="164" fontId="10" fillId="0" borderId="64" xfId="152" applyNumberFormat="1" applyFont="1" applyFill="1" applyBorder="1"/>
    <xf numFmtId="2" fontId="2" fillId="0" borderId="0" xfId="0" applyNumberFormat="1" applyFont="1"/>
    <xf numFmtId="177" fontId="10" fillId="0" borderId="6" xfId="170" quotePrefix="1" applyNumberFormat="1" applyFont="1" applyFill="1" applyBorder="1" applyAlignment="1">
      <alignment horizontal="right"/>
    </xf>
    <xf numFmtId="2" fontId="10" fillId="0" borderId="40" xfId="170" applyNumberFormat="1" applyFont="1" applyFill="1" applyBorder="1" applyAlignment="1">
      <alignment horizontal="right"/>
    </xf>
    <xf numFmtId="1" fontId="10" fillId="0" borderId="15" xfId="170" applyNumberFormat="1" applyFont="1" applyFill="1" applyBorder="1" applyAlignment="1">
      <alignment horizontal="right"/>
    </xf>
    <xf numFmtId="164" fontId="10" fillId="0" borderId="41" xfId="170" quotePrefix="1" applyNumberFormat="1" applyFont="1" applyFill="1" applyBorder="1" applyAlignment="1">
      <alignment horizontal="right"/>
    </xf>
    <xf numFmtId="164" fontId="10" fillId="0" borderId="6" xfId="170" quotePrefix="1" applyNumberFormat="1" applyFont="1" applyFill="1" applyBorder="1" applyAlignment="1">
      <alignment horizontal="right"/>
    </xf>
    <xf numFmtId="164" fontId="10" fillId="0" borderId="30" xfId="170" quotePrefix="1" applyNumberFormat="1" applyFont="1" applyFill="1" applyBorder="1" applyAlignment="1">
      <alignment horizontal="right"/>
    </xf>
    <xf numFmtId="164" fontId="10" fillId="0" borderId="16" xfId="152" applyNumberFormat="1" applyFont="1" applyFill="1" applyBorder="1"/>
    <xf numFmtId="2" fontId="10" fillId="0" borderId="15" xfId="170" applyNumberFormat="1" applyFont="1" applyFill="1" applyBorder="1" applyAlignment="1">
      <alignment horizontal="right"/>
    </xf>
    <xf numFmtId="164" fontId="10" fillId="0" borderId="41" xfId="170" applyNumberFormat="1" applyFont="1" applyFill="1" applyBorder="1" applyAlignment="1">
      <alignment horizontal="right"/>
    </xf>
    <xf numFmtId="164" fontId="10" fillId="0" borderId="30" xfId="170" applyNumberFormat="1" applyFont="1" applyFill="1" applyBorder="1" applyAlignment="1">
      <alignment horizontal="right"/>
    </xf>
    <xf numFmtId="164" fontId="10" fillId="0" borderId="6" xfId="170" applyNumberFormat="1" applyFont="1" applyFill="1" applyBorder="1" applyAlignment="1">
      <alignment horizontal="right"/>
    </xf>
    <xf numFmtId="177" fontId="10" fillId="0" borderId="6" xfId="170" applyNumberFormat="1" applyFont="1" applyFill="1" applyBorder="1" applyAlignment="1">
      <alignment horizontal="right"/>
    </xf>
    <xf numFmtId="177" fontId="10" fillId="0" borderId="6" xfId="170" applyNumberFormat="1" applyFont="1" applyFill="1" applyBorder="1"/>
    <xf numFmtId="164" fontId="10" fillId="0" borderId="41" xfId="170" applyNumberFormat="1" applyFont="1" applyFill="1" applyBorder="1"/>
    <xf numFmtId="164" fontId="10" fillId="0" borderId="30" xfId="170" applyNumberFormat="1" applyFont="1" applyFill="1" applyBorder="1"/>
    <xf numFmtId="164" fontId="10" fillId="0" borderId="6" xfId="170" applyNumberFormat="1" applyFont="1" applyFill="1" applyBorder="1"/>
    <xf numFmtId="177" fontId="10" fillId="0" borderId="16" xfId="152" applyNumberFormat="1" applyFont="1" applyFill="1" applyBorder="1"/>
    <xf numFmtId="0" fontId="10" fillId="0" borderId="71" xfId="0" applyFont="1" applyBorder="1"/>
    <xf numFmtId="177" fontId="10" fillId="0" borderId="12" xfId="170" applyNumberFormat="1" applyFont="1" applyFill="1" applyBorder="1" applyAlignment="1">
      <alignment horizontal="right"/>
    </xf>
    <xf numFmtId="2" fontId="10" fillId="0" borderId="10" xfId="170" applyNumberFormat="1" applyFont="1" applyFill="1" applyBorder="1" applyAlignment="1">
      <alignment horizontal="right"/>
    </xf>
    <xf numFmtId="2" fontId="10" fillId="0" borderId="9" xfId="170" applyNumberFormat="1" applyFont="1" applyFill="1" applyBorder="1" applyAlignment="1">
      <alignment horizontal="right"/>
    </xf>
    <xf numFmtId="164" fontId="10" fillId="0" borderId="39" xfId="170" applyNumberFormat="1" applyFont="1" applyFill="1" applyBorder="1" applyAlignment="1">
      <alignment horizontal="right"/>
    </xf>
    <xf numFmtId="164" fontId="10" fillId="0" borderId="11" xfId="170" applyNumberFormat="1" applyFont="1" applyFill="1" applyBorder="1" applyAlignment="1">
      <alignment horizontal="right"/>
    </xf>
    <xf numFmtId="177" fontId="10" fillId="0" borderId="12" xfId="152" applyNumberFormat="1" applyFont="1" applyFill="1" applyBorder="1"/>
    <xf numFmtId="177" fontId="10" fillId="0" borderId="17" xfId="152" applyNumberFormat="1" applyFont="1" applyFill="1" applyBorder="1"/>
    <xf numFmtId="177" fontId="8" fillId="0" borderId="80" xfId="170" applyNumberFormat="1" applyFont="1" applyFill="1" applyBorder="1" applyAlignment="1">
      <alignment vertical="center"/>
    </xf>
    <xf numFmtId="2" fontId="8" fillId="0" borderId="21" xfId="170" applyNumberFormat="1" applyFont="1" applyFill="1" applyBorder="1" applyAlignment="1">
      <alignment horizontal="right"/>
    </xf>
    <xf numFmtId="2" fontId="8" fillId="0" borderId="22" xfId="170" applyNumberFormat="1" applyFont="1" applyFill="1" applyBorder="1" applyAlignment="1">
      <alignment horizontal="right"/>
    </xf>
    <xf numFmtId="164" fontId="8" fillId="0" borderId="22" xfId="170" applyNumberFormat="1" applyFont="1" applyFill="1" applyBorder="1" applyAlignment="1">
      <alignment vertical="center"/>
    </xf>
    <xf numFmtId="164" fontId="8" fillId="0" borderId="69" xfId="170" applyNumberFormat="1" applyFont="1" applyFill="1" applyBorder="1" applyAlignment="1">
      <alignment vertical="center"/>
    </xf>
    <xf numFmtId="164" fontId="8" fillId="0" borderId="81" xfId="170" applyNumberFormat="1" applyFont="1" applyFill="1" applyBorder="1" applyAlignment="1">
      <alignment vertical="center"/>
    </xf>
    <xf numFmtId="164" fontId="8" fillId="0" borderId="53" xfId="170" applyNumberFormat="1" applyFont="1" applyFill="1" applyBorder="1" applyAlignment="1">
      <alignment vertical="center"/>
    </xf>
    <xf numFmtId="164" fontId="8" fillId="0" borderId="88" xfId="170" applyNumberFormat="1" applyFont="1" applyFill="1" applyBorder="1" applyAlignment="1">
      <alignment vertical="center"/>
    </xf>
    <xf numFmtId="177" fontId="8" fillId="0" borderId="21" xfId="152" applyNumberFormat="1" applyFont="1" applyFill="1" applyBorder="1" applyAlignment="1">
      <alignment vertical="center"/>
    </xf>
    <xf numFmtId="177" fontId="8" fillId="0" borderId="23" xfId="152" applyNumberFormat="1" applyFont="1" applyFill="1" applyBorder="1" applyAlignment="1">
      <alignment vertical="center"/>
    </xf>
    <xf numFmtId="0" fontId="8" fillId="3" borderId="7" xfId="226" applyFont="1" applyFill="1" applyBorder="1" applyAlignment="1">
      <alignment horizontal="center" vertical="center"/>
    </xf>
    <xf numFmtId="0" fontId="8" fillId="3" borderId="13" xfId="226" applyFont="1" applyFill="1" applyBorder="1" applyAlignment="1">
      <alignment horizontal="center" vertical="center"/>
    </xf>
    <xf numFmtId="0" fontId="8" fillId="3" borderId="14" xfId="226" applyFont="1" applyFill="1" applyBorder="1" applyAlignment="1">
      <alignment horizontal="center" vertical="center" wrapText="1"/>
    </xf>
    <xf numFmtId="0" fontId="10" fillId="0" borderId="76" xfId="0" applyFont="1" applyBorder="1"/>
    <xf numFmtId="177" fontId="10" fillId="0" borderId="58" xfId="170" quotePrefix="1" applyNumberFormat="1" applyFont="1" applyFill="1" applyBorder="1" applyAlignment="1">
      <alignment horizontal="center" vertical="center"/>
    </xf>
    <xf numFmtId="0" fontId="10" fillId="0" borderId="58" xfId="170" applyFont="1" applyFill="1" applyBorder="1" applyAlignment="1">
      <alignment horizontal="center" vertical="center"/>
    </xf>
    <xf numFmtId="177" fontId="10" fillId="0" borderId="68" xfId="170" quotePrefix="1" applyNumberFormat="1" applyFont="1" applyFill="1" applyBorder="1" applyAlignment="1">
      <alignment horizontal="center" vertical="center"/>
    </xf>
    <xf numFmtId="177" fontId="10" fillId="0" borderId="64" xfId="170" quotePrefix="1" applyNumberFormat="1" applyFont="1" applyFill="1" applyBorder="1" applyAlignment="1">
      <alignment horizontal="center" vertical="center"/>
    </xf>
    <xf numFmtId="2" fontId="10" fillId="0" borderId="41" xfId="170" applyNumberFormat="1" applyFont="1" applyFill="1" applyBorder="1" applyAlignment="1">
      <alignment horizontal="center" vertical="center"/>
    </xf>
    <xf numFmtId="177" fontId="10" fillId="0" borderId="15" xfId="170" quotePrefix="1" applyNumberFormat="1" applyFont="1" applyFill="1" applyBorder="1" applyAlignment="1">
      <alignment horizontal="center" vertical="center"/>
    </xf>
    <xf numFmtId="2" fontId="10" fillId="0" borderId="15" xfId="170" applyNumberFormat="1" applyFont="1" applyFill="1" applyBorder="1" applyAlignment="1">
      <alignment horizontal="center" vertical="center"/>
    </xf>
    <xf numFmtId="164" fontId="10" fillId="0" borderId="30" xfId="170" quotePrefix="1" applyNumberFormat="1" applyFont="1" applyFill="1" applyBorder="1" applyAlignment="1"/>
    <xf numFmtId="177" fontId="10" fillId="0" borderId="15" xfId="170" applyNumberFormat="1" applyFont="1" applyFill="1" applyBorder="1" applyAlignment="1">
      <alignment horizontal="center" vertical="center"/>
    </xf>
    <xf numFmtId="2" fontId="10" fillId="0" borderId="41" xfId="170" applyNumberFormat="1" applyFont="1" applyFill="1" applyBorder="1" applyAlignment="1">
      <alignment horizontal="right"/>
    </xf>
    <xf numFmtId="0" fontId="10" fillId="0" borderId="41" xfId="170" applyFont="1" applyFill="1" applyBorder="1" applyAlignment="1">
      <alignment horizontal="right"/>
    </xf>
    <xf numFmtId="2" fontId="10" fillId="0" borderId="41" xfId="170" applyNumberFormat="1" applyFont="1" applyFill="1" applyBorder="1" applyAlignment="1">
      <alignment horizontal="center"/>
    </xf>
    <xf numFmtId="177" fontId="10" fillId="0" borderId="15" xfId="170" applyNumberFormat="1" applyFont="1" applyFill="1" applyBorder="1" applyAlignment="1">
      <alignment horizontal="center"/>
    </xf>
    <xf numFmtId="2" fontId="10" fillId="0" borderId="15" xfId="170" applyNumberFormat="1" applyFont="1" applyFill="1" applyBorder="1" applyAlignment="1">
      <alignment horizontal="center"/>
    </xf>
    <xf numFmtId="2" fontId="10" fillId="0" borderId="39" xfId="170" applyNumberFormat="1" applyFont="1" applyFill="1" applyBorder="1" applyAlignment="1">
      <alignment horizontal="right"/>
    </xf>
    <xf numFmtId="177" fontId="10" fillId="0" borderId="9" xfId="170" applyNumberFormat="1" applyFont="1" applyFill="1" applyBorder="1" applyAlignment="1">
      <alignment horizontal="right"/>
    </xf>
    <xf numFmtId="164" fontId="10" fillId="0" borderId="11" xfId="170" quotePrefix="1" applyNumberFormat="1" applyFont="1" applyFill="1" applyBorder="1" applyAlignment="1"/>
    <xf numFmtId="177" fontId="8" fillId="0" borderId="53" xfId="170" applyNumberFormat="1" applyFont="1" applyFill="1" applyBorder="1" applyAlignment="1">
      <alignment vertical="center"/>
    </xf>
    <xf numFmtId="2" fontId="8" fillId="0" borderId="54" xfId="170" applyNumberFormat="1" applyFont="1" applyFill="1" applyBorder="1" applyAlignment="1">
      <alignment horizontal="right"/>
    </xf>
    <xf numFmtId="2" fontId="8" fillId="0" borderId="60" xfId="170" applyNumberFormat="1" applyFont="1" applyFill="1" applyBorder="1" applyAlignment="1">
      <alignment horizontal="right"/>
    </xf>
    <xf numFmtId="0" fontId="10" fillId="0" borderId="0" xfId="0" applyFont="1" applyFill="1" applyBorder="1"/>
    <xf numFmtId="43" fontId="2" fillId="0" borderId="0" xfId="0" applyNumberFormat="1" applyFont="1"/>
    <xf numFmtId="39" fontId="8" fillId="0" borderId="0" xfId="0" applyNumberFormat="1" applyFont="1" applyAlignment="1" applyProtection="1">
      <alignment horizontal="center"/>
    </xf>
    <xf numFmtId="0" fontId="47" fillId="0" borderId="0" xfId="0" applyFont="1"/>
    <xf numFmtId="0" fontId="32" fillId="0" borderId="0" xfId="0" applyFont="1" applyAlignment="1">
      <alignment horizontal="right"/>
    </xf>
    <xf numFmtId="0" fontId="10" fillId="0" borderId="0" xfId="0" applyFont="1" applyFill="1"/>
    <xf numFmtId="39" fontId="8" fillId="9" borderId="13" xfId="0" applyNumberFormat="1" applyFont="1" applyFill="1" applyBorder="1" applyAlignment="1" applyProtection="1">
      <alignment horizontal="center" vertical="center"/>
    </xf>
    <xf numFmtId="39" fontId="8" fillId="9" borderId="13" xfId="0" applyNumberFormat="1" applyFont="1" applyFill="1" applyBorder="1" applyAlignment="1" applyProtection="1">
      <alignment horizontal="center" vertical="center" wrapText="1"/>
    </xf>
    <xf numFmtId="39" fontId="4" fillId="9" borderId="8" xfId="0" applyNumberFormat="1" applyFont="1" applyFill="1" applyBorder="1" applyAlignment="1" applyProtection="1">
      <alignment horizontal="center" vertical="center"/>
    </xf>
    <xf numFmtId="39" fontId="4" fillId="9" borderId="13" xfId="0" applyNumberFormat="1" applyFont="1" applyFill="1" applyBorder="1" applyAlignment="1" applyProtection="1">
      <alignment horizontal="center" vertical="center"/>
    </xf>
    <xf numFmtId="39" fontId="4" fillId="9" borderId="14" xfId="0" applyNumberFormat="1" applyFont="1" applyFill="1" applyBorder="1" applyAlignment="1" applyProtection="1">
      <alignment horizontal="center" vertical="center" wrapText="1"/>
    </xf>
    <xf numFmtId="0" fontId="8" fillId="9" borderId="24" xfId="0" applyFont="1" applyFill="1" applyBorder="1" applyAlignment="1">
      <alignment horizontal="right"/>
    </xf>
    <xf numFmtId="0" fontId="8" fillId="9" borderId="8" xfId="0" applyFont="1" applyFill="1" applyBorder="1" applyAlignment="1">
      <alignment horizontal="right"/>
    </xf>
    <xf numFmtId="0" fontId="8" fillId="9" borderId="87" xfId="0" applyFont="1" applyFill="1" applyBorder="1" applyAlignment="1">
      <alignment horizontal="right"/>
    </xf>
    <xf numFmtId="177" fontId="10" fillId="0" borderId="40" xfId="168" applyNumberFormat="1" applyFont="1" applyFill="1" applyBorder="1"/>
    <xf numFmtId="177" fontId="10" fillId="0" borderId="58" xfId="168" applyNumberFormat="1" applyFont="1" applyFill="1" applyBorder="1"/>
    <xf numFmtId="177" fontId="10" fillId="0" borderId="15" xfId="168" applyNumberFormat="1" applyFont="1" applyFill="1" applyBorder="1"/>
    <xf numFmtId="177" fontId="10" fillId="0" borderId="41" xfId="168" applyNumberFormat="1" applyFont="1" applyFill="1" applyBorder="1"/>
    <xf numFmtId="177" fontId="9" fillId="0" borderId="0" xfId="168" applyNumberFormat="1" applyFont="1" applyFill="1" applyBorder="1"/>
    <xf numFmtId="177" fontId="9" fillId="0" borderId="58" xfId="168" applyNumberFormat="1" applyFont="1" applyFill="1" applyBorder="1"/>
    <xf numFmtId="177" fontId="9" fillId="0" borderId="15" xfId="168" applyNumberFormat="1" applyFont="1" applyFill="1" applyBorder="1"/>
    <xf numFmtId="177" fontId="9" fillId="0" borderId="41" xfId="168" applyNumberFormat="1" applyFont="1" applyFill="1" applyBorder="1"/>
    <xf numFmtId="177" fontId="9" fillId="0" borderId="30" xfId="168" applyNumberFormat="1" applyFont="1" applyFill="1" applyBorder="1"/>
    <xf numFmtId="179" fontId="10" fillId="0" borderId="6" xfId="83" applyNumberFormat="1" applyFont="1" applyBorder="1" applyAlignment="1">
      <alignment horizontal="right" vertical="center"/>
    </xf>
    <xf numFmtId="179" fontId="10" fillId="0" borderId="41" xfId="83" applyNumberFormat="1" applyFont="1" applyBorder="1" applyAlignment="1">
      <alignment horizontal="right" vertical="center"/>
    </xf>
    <xf numFmtId="179" fontId="10" fillId="0" borderId="30" xfId="83" applyNumberFormat="1" applyFont="1" applyBorder="1" applyAlignment="1">
      <alignment horizontal="right" vertical="center"/>
    </xf>
    <xf numFmtId="43" fontId="10" fillId="0" borderId="0" xfId="0" applyNumberFormat="1" applyFont="1" applyFill="1"/>
    <xf numFmtId="179" fontId="10" fillId="0" borderId="6" xfId="83" applyNumberFormat="1" applyFont="1" applyFill="1" applyBorder="1" applyAlignment="1">
      <alignment horizontal="right" vertical="center"/>
    </xf>
    <xf numFmtId="179" fontId="10" fillId="0" borderId="41" xfId="83" applyNumberFormat="1" applyFont="1" applyFill="1" applyBorder="1" applyAlignment="1">
      <alignment horizontal="right" vertical="center"/>
    </xf>
    <xf numFmtId="179" fontId="10" fillId="0" borderId="30" xfId="83" applyNumberFormat="1" applyFont="1" applyFill="1" applyBorder="1" applyAlignment="1">
      <alignment horizontal="right" vertical="center"/>
    </xf>
    <xf numFmtId="177" fontId="9" fillId="0" borderId="40" xfId="168" applyNumberFormat="1" applyFont="1" applyFill="1" applyBorder="1"/>
    <xf numFmtId="177" fontId="10" fillId="0" borderId="15" xfId="3" applyNumberFormat="1" applyFont="1" applyFill="1" applyBorder="1"/>
    <xf numFmtId="177" fontId="9" fillId="0" borderId="41" xfId="3" applyNumberFormat="1" applyFont="1" applyFill="1" applyBorder="1"/>
    <xf numFmtId="177" fontId="9" fillId="0" borderId="15" xfId="3" applyNumberFormat="1" applyFont="1" applyFill="1" applyBorder="1"/>
    <xf numFmtId="177" fontId="10" fillId="0" borderId="15" xfId="72" applyNumberFormat="1" applyFont="1" applyFill="1" applyBorder="1"/>
    <xf numFmtId="177" fontId="10" fillId="0" borderId="9" xfId="168" applyNumberFormat="1" applyFont="1" applyFill="1" applyBorder="1"/>
    <xf numFmtId="177" fontId="9" fillId="0" borderId="41" xfId="72" applyNumberFormat="1" applyFont="1" applyFill="1" applyBorder="1"/>
    <xf numFmtId="177" fontId="9" fillId="0" borderId="9" xfId="168" applyNumberFormat="1" applyFont="1" applyFill="1" applyBorder="1"/>
    <xf numFmtId="179" fontId="10" fillId="0" borderId="12" xfId="83" applyNumberFormat="1" applyFont="1" applyFill="1" applyBorder="1" applyAlignment="1">
      <alignment horizontal="right" vertical="center"/>
    </xf>
    <xf numFmtId="179" fontId="10" fillId="0" borderId="39" xfId="83" applyNumberFormat="1" applyFont="1" applyFill="1" applyBorder="1" applyAlignment="1">
      <alignment horizontal="right" vertical="center"/>
    </xf>
    <xf numFmtId="179" fontId="10" fillId="0" borderId="11" xfId="83" applyNumberFormat="1" applyFont="1" applyFill="1" applyBorder="1" applyAlignment="1">
      <alignment horizontal="right" vertical="center"/>
    </xf>
    <xf numFmtId="165" fontId="10" fillId="0" borderId="0" xfId="0" applyNumberFormat="1" applyFont="1" applyFill="1"/>
    <xf numFmtId="0" fontId="8" fillId="0" borderId="21" xfId="0" applyFont="1" applyFill="1" applyBorder="1" applyAlignment="1">
      <alignment horizontal="center" vertical="center"/>
    </xf>
    <xf numFmtId="177" fontId="8" fillId="0" borderId="54" xfId="168" applyNumberFormat="1" applyFont="1" applyFill="1" applyBorder="1" applyAlignment="1">
      <alignment vertical="center"/>
    </xf>
    <xf numFmtId="177" fontId="8" fillId="0" borderId="60" xfId="168" applyNumberFormat="1" applyFont="1" applyFill="1" applyBorder="1" applyAlignment="1">
      <alignment vertical="center"/>
    </xf>
    <xf numFmtId="177" fontId="4" fillId="0" borderId="60" xfId="168" applyNumberFormat="1" applyFont="1" applyFill="1" applyBorder="1" applyAlignment="1">
      <alignment vertical="center"/>
    </xf>
    <xf numFmtId="177" fontId="4" fillId="0" borderId="54" xfId="168" applyNumberFormat="1" applyFont="1" applyFill="1" applyBorder="1" applyAlignment="1">
      <alignment vertical="center"/>
    </xf>
    <xf numFmtId="177" fontId="4" fillId="0" borderId="88" xfId="168" applyNumberFormat="1" applyFont="1" applyFill="1" applyBorder="1" applyAlignment="1">
      <alignment vertical="center"/>
    </xf>
    <xf numFmtId="179" fontId="8" fillId="0" borderId="53" xfId="83" applyNumberFormat="1" applyFont="1" applyFill="1" applyBorder="1" applyAlignment="1">
      <alignment horizontal="right" vertical="center"/>
    </xf>
    <xf numFmtId="179" fontId="8" fillId="0" borderId="60" xfId="83" applyNumberFormat="1" applyFont="1" applyFill="1" applyBorder="1" applyAlignment="1">
      <alignment horizontal="right" vertical="center"/>
    </xf>
    <xf numFmtId="179" fontId="8" fillId="0" borderId="88" xfId="83" applyNumberFormat="1" applyFont="1" applyFill="1" applyBorder="1" applyAlignment="1">
      <alignment horizontal="right" vertical="center"/>
    </xf>
    <xf numFmtId="0" fontId="47" fillId="0" borderId="0" xfId="0" applyFont="1" applyFill="1"/>
    <xf numFmtId="177" fontId="10" fillId="0" borderId="0" xfId="0" applyNumberFormat="1" applyFont="1" applyFill="1"/>
    <xf numFmtId="164" fontId="10" fillId="0" borderId="0" xfId="0" applyNumberFormat="1" applyFont="1" applyFill="1"/>
    <xf numFmtId="177" fontId="47" fillId="0" borderId="0" xfId="0" applyNumberFormat="1" applyFont="1" applyFill="1"/>
    <xf numFmtId="164" fontId="47" fillId="0" borderId="0" xfId="0" applyNumberFormat="1" applyFont="1" applyFill="1"/>
    <xf numFmtId="177" fontId="10" fillId="0" borderId="0" xfId="0" applyNumberFormat="1" applyFont="1" applyBorder="1"/>
    <xf numFmtId="0" fontId="10" fillId="0" borderId="0" xfId="0" applyFont="1" applyBorder="1"/>
    <xf numFmtId="0" fontId="47" fillId="0" borderId="0" xfId="0" applyFont="1" applyFill="1" applyBorder="1"/>
    <xf numFmtId="177" fontId="47" fillId="0" borderId="0" xfId="0" applyNumberFormat="1" applyFont="1" applyBorder="1"/>
    <xf numFmtId="0" fontId="47" fillId="0" borderId="0" xfId="0" applyFont="1" applyBorder="1"/>
    <xf numFmtId="43" fontId="10" fillId="0" borderId="0" xfId="0" applyNumberFormat="1" applyFont="1"/>
    <xf numFmtId="165" fontId="10" fillId="0" borderId="0" xfId="0" applyNumberFormat="1" applyFont="1"/>
    <xf numFmtId="179" fontId="10" fillId="0" borderId="0" xfId="0" applyNumberFormat="1" applyFont="1"/>
    <xf numFmtId="179" fontId="10" fillId="0" borderId="0" xfId="83" applyNumberFormat="1" applyFont="1" applyFill="1" applyBorder="1" applyAlignment="1">
      <alignment horizontal="right" vertical="center"/>
    </xf>
    <xf numFmtId="179" fontId="47" fillId="0" borderId="0" xfId="83" applyNumberFormat="1" applyFont="1" applyFill="1" applyBorder="1" applyAlignment="1">
      <alignment horizontal="right" vertical="center"/>
    </xf>
    <xf numFmtId="0" fontId="32" fillId="0" borderId="1" xfId="107" applyFont="1" applyBorder="1" applyAlignment="1">
      <alignment horizontal="right"/>
    </xf>
    <xf numFmtId="0" fontId="8" fillId="3" borderId="13" xfId="107" applyFont="1" applyFill="1" applyBorder="1" applyAlignment="1">
      <alignment horizontal="right"/>
    </xf>
    <xf numFmtId="0" fontId="8" fillId="3" borderId="39" xfId="107" applyFont="1" applyFill="1" applyBorder="1" applyAlignment="1">
      <alignment horizontal="right"/>
    </xf>
    <xf numFmtId="0" fontId="8" fillId="3" borderId="9" xfId="107" applyFont="1" applyFill="1" applyBorder="1" applyAlignment="1">
      <alignment horizontal="right"/>
    </xf>
    <xf numFmtId="0" fontId="8" fillId="3" borderId="11" xfId="107" applyFont="1" applyFill="1" applyBorder="1" applyAlignment="1">
      <alignment horizontal="right"/>
    </xf>
    <xf numFmtId="0" fontId="8" fillId="3" borderId="24" xfId="107" applyFont="1" applyFill="1" applyBorder="1" applyAlignment="1">
      <alignment horizontal="right"/>
    </xf>
    <xf numFmtId="0" fontId="8" fillId="3" borderId="38" xfId="107" applyFont="1" applyFill="1" applyBorder="1" applyAlignment="1">
      <alignment horizontal="right"/>
    </xf>
    <xf numFmtId="0" fontId="10" fillId="0" borderId="6" xfId="107" applyFont="1" applyFill="1" applyBorder="1"/>
    <xf numFmtId="177" fontId="10" fillId="0" borderId="15" xfId="156" applyNumberFormat="1" applyFont="1" applyFill="1" applyBorder="1"/>
    <xf numFmtId="164" fontId="10" fillId="0" borderId="15" xfId="156" applyNumberFormat="1" applyFont="1" applyFill="1" applyBorder="1"/>
    <xf numFmtId="177" fontId="10" fillId="0" borderId="41" xfId="156" applyNumberFormat="1" applyFont="1" applyFill="1" applyBorder="1"/>
    <xf numFmtId="164" fontId="10" fillId="0" borderId="16" xfId="156" applyNumberFormat="1" applyFont="1" applyFill="1" applyBorder="1"/>
    <xf numFmtId="177" fontId="10" fillId="0" borderId="6" xfId="156" applyNumberFormat="1" applyFont="1" applyFill="1" applyBorder="1" applyAlignment="1"/>
    <xf numFmtId="164" fontId="10" fillId="0" borderId="40" xfId="156" applyNumberFormat="1" applyFont="1" applyFill="1" applyBorder="1"/>
    <xf numFmtId="177" fontId="10" fillId="0" borderId="15" xfId="3" applyNumberFormat="1" applyFont="1" applyBorder="1"/>
    <xf numFmtId="164" fontId="10" fillId="0" borderId="15" xfId="107" applyNumberFormat="1" applyFont="1" applyBorder="1"/>
    <xf numFmtId="177" fontId="10" fillId="0" borderId="41" xfId="3" applyNumberFormat="1" applyFont="1" applyBorder="1"/>
    <xf numFmtId="164" fontId="10" fillId="0" borderId="16" xfId="107" applyNumberFormat="1" applyFont="1" applyBorder="1"/>
    <xf numFmtId="177" fontId="10" fillId="0" borderId="15" xfId="70" applyNumberFormat="1" applyFont="1" applyBorder="1"/>
    <xf numFmtId="177" fontId="10" fillId="0" borderId="6" xfId="70" applyNumberFormat="1" applyFont="1" applyBorder="1" applyAlignment="1"/>
    <xf numFmtId="177" fontId="10" fillId="0" borderId="6" xfId="70" applyNumberFormat="1" applyFont="1" applyBorder="1"/>
    <xf numFmtId="177" fontId="10" fillId="0" borderId="15" xfId="107" applyNumberFormat="1" applyFont="1" applyBorder="1"/>
    <xf numFmtId="177" fontId="10" fillId="0" borderId="41" xfId="107" applyNumberFormat="1" applyFont="1" applyBorder="1"/>
    <xf numFmtId="177" fontId="10" fillId="0" borderId="15" xfId="156" applyNumberFormat="1" applyFont="1" applyBorder="1"/>
    <xf numFmtId="177" fontId="10" fillId="0" borderId="6" xfId="156" applyNumberFormat="1" applyFont="1" applyFill="1" applyBorder="1"/>
    <xf numFmtId="164" fontId="10" fillId="0" borderId="0" xfId="156" applyNumberFormat="1" applyFont="1" applyFill="1" applyBorder="1"/>
    <xf numFmtId="177" fontId="10" fillId="0" borderId="15" xfId="107" applyNumberFormat="1" applyFont="1" applyFill="1" applyBorder="1"/>
    <xf numFmtId="164" fontId="10" fillId="0" borderId="15" xfId="107" applyNumberFormat="1" applyFont="1" applyFill="1" applyBorder="1"/>
    <xf numFmtId="177" fontId="10" fillId="0" borderId="41" xfId="107" applyNumberFormat="1" applyFont="1" applyFill="1" applyBorder="1"/>
    <xf numFmtId="164" fontId="10" fillId="0" borderId="16" xfId="107" applyNumberFormat="1" applyFont="1" applyFill="1" applyBorder="1"/>
    <xf numFmtId="177" fontId="10" fillId="0" borderId="6" xfId="156" applyNumberFormat="1" applyFont="1" applyBorder="1"/>
    <xf numFmtId="164" fontId="10" fillId="0" borderId="0" xfId="156" applyNumberFormat="1" applyFont="1" applyBorder="1"/>
    <xf numFmtId="0" fontId="10" fillId="0" borderId="12" xfId="107" applyFont="1" applyFill="1" applyBorder="1"/>
    <xf numFmtId="177" fontId="10" fillId="0" borderId="9" xfId="156" applyNumberFormat="1" applyFont="1" applyBorder="1"/>
    <xf numFmtId="164" fontId="10" fillId="0" borderId="9" xfId="156" applyNumberFormat="1" applyFont="1" applyFill="1" applyBorder="1"/>
    <xf numFmtId="177" fontId="10" fillId="0" borderId="9" xfId="156" applyNumberFormat="1" applyFont="1" applyFill="1" applyBorder="1"/>
    <xf numFmtId="177" fontId="10" fillId="0" borderId="39" xfId="156" applyNumberFormat="1" applyFont="1" applyFill="1" applyBorder="1"/>
    <xf numFmtId="164" fontId="10" fillId="0" borderId="17" xfId="156" applyNumberFormat="1" applyFont="1" applyFill="1" applyBorder="1"/>
    <xf numFmtId="177" fontId="10" fillId="0" borderId="12" xfId="156" applyNumberFormat="1" applyFont="1" applyFill="1" applyBorder="1"/>
    <xf numFmtId="164" fontId="10" fillId="0" borderId="38" xfId="156" applyNumberFormat="1" applyFont="1" applyFill="1" applyBorder="1"/>
    <xf numFmtId="0" fontId="8" fillId="0" borderId="21" xfId="107" applyFont="1" applyBorder="1" applyAlignment="1" applyProtection="1">
      <alignment horizontal="left" vertical="center"/>
    </xf>
    <xf numFmtId="177" fontId="8" fillId="0" borderId="22" xfId="156" applyNumberFormat="1" applyFont="1" applyFill="1" applyBorder="1"/>
    <xf numFmtId="164" fontId="8" fillId="0" borderId="69" xfId="156" applyNumberFormat="1" applyFont="1" applyBorder="1"/>
    <xf numFmtId="179" fontId="8" fillId="0" borderId="22" xfId="3" applyNumberFormat="1" applyFont="1" applyFill="1" applyBorder="1"/>
    <xf numFmtId="43" fontId="8" fillId="0" borderId="54" xfId="3" quotePrefix="1" applyFont="1" applyFill="1" applyBorder="1" applyAlignment="1">
      <alignment horizontal="center"/>
    </xf>
    <xf numFmtId="179" fontId="8" fillId="0" borderId="69" xfId="3" applyNumberFormat="1" applyFont="1" applyFill="1" applyBorder="1"/>
    <xf numFmtId="43" fontId="8" fillId="0" borderId="55" xfId="3" quotePrefix="1" applyFont="1" applyFill="1" applyBorder="1" applyAlignment="1">
      <alignment horizontal="center"/>
    </xf>
    <xf numFmtId="177" fontId="8" fillId="0" borderId="53" xfId="156" applyNumberFormat="1" applyFont="1" applyFill="1" applyBorder="1"/>
    <xf numFmtId="2" fontId="8" fillId="0" borderId="1" xfId="156" applyNumberFormat="1" applyFont="1" applyFill="1" applyBorder="1"/>
    <xf numFmtId="179" fontId="8" fillId="0" borderId="54" xfId="3" applyNumberFormat="1" applyFont="1" applyFill="1" applyBorder="1"/>
    <xf numFmtId="179" fontId="8" fillId="0" borderId="60" xfId="3" applyNumberFormat="1" applyFont="1" applyFill="1" applyBorder="1"/>
    <xf numFmtId="43" fontId="2" fillId="0" borderId="0" xfId="107" applyNumberFormat="1"/>
    <xf numFmtId="177" fontId="2" fillId="0" borderId="0" xfId="107" applyNumberFormat="1"/>
    <xf numFmtId="0" fontId="8" fillId="3" borderId="33" xfId="107" applyNumberFormat="1" applyFont="1" applyFill="1" applyBorder="1" applyAlignment="1">
      <alignment horizontal="center"/>
    </xf>
    <xf numFmtId="0" fontId="8" fillId="3" borderId="33" xfId="107" applyFont="1" applyFill="1" applyBorder="1" applyAlignment="1">
      <alignment horizontal="center"/>
    </xf>
    <xf numFmtId="0" fontId="8" fillId="3" borderId="38" xfId="107" applyFont="1" applyFill="1" applyBorder="1" applyAlignment="1">
      <alignment horizontal="center"/>
    </xf>
    <xf numFmtId="0" fontId="10" fillId="0" borderId="0" xfId="107" applyFont="1" applyFill="1" applyBorder="1" applyAlignment="1">
      <alignment horizontal="center"/>
    </xf>
    <xf numFmtId="165" fontId="10" fillId="0" borderId="0" xfId="107" applyNumberFormat="1" applyFont="1" applyFill="1" applyBorder="1" applyAlignment="1">
      <alignment horizontal="center"/>
    </xf>
    <xf numFmtId="165" fontId="10" fillId="0" borderId="38" xfId="107" applyNumberFormat="1" applyFont="1" applyFill="1" applyBorder="1" applyAlignment="1">
      <alignment horizontal="center"/>
    </xf>
    <xf numFmtId="0" fontId="26" fillId="0" borderId="0" xfId="107" applyFont="1" applyFill="1" applyBorder="1" applyAlignment="1">
      <alignment horizontal="center"/>
    </xf>
    <xf numFmtId="2" fontId="10" fillId="0" borderId="0" xfId="107" applyNumberFormat="1" applyFont="1" applyFill="1" applyBorder="1" applyAlignment="1">
      <alignment horizontal="center"/>
    </xf>
    <xf numFmtId="165" fontId="10" fillId="5" borderId="0" xfId="107" applyNumberFormat="1" applyFont="1" applyFill="1" applyBorder="1" applyAlignment="1">
      <alignment horizontal="center"/>
    </xf>
    <xf numFmtId="165" fontId="26" fillId="0" borderId="0" xfId="107" applyNumberFormat="1" applyFont="1" applyFill="1" applyBorder="1" applyAlignment="1">
      <alignment horizontal="center"/>
    </xf>
    <xf numFmtId="0" fontId="26" fillId="0" borderId="38" xfId="107" applyFont="1" applyFill="1" applyBorder="1" applyAlignment="1">
      <alignment horizontal="center"/>
    </xf>
    <xf numFmtId="0" fontId="10" fillId="0" borderId="0" xfId="107" quotePrefix="1" applyFont="1" applyFill="1" applyBorder="1" applyAlignment="1">
      <alignment horizontal="left"/>
    </xf>
    <xf numFmtId="0" fontId="2" fillId="0" borderId="0" xfId="107" applyFont="1" applyFill="1" applyAlignment="1">
      <alignment vertical="center"/>
    </xf>
    <xf numFmtId="0" fontId="8" fillId="0" borderId="65" xfId="107" applyFont="1" applyFill="1" applyBorder="1" applyAlignment="1">
      <alignment vertical="center"/>
    </xf>
    <xf numFmtId="0" fontId="10" fillId="0" borderId="38" xfId="107" quotePrefix="1" applyFont="1" applyFill="1" applyBorder="1" applyAlignment="1">
      <alignment horizontal="left" vertical="center"/>
    </xf>
    <xf numFmtId="0" fontId="10" fillId="0" borderId="61" xfId="107" applyFont="1" applyFill="1" applyBorder="1" applyAlignment="1">
      <alignment vertical="center"/>
    </xf>
    <xf numFmtId="2" fontId="10" fillId="0" borderId="61" xfId="107" applyNumberFormat="1" applyFont="1" applyFill="1" applyBorder="1" applyAlignment="1">
      <alignment horizontal="center"/>
    </xf>
    <xf numFmtId="0" fontId="8" fillId="0" borderId="65" xfId="107" applyFont="1" applyBorder="1"/>
    <xf numFmtId="0" fontId="10" fillId="0" borderId="61" xfId="107" quotePrefix="1" applyFont="1" applyFill="1" applyBorder="1" applyAlignment="1">
      <alignment horizontal="left" vertical="center"/>
    </xf>
    <xf numFmtId="2" fontId="10" fillId="5" borderId="61" xfId="107" applyNumberFormat="1" applyFont="1" applyFill="1" applyBorder="1" applyAlignment="1">
      <alignment horizontal="center"/>
    </xf>
    <xf numFmtId="2" fontId="40" fillId="0" borderId="61" xfId="36" applyNumberFormat="1" applyFont="1" applyFill="1" applyBorder="1" applyAlignment="1" applyProtection="1">
      <alignment horizontal="center"/>
    </xf>
    <xf numFmtId="0" fontId="8" fillId="0" borderId="61" xfId="107" applyFont="1" applyFill="1" applyBorder="1" applyAlignment="1">
      <alignment vertical="top" wrapText="1"/>
    </xf>
    <xf numFmtId="2" fontId="40" fillId="0" borderId="61" xfId="3" applyNumberFormat="1" applyFont="1" applyFill="1" applyBorder="1" applyAlignment="1" applyProtection="1">
      <alignment horizontal="center"/>
    </xf>
    <xf numFmtId="0" fontId="8" fillId="0" borderId="75" xfId="107" applyFont="1" applyBorder="1"/>
    <xf numFmtId="0" fontId="8" fillId="0" borderId="77" xfId="107" applyFont="1" applyFill="1" applyBorder="1" applyAlignment="1"/>
    <xf numFmtId="2" fontId="10" fillId="5" borderId="77" xfId="107" applyNumberFormat="1" applyFont="1" applyFill="1" applyBorder="1" applyAlignment="1">
      <alignment horizontal="center"/>
    </xf>
    <xf numFmtId="2" fontId="10" fillId="0" borderId="77" xfId="107" applyNumberFormat="1" applyFont="1" applyFill="1" applyBorder="1" applyAlignment="1">
      <alignment horizontal="center"/>
    </xf>
    <xf numFmtId="2" fontId="10" fillId="0" borderId="55" xfId="107" applyNumberFormat="1" applyFont="1" applyFill="1" applyBorder="1" applyAlignment="1">
      <alignment horizontal="center"/>
    </xf>
    <xf numFmtId="0" fontId="8" fillId="0" borderId="0" xfId="107" applyFont="1" applyFill="1" applyBorder="1" applyAlignment="1"/>
    <xf numFmtId="0" fontId="10" fillId="0" borderId="0" xfId="107" applyFont="1" applyFill="1" applyAlignment="1">
      <alignment horizontal="left"/>
    </xf>
    <xf numFmtId="2" fontId="2" fillId="0" borderId="0" xfId="107" applyNumberFormat="1" applyFont="1" applyFill="1"/>
    <xf numFmtId="0" fontId="8" fillId="0" borderId="0" xfId="107" applyFont="1" applyFill="1" applyBorder="1" applyAlignment="1">
      <alignment horizontal="left" vertical="center"/>
    </xf>
    <xf numFmtId="0" fontId="8" fillId="0" borderId="0" xfId="107" applyFont="1" applyFill="1" applyBorder="1" applyAlignment="1">
      <alignment horizontal="center" vertical="center"/>
    </xf>
    <xf numFmtId="0" fontId="10" fillId="0" borderId="0" xfId="107" applyFont="1" applyFill="1" applyBorder="1" applyAlignment="1">
      <alignment horizontal="left"/>
    </xf>
    <xf numFmtId="0" fontId="8" fillId="0" borderId="0" xfId="107" applyFont="1" applyFill="1" applyBorder="1"/>
    <xf numFmtId="0" fontId="8" fillId="0" borderId="0" xfId="107" applyFont="1" applyFill="1" applyBorder="1" applyAlignment="1">
      <alignment vertical="center"/>
    </xf>
    <xf numFmtId="0" fontId="10" fillId="0" borderId="0" xfId="107" quotePrefix="1" applyFont="1" applyFill="1" applyBorder="1" applyAlignment="1">
      <alignment horizontal="left" vertical="center"/>
    </xf>
    <xf numFmtId="0" fontId="10" fillId="0" borderId="0" xfId="107" applyFont="1" applyFill="1" applyBorder="1" applyAlignment="1">
      <alignment vertical="center"/>
    </xf>
    <xf numFmtId="0" fontId="26" fillId="0" borderId="0" xfId="107" quotePrefix="1" applyFont="1" applyFill="1" applyAlignment="1">
      <alignment horizontal="left"/>
    </xf>
    <xf numFmtId="0" fontId="43" fillId="0" borderId="0" xfId="107" applyFont="1" applyAlignment="1">
      <alignment horizontal="center" vertical="center"/>
    </xf>
    <xf numFmtId="0" fontId="28" fillId="0" borderId="0" xfId="107" applyFont="1" applyAlignment="1">
      <alignment horizontal="center" vertical="center"/>
    </xf>
    <xf numFmtId="0" fontId="8" fillId="0" borderId="0" xfId="107" applyFont="1" applyAlignment="1">
      <alignment horizontal="center" vertical="center"/>
    </xf>
    <xf numFmtId="0" fontId="10" fillId="0" borderId="0" xfId="107" applyFont="1" applyAlignment="1" applyProtection="1">
      <alignment horizontal="center" vertical="center"/>
    </xf>
    <xf numFmtId="0" fontId="27" fillId="0" borderId="0" xfId="107" applyFont="1" applyAlignment="1">
      <alignment horizontal="center" vertical="center"/>
    </xf>
    <xf numFmtId="0" fontId="48" fillId="0" borderId="1" xfId="107" applyFont="1" applyBorder="1" applyAlignment="1">
      <alignment horizontal="right" vertical="center"/>
    </xf>
    <xf numFmtId="0" fontId="8" fillId="3" borderId="13" xfId="225" applyFont="1" applyFill="1" applyBorder="1" applyAlignment="1" applyProtection="1">
      <alignment horizontal="center" vertical="center"/>
    </xf>
    <xf numFmtId="0" fontId="8" fillId="3" borderId="7" xfId="225" applyFont="1" applyFill="1" applyBorder="1" applyAlignment="1" applyProtection="1">
      <alignment horizontal="center" vertical="center"/>
    </xf>
    <xf numFmtId="0" fontId="8" fillId="3" borderId="14" xfId="225" applyFont="1" applyFill="1" applyBorder="1" applyAlignment="1" applyProtection="1">
      <alignment horizontal="center" vertical="center"/>
    </xf>
    <xf numFmtId="0" fontId="8" fillId="3" borderId="8" xfId="225" applyFont="1" applyFill="1" applyBorder="1" applyAlignment="1" applyProtection="1">
      <alignment horizontal="center" vertical="center"/>
    </xf>
    <xf numFmtId="0" fontId="27" fillId="3" borderId="87" xfId="225" quotePrefix="1" applyFont="1" applyFill="1" applyBorder="1" applyAlignment="1">
      <alignment horizontal="center" vertical="center"/>
    </xf>
    <xf numFmtId="0" fontId="10" fillId="0" borderId="76" xfId="107" applyFont="1" applyBorder="1" applyAlignment="1" applyProtection="1">
      <alignment horizontal="left" vertical="center"/>
    </xf>
    <xf numFmtId="2" fontId="10" fillId="0" borderId="58" xfId="154" applyNumberFormat="1" applyFont="1" applyFill="1" applyBorder="1" applyAlignment="1" applyProtection="1">
      <alignment horizontal="right" vertical="center"/>
    </xf>
    <xf numFmtId="2" fontId="10" fillId="0" borderId="58" xfId="154" quotePrefix="1" applyNumberFormat="1" applyFont="1" applyFill="1" applyBorder="1" applyAlignment="1" applyProtection="1">
      <alignment horizontal="right" vertical="center"/>
    </xf>
    <xf numFmtId="2" fontId="10" fillId="0" borderId="63" xfId="154" quotePrefix="1" applyNumberFormat="1" applyFont="1" applyFill="1" applyBorder="1" applyAlignment="1" applyProtection="1">
      <alignment horizontal="right" vertical="center"/>
    </xf>
    <xf numFmtId="2" fontId="28" fillId="0" borderId="16" xfId="107" applyNumberFormat="1" applyFont="1" applyFill="1" applyBorder="1" applyAlignment="1">
      <alignment horizontal="right" vertical="center"/>
    </xf>
    <xf numFmtId="0" fontId="10" fillId="0" borderId="68" xfId="154" quotePrefix="1" applyFont="1" applyFill="1" applyBorder="1" applyAlignment="1" applyProtection="1">
      <alignment horizontal="right" vertical="center"/>
    </xf>
    <xf numFmtId="0" fontId="10" fillId="0" borderId="58" xfId="154" quotePrefix="1" applyFont="1" applyFill="1" applyBorder="1" applyAlignment="1" applyProtection="1">
      <alignment horizontal="right" vertical="center"/>
    </xf>
    <xf numFmtId="0" fontId="10" fillId="0" borderId="15" xfId="154" quotePrefix="1" applyFont="1" applyFill="1" applyBorder="1" applyAlignment="1" applyProtection="1">
      <alignment horizontal="right" vertical="center"/>
    </xf>
    <xf numFmtId="0" fontId="10" fillId="0" borderId="41" xfId="154" quotePrefix="1" applyFont="1" applyFill="1" applyBorder="1" applyAlignment="1" applyProtection="1">
      <alignment horizontal="right" vertical="center"/>
    </xf>
    <xf numFmtId="2" fontId="28" fillId="0" borderId="30" xfId="107" applyNumberFormat="1" applyFont="1" applyFill="1" applyBorder="1" applyAlignment="1">
      <alignment horizontal="right" vertical="center"/>
    </xf>
    <xf numFmtId="0" fontId="10" fillId="0" borderId="6" xfId="107" applyFont="1" applyBorder="1" applyAlignment="1" applyProtection="1">
      <alignment horizontal="left" vertical="center"/>
    </xf>
    <xf numFmtId="2" fontId="10" fillId="0" borderId="15" xfId="154" applyNumberFormat="1" applyFont="1" applyFill="1" applyBorder="1" applyAlignment="1" applyProtection="1">
      <alignment horizontal="right" vertical="center"/>
    </xf>
    <xf numFmtId="2" fontId="10" fillId="0" borderId="0" xfId="154" applyNumberFormat="1" applyFont="1" applyFill="1" applyBorder="1" applyAlignment="1" applyProtection="1">
      <alignment horizontal="right" vertical="center"/>
    </xf>
    <xf numFmtId="2" fontId="10" fillId="0" borderId="41" xfId="154" applyNumberFormat="1" applyFont="1" applyFill="1" applyBorder="1" applyAlignment="1" applyProtection="1">
      <alignment horizontal="right" vertical="center"/>
    </xf>
    <xf numFmtId="2" fontId="10" fillId="0" borderId="40" xfId="154" applyNumberFormat="1" applyFont="1" applyFill="1" applyBorder="1" applyAlignment="1" applyProtection="1">
      <alignment horizontal="right" vertical="center"/>
    </xf>
    <xf numFmtId="0" fontId="10" fillId="0" borderId="41" xfId="154" applyFont="1" applyFill="1" applyBorder="1" applyAlignment="1" applyProtection="1">
      <alignment horizontal="right" vertical="center"/>
    </xf>
    <xf numFmtId="0" fontId="10" fillId="0" borderId="40" xfId="154" applyFont="1" applyFill="1" applyBorder="1" applyAlignment="1" applyProtection="1">
      <alignment horizontal="right" vertical="center"/>
    </xf>
    <xf numFmtId="0" fontId="10" fillId="0" borderId="15" xfId="154" applyFont="1" applyFill="1" applyBorder="1" applyAlignment="1" applyProtection="1">
      <alignment horizontal="right" vertical="center"/>
    </xf>
    <xf numFmtId="2" fontId="10" fillId="0" borderId="15" xfId="154" quotePrefix="1" applyNumberFormat="1" applyFont="1" applyFill="1" applyBorder="1" applyAlignment="1" applyProtection="1">
      <alignment horizontal="right" vertical="center"/>
    </xf>
    <xf numFmtId="2" fontId="10" fillId="0" borderId="0" xfId="154" quotePrefix="1" applyNumberFormat="1" applyFont="1" applyFill="1" applyBorder="1" applyAlignment="1" applyProtection="1">
      <alignment horizontal="right" vertical="center"/>
    </xf>
    <xf numFmtId="2" fontId="10" fillId="0" borderId="40" xfId="154" quotePrefix="1" applyNumberFormat="1" applyFont="1" applyFill="1" applyBorder="1" applyAlignment="1" applyProtection="1">
      <alignment horizontal="right" vertical="center"/>
    </xf>
    <xf numFmtId="2" fontId="10" fillId="0" borderId="41" xfId="154" quotePrefix="1" applyNumberFormat="1" applyFont="1" applyFill="1" applyBorder="1" applyAlignment="1" applyProtection="1">
      <alignment horizontal="right" vertical="center"/>
    </xf>
    <xf numFmtId="0" fontId="10" fillId="0" borderId="12" xfId="107" applyFont="1" applyBorder="1" applyAlignment="1" applyProtection="1">
      <alignment horizontal="left" vertical="center"/>
    </xf>
    <xf numFmtId="2" fontId="10" fillId="0" borderId="9" xfId="154" applyNumberFormat="1" applyFont="1" applyFill="1" applyBorder="1" applyAlignment="1" applyProtection="1">
      <alignment horizontal="right" vertical="center"/>
    </xf>
    <xf numFmtId="2" fontId="10" fillId="0" borderId="10" xfId="154" applyNumberFormat="1" applyFont="1" applyFill="1" applyBorder="1" applyAlignment="1" applyProtection="1">
      <alignment horizontal="right" vertical="center"/>
    </xf>
    <xf numFmtId="2" fontId="10" fillId="0" borderId="38" xfId="154" applyNumberFormat="1" applyFont="1" applyFill="1" applyBorder="1" applyAlignment="1" applyProtection="1">
      <alignment horizontal="right" vertical="center"/>
    </xf>
    <xf numFmtId="0" fontId="10" fillId="0" borderId="39" xfId="154" applyFont="1" applyFill="1" applyBorder="1" applyAlignment="1" applyProtection="1">
      <alignment horizontal="right" vertical="center"/>
    </xf>
    <xf numFmtId="0" fontId="27" fillId="0" borderId="21" xfId="107" applyFont="1" applyFill="1" applyBorder="1" applyAlignment="1">
      <alignment horizontal="center" vertical="center"/>
    </xf>
    <xf numFmtId="2" fontId="27" fillId="0" borderId="54" xfId="154" applyNumberFormat="1" applyFont="1" applyFill="1" applyBorder="1" applyAlignment="1">
      <alignment horizontal="right" vertical="center"/>
    </xf>
    <xf numFmtId="2" fontId="27" fillId="0" borderId="59" xfId="154" applyNumberFormat="1" applyFont="1" applyFill="1" applyBorder="1" applyAlignment="1">
      <alignment horizontal="right" vertical="center"/>
    </xf>
    <xf numFmtId="2" fontId="8" fillId="0" borderId="77" xfId="225" applyNumberFormat="1" applyFont="1" applyFill="1" applyBorder="1" applyAlignment="1" applyProtection="1">
      <alignment horizontal="right" vertical="center"/>
    </xf>
    <xf numFmtId="2" fontId="27" fillId="0" borderId="55" xfId="225" quotePrefix="1" applyNumberFormat="1" applyFont="1" applyFill="1" applyBorder="1" applyAlignment="1">
      <alignment horizontal="right" vertical="center"/>
    </xf>
    <xf numFmtId="2" fontId="27" fillId="0" borderId="60" xfId="154" applyNumberFormat="1" applyFont="1" applyFill="1" applyBorder="1" applyAlignment="1">
      <alignment horizontal="right" vertical="center"/>
    </xf>
    <xf numFmtId="2" fontId="27" fillId="0" borderId="88" xfId="154" applyNumberFormat="1" applyFont="1" applyFill="1" applyBorder="1" applyAlignment="1">
      <alignment horizontal="right" vertical="center"/>
    </xf>
    <xf numFmtId="0" fontId="28" fillId="0" borderId="0" xfId="107" applyFont="1" applyFill="1" applyAlignment="1">
      <alignment horizontal="center" vertical="center"/>
    </xf>
    <xf numFmtId="0" fontId="10" fillId="0" borderId="0" xfId="107" quotePrefix="1" applyFont="1" applyBorder="1" applyAlignment="1" applyProtection="1">
      <alignment horizontal="center" vertical="center"/>
    </xf>
    <xf numFmtId="2" fontId="21" fillId="0" borderId="0" xfId="107" applyNumberFormat="1" applyFont="1" applyFill="1" applyBorder="1"/>
    <xf numFmtId="0" fontId="10" fillId="0" borderId="0" xfId="107" applyFont="1" applyBorder="1" applyAlignment="1" applyProtection="1">
      <alignment horizontal="center" vertical="center"/>
    </xf>
    <xf numFmtId="2" fontId="11" fillId="0" borderId="0" xfId="107" applyNumberFormat="1" applyFont="1" applyFill="1" applyBorder="1"/>
    <xf numFmtId="2" fontId="49" fillId="0" borderId="0" xfId="107" applyNumberFormat="1" applyFont="1" applyBorder="1" applyAlignment="1">
      <alignment horizontal="right" vertical="center"/>
    </xf>
    <xf numFmtId="2" fontId="11" fillId="0" borderId="0" xfId="107" applyNumberFormat="1" applyFont="1" applyBorder="1"/>
    <xf numFmtId="0" fontId="50" fillId="0" borderId="0" xfId="0" applyFont="1" applyAlignment="1">
      <alignment wrapText="1"/>
    </xf>
    <xf numFmtId="2" fontId="27" fillId="0" borderId="0" xfId="107" applyNumberFormat="1" applyFont="1" applyBorder="1" applyAlignment="1">
      <alignment horizontal="center" vertical="center"/>
    </xf>
    <xf numFmtId="2" fontId="28" fillId="0" borderId="0" xfId="107" applyNumberFormat="1" applyFont="1" applyAlignment="1">
      <alignment horizontal="center" vertical="center"/>
    </xf>
    <xf numFmtId="0" fontId="8" fillId="0" borderId="0" xfId="107" applyFont="1" applyFill="1" applyBorder="1" applyAlignment="1">
      <alignment horizontal="center"/>
    </xf>
    <xf numFmtId="0" fontId="8" fillId="3" borderId="13" xfId="107" applyFont="1" applyFill="1" applyBorder="1" applyAlignment="1">
      <alignment horizontal="center" vertical="center"/>
    </xf>
    <xf numFmtId="0" fontId="10" fillId="0" borderId="93" xfId="107" applyFont="1" applyBorder="1"/>
    <xf numFmtId="165" fontId="10" fillId="0" borderId="13" xfId="107" applyNumberFormat="1" applyFont="1" applyFill="1" applyBorder="1" applyAlignment="1">
      <alignment horizontal="right"/>
    </xf>
    <xf numFmtId="165" fontId="10" fillId="0" borderId="13" xfId="107" applyNumberFormat="1" applyFont="1" applyBorder="1" applyAlignment="1">
      <alignment horizontal="center"/>
    </xf>
    <xf numFmtId="165" fontId="10" fillId="0" borderId="94" xfId="107" applyNumberFormat="1" applyFont="1" applyBorder="1" applyAlignment="1">
      <alignment horizontal="center"/>
    </xf>
    <xf numFmtId="0" fontId="10" fillId="0" borderId="93" xfId="107" applyFont="1" applyFill="1" applyBorder="1"/>
    <xf numFmtId="1" fontId="10" fillId="0" borderId="13" xfId="107" applyNumberFormat="1" applyFont="1" applyFill="1" applyBorder="1" applyAlignment="1">
      <alignment horizontal="right"/>
    </xf>
    <xf numFmtId="0" fontId="10" fillId="0" borderId="93" xfId="107" applyFont="1" applyBorder="1" applyAlignment="1">
      <alignment wrapText="1"/>
    </xf>
    <xf numFmtId="0" fontId="10" fillId="0" borderId="93" xfId="107" applyFont="1" applyBorder="1" applyAlignment="1">
      <alignment horizontal="left" vertical="center"/>
    </xf>
    <xf numFmtId="165" fontId="10" fillId="0" borderId="13" xfId="107" quotePrefix="1" applyNumberFormat="1" applyFont="1" applyBorder="1" applyAlignment="1">
      <alignment horizontal="center"/>
    </xf>
    <xf numFmtId="1" fontId="10" fillId="0" borderId="13" xfId="3" applyNumberFormat="1" applyFont="1" applyFill="1" applyBorder="1" applyAlignment="1">
      <alignment horizontal="right"/>
    </xf>
    <xf numFmtId="0" fontId="10" fillId="0" borderId="93" xfId="107" applyFont="1" applyBorder="1" applyAlignment="1">
      <alignment horizontal="left" vertical="center" wrapText="1"/>
    </xf>
    <xf numFmtId="165" fontId="10" fillId="0" borderId="13" xfId="107" quotePrefix="1" applyNumberFormat="1" applyFont="1" applyFill="1" applyBorder="1" applyAlignment="1">
      <alignment horizontal="center"/>
    </xf>
    <xf numFmtId="165" fontId="10" fillId="0" borderId="94" xfId="107" applyNumberFormat="1" applyFont="1" applyFill="1" applyBorder="1" applyAlignment="1">
      <alignment horizontal="center"/>
    </xf>
    <xf numFmtId="0" fontId="10" fillId="0" borderId="93" xfId="107" applyFont="1" applyFill="1" applyBorder="1" applyAlignment="1">
      <alignment horizontal="left" vertical="center" wrapText="1"/>
    </xf>
    <xf numFmtId="165" fontId="10" fillId="0" borderId="13" xfId="107" applyNumberFormat="1" applyFont="1" applyFill="1" applyBorder="1" applyAlignment="1">
      <alignment horizontal="center"/>
    </xf>
    <xf numFmtId="0" fontId="10" fillId="0" borderId="95" xfId="107" applyFont="1" applyFill="1" applyBorder="1" applyAlignment="1">
      <alignment horizontal="left" vertical="center" wrapText="1"/>
    </xf>
    <xf numFmtId="165" fontId="10" fillId="0" borderId="28" xfId="107" applyNumberFormat="1" applyFont="1" applyFill="1" applyBorder="1" applyAlignment="1">
      <alignment horizontal="right"/>
    </xf>
    <xf numFmtId="165" fontId="10" fillId="0" borderId="28" xfId="107" applyNumberFormat="1" applyFont="1" applyFill="1" applyBorder="1" applyAlignment="1">
      <alignment horizontal="center"/>
    </xf>
    <xf numFmtId="165" fontId="10" fillId="0" borderId="96" xfId="107" applyNumberFormat="1" applyFont="1" applyFill="1" applyBorder="1" applyAlignment="1">
      <alignment horizontal="center"/>
    </xf>
    <xf numFmtId="0" fontId="10" fillId="0" borderId="0" xfId="107" applyFont="1" applyFill="1" applyBorder="1" applyAlignment="1">
      <alignment horizontal="left" vertical="center" wrapText="1"/>
    </xf>
    <xf numFmtId="0" fontId="10" fillId="0" borderId="0" xfId="107" applyFont="1" applyBorder="1" applyAlignment="1">
      <alignment horizontal="left"/>
    </xf>
    <xf numFmtId="2" fontId="10" fillId="0" borderId="0" xfId="107" quotePrefix="1" applyNumberFormat="1" applyFont="1" applyBorder="1" applyAlignment="1">
      <alignment horizontal="center"/>
    </xf>
    <xf numFmtId="2" fontId="10" fillId="0" borderId="0" xfId="107" applyNumberFormat="1" applyFont="1"/>
    <xf numFmtId="43" fontId="10" fillId="0" borderId="0" xfId="3" applyFont="1"/>
    <xf numFmtId="0" fontId="10" fillId="0" borderId="95" xfId="107" applyFont="1" applyBorder="1" applyAlignment="1">
      <alignment horizontal="left" vertical="center" wrapText="1"/>
    </xf>
    <xf numFmtId="165" fontId="10" fillId="7" borderId="28" xfId="107" applyNumberFormat="1" applyFont="1" applyFill="1" applyBorder="1"/>
    <xf numFmtId="165" fontId="10" fillId="0" borderId="28" xfId="107" quotePrefix="1" applyNumberFormat="1" applyFont="1" applyBorder="1" applyAlignment="1">
      <alignment horizontal="center"/>
    </xf>
    <xf numFmtId="165" fontId="10" fillId="0" borderId="96" xfId="107" quotePrefix="1" applyNumberFormat="1" applyFont="1" applyBorder="1" applyAlignment="1">
      <alignment horizontal="center"/>
    </xf>
    <xf numFmtId="0" fontId="28" fillId="0" borderId="0" xfId="107" applyFont="1" applyBorder="1" applyAlignment="1">
      <alignment horizontal="center" vertical="center"/>
    </xf>
    <xf numFmtId="0" fontId="48" fillId="0" borderId="0" xfId="107" applyFont="1" applyBorder="1" applyAlignment="1">
      <alignment horizontal="right" vertical="center"/>
    </xf>
    <xf numFmtId="0" fontId="8" fillId="3" borderId="90" xfId="107" applyFont="1" applyFill="1" applyBorder="1" applyAlignment="1">
      <alignment horizontal="center" vertical="center"/>
    </xf>
    <xf numFmtId="0" fontId="8" fillId="3" borderId="91" xfId="121" applyFont="1" applyFill="1" applyBorder="1" applyAlignment="1">
      <alignment horizontal="center" vertical="center" wrapText="1"/>
    </xf>
    <xf numFmtId="0" fontId="8" fillId="3" borderId="92" xfId="107" applyFont="1" applyFill="1" applyBorder="1" applyAlignment="1">
      <alignment vertical="center"/>
    </xf>
    <xf numFmtId="0" fontId="8" fillId="0" borderId="93" xfId="107" applyFont="1" applyBorder="1"/>
    <xf numFmtId="165" fontId="8" fillId="0" borderId="13" xfId="107" applyNumberFormat="1" applyFont="1" applyBorder="1"/>
    <xf numFmtId="14" fontId="10" fillId="0" borderId="94" xfId="107" applyNumberFormat="1" applyFont="1" applyBorder="1"/>
    <xf numFmtId="0" fontId="10" fillId="0" borderId="93" xfId="107" applyFont="1" applyBorder="1" applyAlignment="1">
      <alignment horizontal="left" indent="1"/>
    </xf>
    <xf numFmtId="4" fontId="10" fillId="0" borderId="13" xfId="107" applyNumberFormat="1" applyFont="1" applyBorder="1"/>
    <xf numFmtId="14" fontId="10" fillId="0" borderId="94" xfId="107" applyNumberFormat="1" applyFont="1" applyBorder="1" applyAlignment="1">
      <alignment horizontal="right"/>
    </xf>
    <xf numFmtId="0" fontId="8" fillId="0" borderId="93" xfId="107" applyFont="1" applyBorder="1" applyAlignment="1">
      <alignment horizontal="left" vertical="center"/>
    </xf>
    <xf numFmtId="165" fontId="8" fillId="0" borderId="13" xfId="107" applyNumberFormat="1" applyFont="1" applyBorder="1" applyAlignment="1">
      <alignment vertical="center"/>
    </xf>
    <xf numFmtId="171" fontId="10" fillId="0" borderId="13" xfId="107" applyNumberFormat="1" applyFont="1" applyBorder="1"/>
    <xf numFmtId="0" fontId="8" fillId="0" borderId="93" xfId="107" applyFont="1" applyBorder="1" applyAlignment="1">
      <alignment horizontal="left"/>
    </xf>
    <xf numFmtId="0" fontId="2" fillId="0" borderId="94" xfId="107" applyBorder="1"/>
    <xf numFmtId="0" fontId="8" fillId="0" borderId="95" xfId="107" applyFont="1" applyBorder="1"/>
    <xf numFmtId="165" fontId="8" fillId="0" borderId="28" xfId="107" applyNumberFormat="1" applyFont="1" applyBorder="1"/>
    <xf numFmtId="14" fontId="10" fillId="0" borderId="96" xfId="107" quotePrefix="1" applyNumberFormat="1" applyFont="1" applyBorder="1" applyAlignment="1">
      <alignment horizontal="right"/>
    </xf>
    <xf numFmtId="0" fontId="10" fillId="3" borderId="58" xfId="107" applyFont="1" applyFill="1" applyBorder="1"/>
    <xf numFmtId="0" fontId="8" fillId="3" borderId="15" xfId="107" applyFont="1" applyFill="1" applyBorder="1" applyAlignment="1">
      <alignment horizontal="center"/>
    </xf>
    <xf numFmtId="0" fontId="8" fillId="3" borderId="13" xfId="107" applyFont="1" applyFill="1" applyBorder="1" applyAlignment="1">
      <alignment horizontal="center"/>
    </xf>
    <xf numFmtId="0" fontId="8" fillId="3" borderId="8" xfId="107" applyFont="1" applyFill="1" applyBorder="1" applyAlignment="1">
      <alignment horizontal="center"/>
    </xf>
    <xf numFmtId="0" fontId="8" fillId="3" borderId="8" xfId="107" applyFont="1" applyFill="1" applyBorder="1" applyAlignment="1">
      <alignment horizontal="center" vertical="center"/>
    </xf>
    <xf numFmtId="0" fontId="8" fillId="3" borderId="58" xfId="107" applyFont="1" applyFill="1" applyBorder="1" applyAlignment="1">
      <alignment horizontal="center" vertical="center"/>
    </xf>
    <xf numFmtId="0" fontId="8" fillId="3" borderId="102" xfId="107" applyFont="1" applyFill="1" applyBorder="1" applyAlignment="1">
      <alignment horizontal="center" vertical="center"/>
    </xf>
    <xf numFmtId="0" fontId="8" fillId="3" borderId="9" xfId="107" applyFont="1" applyFill="1" applyBorder="1" applyAlignment="1">
      <alignment horizontal="center" vertical="center" wrapText="1"/>
    </xf>
    <xf numFmtId="0" fontId="8" fillId="3" borderId="9" xfId="107" applyFont="1" applyFill="1" applyBorder="1" applyAlignment="1">
      <alignment horizontal="center" vertical="center"/>
    </xf>
    <xf numFmtId="0" fontId="8" fillId="3" borderId="9" xfId="107" applyFont="1" applyFill="1" applyBorder="1" applyAlignment="1">
      <alignment horizontal="center"/>
    </xf>
    <xf numFmtId="0" fontId="8" fillId="3" borderId="104" xfId="107" applyFont="1" applyFill="1" applyBorder="1" applyAlignment="1">
      <alignment horizontal="center" vertical="center"/>
    </xf>
    <xf numFmtId="0" fontId="10" fillId="0" borderId="105" xfId="107" applyFont="1" applyBorder="1" applyAlignment="1">
      <alignment horizontal="left" vertical="center" wrapText="1"/>
    </xf>
    <xf numFmtId="0" fontId="10" fillId="0" borderId="13" xfId="107" applyFont="1" applyFill="1" applyBorder="1" applyAlignment="1">
      <alignment horizontal="right"/>
    </xf>
    <xf numFmtId="1" fontId="10" fillId="4" borderId="13" xfId="107" applyNumberFormat="1" applyFont="1" applyFill="1" applyBorder="1" applyAlignment="1">
      <alignment vertical="center"/>
    </xf>
    <xf numFmtId="165" fontId="10" fillId="0" borderId="13" xfId="107" applyNumberFormat="1" applyFont="1" applyBorder="1" applyAlignment="1">
      <alignment vertical="center"/>
    </xf>
    <xf numFmtId="2" fontId="10" fillId="0" borderId="13" xfId="107" applyNumberFormat="1" applyFont="1" applyFill="1" applyBorder="1" applyAlignment="1">
      <alignment vertical="center"/>
    </xf>
    <xf numFmtId="165" fontId="10" fillId="0" borderId="94" xfId="107" applyNumberFormat="1" applyFont="1" applyBorder="1" applyAlignment="1">
      <alignment vertical="center"/>
    </xf>
    <xf numFmtId="0" fontId="32" fillId="0" borderId="105" xfId="107" applyFont="1" applyBorder="1" applyAlignment="1">
      <alignment horizontal="left" vertical="center"/>
    </xf>
    <xf numFmtId="0" fontId="10" fillId="0" borderId="105" xfId="107" applyFont="1" applyBorder="1" applyAlignment="1">
      <alignment vertical="center"/>
    </xf>
    <xf numFmtId="0" fontId="10" fillId="0" borderId="105" xfId="107" applyFont="1" applyFill="1" applyBorder="1" applyAlignment="1">
      <alignment vertical="center"/>
    </xf>
    <xf numFmtId="0" fontId="8" fillId="0" borderId="106" xfId="107" applyFont="1" applyBorder="1" applyAlignment="1">
      <alignment vertical="center" wrapText="1"/>
    </xf>
    <xf numFmtId="0" fontId="8" fillId="0" borderId="28" xfId="107" applyFont="1" applyFill="1" applyBorder="1" applyAlignment="1">
      <alignment horizontal="right"/>
    </xf>
    <xf numFmtId="1" fontId="8" fillId="0" borderId="42" xfId="107" applyNumberFormat="1" applyFont="1" applyFill="1" applyBorder="1" applyAlignment="1">
      <alignment vertical="center"/>
    </xf>
    <xf numFmtId="165" fontId="8" fillId="0" borderId="28" xfId="107" applyNumberFormat="1" applyFont="1" applyBorder="1" applyAlignment="1">
      <alignment vertical="center"/>
    </xf>
    <xf numFmtId="165" fontId="8" fillId="0" borderId="28" xfId="107" applyNumberFormat="1" applyFont="1" applyFill="1" applyBorder="1" applyAlignment="1">
      <alignment vertical="center"/>
    </xf>
    <xf numFmtId="165" fontId="10" fillId="0" borderId="28" xfId="107" applyNumberFormat="1" applyFont="1" applyBorder="1" applyAlignment="1">
      <alignment vertical="center"/>
    </xf>
    <xf numFmtId="165" fontId="10" fillId="0" borderId="96" xfId="107" applyNumberFormat="1" applyFont="1" applyBorder="1" applyAlignment="1">
      <alignment vertical="center"/>
    </xf>
    <xf numFmtId="0" fontId="28" fillId="0" borderId="0" xfId="107" applyFont="1" applyBorder="1"/>
    <xf numFmtId="165" fontId="10" fillId="0" borderId="0" xfId="107" applyNumberFormat="1" applyFont="1" applyBorder="1"/>
    <xf numFmtId="2" fontId="10" fillId="0" borderId="0" xfId="107" applyNumberFormat="1" applyFont="1" applyFill="1" applyBorder="1" applyAlignment="1">
      <alignment vertical="center"/>
    </xf>
    <xf numFmtId="0" fontId="8" fillId="3" borderId="91" xfId="107" applyFont="1" applyFill="1" applyBorder="1" applyAlignment="1">
      <alignment horizontal="center" vertical="center"/>
    </xf>
    <xf numFmtId="0" fontId="8" fillId="3" borderId="13" xfId="107" applyFont="1" applyFill="1" applyBorder="1" applyAlignment="1">
      <alignment horizontal="center" vertical="center" wrapText="1"/>
    </xf>
    <xf numFmtId="0" fontId="10" fillId="0" borderId="0" xfId="107" applyFont="1" applyBorder="1" applyAlignment="1">
      <alignment horizontal="center" vertical="center" wrapText="1"/>
    </xf>
    <xf numFmtId="16" fontId="10" fillId="0" borderId="0" xfId="107" applyNumberFormat="1" applyFont="1" applyBorder="1" applyAlignment="1">
      <alignment horizontal="center" vertical="center" wrapText="1"/>
    </xf>
    <xf numFmtId="165" fontId="28" fillId="0" borderId="13" xfId="107" applyNumberFormat="1" applyFont="1" applyBorder="1" applyAlignment="1">
      <alignment horizontal="right" vertical="center"/>
    </xf>
    <xf numFmtId="165" fontId="10" fillId="0" borderId="13" xfId="107" applyNumberFormat="1" applyFont="1" applyFill="1" applyBorder="1" applyAlignment="1">
      <alignment horizontal="right" vertical="center"/>
    </xf>
    <xf numFmtId="165" fontId="10" fillId="0" borderId="13" xfId="107" applyNumberFormat="1" applyFont="1" applyBorder="1" applyAlignment="1">
      <alignment horizontal="right" vertical="center"/>
    </xf>
    <xf numFmtId="165" fontId="10" fillId="0" borderId="94" xfId="107" applyNumberFormat="1" applyFont="1" applyBorder="1" applyAlignment="1">
      <alignment horizontal="right" vertical="center"/>
    </xf>
    <xf numFmtId="2" fontId="10" fillId="0" borderId="0" xfId="107" applyNumberFormat="1" applyFont="1" applyBorder="1" applyAlignment="1">
      <alignment horizontal="center" vertical="center"/>
    </xf>
    <xf numFmtId="165" fontId="27" fillId="0" borderId="13" xfId="107" applyNumberFormat="1" applyFont="1" applyBorder="1" applyAlignment="1">
      <alignment horizontal="right" vertical="center"/>
    </xf>
    <xf numFmtId="165" fontId="8" fillId="0" borderId="13" xfId="107" applyNumberFormat="1" applyFont="1" applyFill="1" applyBorder="1" applyAlignment="1">
      <alignment horizontal="right" vertical="center"/>
    </xf>
    <xf numFmtId="165" fontId="8" fillId="0" borderId="13" xfId="107" applyNumberFormat="1" applyFont="1" applyBorder="1" applyAlignment="1">
      <alignment horizontal="right" vertical="center"/>
    </xf>
    <xf numFmtId="165" fontId="8" fillId="0" borderId="94" xfId="107" applyNumberFormat="1" applyFont="1" applyBorder="1" applyAlignment="1">
      <alignment horizontal="right" vertical="center"/>
    </xf>
    <xf numFmtId="2" fontId="8" fillId="0" borderId="0" xfId="107" applyNumberFormat="1" applyFont="1" applyBorder="1" applyAlignment="1">
      <alignment horizontal="center" vertical="center"/>
    </xf>
    <xf numFmtId="0" fontId="8" fillId="0" borderId="95" xfId="107" applyFont="1" applyBorder="1" applyAlignment="1">
      <alignment horizontal="left" vertical="center"/>
    </xf>
    <xf numFmtId="165" fontId="27" fillId="0" borderId="28" xfId="107" applyNumberFormat="1" applyFont="1" applyBorder="1" applyAlignment="1">
      <alignment horizontal="right" vertical="center"/>
    </xf>
    <xf numFmtId="165" fontId="8" fillId="0" borderId="28" xfId="107" applyNumberFormat="1" applyFont="1" applyFill="1" applyBorder="1" applyAlignment="1">
      <alignment horizontal="right" vertical="center"/>
    </xf>
    <xf numFmtId="165" fontId="8" fillId="0" borderId="28" xfId="107" applyNumberFormat="1" applyFont="1" applyBorder="1" applyAlignment="1">
      <alignment horizontal="right" vertical="center"/>
    </xf>
    <xf numFmtId="165" fontId="8" fillId="0" borderId="96" xfId="107" applyNumberFormat="1" applyFont="1" applyBorder="1" applyAlignment="1">
      <alignment horizontal="right" vertical="center"/>
    </xf>
    <xf numFmtId="2" fontId="10" fillId="0" borderId="0" xfId="107" applyNumberFormat="1" applyFont="1" applyBorder="1" applyAlignment="1">
      <alignment vertical="center"/>
    </xf>
    <xf numFmtId="165" fontId="10" fillId="0" borderId="0" xfId="107" applyNumberFormat="1" applyFont="1" applyBorder="1" applyAlignment="1">
      <alignment horizontal="center" vertical="center"/>
    </xf>
    <xf numFmtId="0" fontId="10" fillId="0" borderId="0" xfId="107" applyFont="1" applyBorder="1" applyAlignment="1">
      <alignment vertical="center"/>
    </xf>
    <xf numFmtId="2" fontId="10" fillId="0" borderId="0" xfId="107" applyNumberFormat="1" applyFont="1" applyFill="1" applyBorder="1"/>
    <xf numFmtId="0" fontId="10" fillId="7" borderId="0" xfId="107" applyFont="1" applyFill="1" applyBorder="1" applyAlignment="1">
      <alignment horizontal="center" vertical="center"/>
    </xf>
    <xf numFmtId="0" fontId="10" fillId="7" borderId="0" xfId="107" applyFont="1" applyFill="1" applyBorder="1" applyAlignment="1">
      <alignment horizontal="center" vertical="center" wrapText="1"/>
    </xf>
    <xf numFmtId="165" fontId="10" fillId="0" borderId="0" xfId="107" applyNumberFormat="1" applyFont="1" applyBorder="1" applyAlignment="1">
      <alignment vertical="center"/>
    </xf>
    <xf numFmtId="0" fontId="21" fillId="0" borderId="0" xfId="107" applyFont="1" applyBorder="1" applyAlignment="1">
      <alignment vertical="center"/>
    </xf>
    <xf numFmtId="0" fontId="8" fillId="3" borderId="94" xfId="107" applyFont="1" applyFill="1" applyBorder="1" applyAlignment="1">
      <alignment horizontal="center" vertical="center" wrapText="1"/>
    </xf>
    <xf numFmtId="0" fontId="10" fillId="0" borderId="93" xfId="107" applyFont="1" applyBorder="1" applyAlignment="1">
      <alignment horizontal="left" vertical="center" indent="1"/>
    </xf>
    <xf numFmtId="165" fontId="28" fillId="0" borderId="13" xfId="107" applyNumberFormat="1" applyFont="1" applyFill="1" applyBorder="1"/>
    <xf numFmtId="0" fontId="10" fillId="0" borderId="13" xfId="107" applyNumberFormat="1" applyFont="1" applyFill="1" applyBorder="1" applyAlignment="1">
      <alignment horizontal="right" vertical="center"/>
    </xf>
    <xf numFmtId="2" fontId="10" fillId="0" borderId="13" xfId="107" applyNumberFormat="1" applyFont="1" applyFill="1" applyBorder="1" applyAlignment="1">
      <alignment horizontal="right" vertical="center"/>
    </xf>
    <xf numFmtId="165" fontId="28" fillId="0" borderId="13" xfId="107" applyNumberFormat="1" applyFont="1" applyFill="1" applyBorder="1" applyAlignment="1">
      <alignment horizontal="right"/>
    </xf>
    <xf numFmtId="165" fontId="8" fillId="0" borderId="96" xfId="107" applyNumberFormat="1" applyFont="1" applyFill="1" applyBorder="1" applyAlignment="1">
      <alignment horizontal="right" vertical="center"/>
    </xf>
    <xf numFmtId="0" fontId="52" fillId="3" borderId="13" xfId="107" applyFont="1" applyFill="1" applyBorder="1" applyAlignment="1">
      <alignment horizontal="center" vertical="center" wrapText="1"/>
    </xf>
    <xf numFmtId="0" fontId="52" fillId="3" borderId="94" xfId="107" applyFont="1" applyFill="1" applyBorder="1" applyAlignment="1">
      <alignment horizontal="center" vertical="center" wrapText="1"/>
    </xf>
    <xf numFmtId="0" fontId="52" fillId="3" borderId="93" xfId="107" applyFont="1" applyFill="1" applyBorder="1" applyAlignment="1">
      <alignment vertical="center"/>
    </xf>
    <xf numFmtId="0" fontId="26" fillId="0" borderId="93" xfId="107" applyFont="1" applyBorder="1" applyAlignment="1">
      <alignment horizontal="left" vertical="center"/>
    </xf>
    <xf numFmtId="165" fontId="26" fillId="0" borderId="13" xfId="107" applyNumberFormat="1" applyFont="1" applyFill="1" applyBorder="1"/>
    <xf numFmtId="165" fontId="26" fillId="0" borderId="13" xfId="107" applyNumberFormat="1" applyFont="1" applyFill="1" applyBorder="1" applyAlignment="1">
      <alignment horizontal="right" vertical="center"/>
    </xf>
    <xf numFmtId="165" fontId="26" fillId="0" borderId="94" xfId="107" applyNumberFormat="1" applyFont="1" applyFill="1" applyBorder="1" applyAlignment="1">
      <alignment horizontal="right" vertical="center"/>
    </xf>
    <xf numFmtId="0" fontId="2" fillId="0" borderId="0" xfId="107" quotePrefix="1" applyFont="1"/>
    <xf numFmtId="0" fontId="52" fillId="0" borderId="93" xfId="107" applyFont="1" applyBorder="1" applyAlignment="1">
      <alignment horizontal="left" vertical="center"/>
    </xf>
    <xf numFmtId="165" fontId="52" fillId="0" borderId="13" xfId="107" applyNumberFormat="1" applyFont="1" applyFill="1" applyBorder="1" applyAlignment="1">
      <alignment horizontal="right" vertical="center"/>
    </xf>
    <xf numFmtId="165" fontId="52" fillId="0" borderId="94" xfId="107" applyNumberFormat="1" applyFont="1" applyFill="1" applyBorder="1" applyAlignment="1">
      <alignment horizontal="right" vertical="center"/>
    </xf>
    <xf numFmtId="0" fontId="26" fillId="0" borderId="93" xfId="107" applyFont="1" applyFill="1" applyBorder="1" applyAlignment="1">
      <alignment horizontal="left" vertical="center" indent="1"/>
    </xf>
    <xf numFmtId="0" fontId="52" fillId="0" borderId="95" xfId="107" applyFont="1" applyBorder="1" applyAlignment="1">
      <alignment horizontal="left" vertical="center"/>
    </xf>
    <xf numFmtId="165" fontId="52" fillId="0" borderId="28" xfId="107" applyNumberFormat="1" applyFont="1" applyFill="1" applyBorder="1" applyAlignment="1">
      <alignment horizontal="right" vertical="center"/>
    </xf>
    <xf numFmtId="165" fontId="52" fillId="0" borderId="96" xfId="107" applyNumberFormat="1" applyFont="1" applyFill="1" applyBorder="1" applyAlignment="1">
      <alignment horizontal="right" vertical="center"/>
    </xf>
    <xf numFmtId="164" fontId="10" fillId="0" borderId="64" xfId="148" applyNumberFormat="1" applyFont="1" applyFill="1" applyBorder="1"/>
    <xf numFmtId="177" fontId="10" fillId="0" borderId="16" xfId="170" quotePrefix="1" applyNumberFormat="1" applyFont="1" applyFill="1" applyBorder="1" applyAlignment="1">
      <alignment horizontal="center" vertical="center"/>
    </xf>
    <xf numFmtId="0" fontId="2" fillId="0" borderId="13" xfId="107" applyFont="1" applyFill="1" applyBorder="1"/>
    <xf numFmtId="0" fontId="2" fillId="0" borderId="14" xfId="107" applyFont="1" applyFill="1" applyBorder="1"/>
    <xf numFmtId="165" fontId="10" fillId="0" borderId="14" xfId="107" applyNumberFormat="1" applyFont="1" applyFill="1" applyBorder="1" applyAlignment="1">
      <alignment horizontal="center"/>
    </xf>
    <xf numFmtId="0" fontId="26" fillId="0" borderId="13" xfId="107" applyFont="1" applyFill="1" applyBorder="1" applyAlignment="1">
      <alignment horizontal="center"/>
    </xf>
    <xf numFmtId="2" fontId="10" fillId="0" borderId="13" xfId="107" applyNumberFormat="1" applyFont="1" applyFill="1" applyBorder="1" applyAlignment="1">
      <alignment horizontal="center"/>
    </xf>
    <xf numFmtId="2" fontId="10" fillId="0" borderId="14" xfId="107" applyNumberFormat="1" applyFont="1" applyFill="1" applyBorder="1" applyAlignment="1">
      <alignment horizontal="center"/>
    </xf>
    <xf numFmtId="165" fontId="26" fillId="0" borderId="13" xfId="107" applyNumberFormat="1" applyFont="1" applyFill="1" applyBorder="1" applyAlignment="1">
      <alignment horizontal="center"/>
    </xf>
    <xf numFmtId="0" fontId="26" fillId="0" borderId="14" xfId="107" applyFont="1" applyFill="1" applyBorder="1" applyAlignment="1">
      <alignment horizontal="center"/>
    </xf>
    <xf numFmtId="180" fontId="10" fillId="0" borderId="13" xfId="107" applyNumberFormat="1" applyFont="1" applyFill="1" applyBorder="1" applyAlignment="1">
      <alignment horizontal="center"/>
    </xf>
    <xf numFmtId="0" fontId="8" fillId="3" borderId="3" xfId="107" applyFont="1" applyFill="1" applyBorder="1" applyAlignment="1">
      <alignment horizontal="center"/>
    </xf>
    <xf numFmtId="0" fontId="8" fillId="3" borderId="57" xfId="107" applyFont="1" applyFill="1" applyBorder="1" applyAlignment="1">
      <alignment horizontal="center"/>
    </xf>
    <xf numFmtId="0" fontId="8" fillId="3" borderId="14" xfId="107" applyFont="1" applyFill="1" applyBorder="1" applyAlignment="1">
      <alignment horizontal="center"/>
    </xf>
    <xf numFmtId="2" fontId="10" fillId="0" borderId="54" xfId="107" applyNumberFormat="1" applyFont="1" applyFill="1" applyBorder="1" applyAlignment="1">
      <alignment horizontal="center"/>
    </xf>
    <xf numFmtId="0" fontId="8" fillId="0" borderId="65" xfId="107" applyFont="1" applyFill="1" applyBorder="1"/>
    <xf numFmtId="0" fontId="10" fillId="0" borderId="61" xfId="107" applyFont="1" applyFill="1" applyBorder="1"/>
    <xf numFmtId="0" fontId="10" fillId="0" borderId="8" xfId="107" applyFont="1" applyFill="1" applyBorder="1"/>
    <xf numFmtId="0" fontId="10" fillId="0" borderId="61" xfId="107" applyFont="1" applyFill="1" applyBorder="1" applyAlignment="1">
      <alignment horizontal="left" indent="2"/>
    </xf>
    <xf numFmtId="0" fontId="10" fillId="0" borderId="8" xfId="107" applyFont="1" applyFill="1" applyBorder="1" applyAlignment="1">
      <alignment horizontal="left" indent="2"/>
    </xf>
    <xf numFmtId="0" fontId="10" fillId="0" borderId="65" xfId="107" applyFont="1" applyFill="1" applyBorder="1"/>
    <xf numFmtId="0" fontId="10" fillId="0" borderId="61" xfId="107" quotePrefix="1" applyFont="1" applyFill="1" applyBorder="1" applyAlignment="1">
      <alignment horizontal="left"/>
    </xf>
    <xf numFmtId="2" fontId="10" fillId="4" borderId="13" xfId="107" applyNumberFormat="1" applyFont="1" applyFill="1" applyBorder="1" applyAlignment="1">
      <alignment horizontal="center"/>
    </xf>
    <xf numFmtId="2" fontId="10" fillId="4" borderId="14" xfId="107" applyNumberFormat="1" applyFont="1" applyFill="1" applyBorder="1" applyAlignment="1">
      <alignment horizontal="center"/>
    </xf>
    <xf numFmtId="165" fontId="5" fillId="0" borderId="0" xfId="0" applyNumberFormat="1" applyFont="1"/>
    <xf numFmtId="0" fontId="30" fillId="0" borderId="0" xfId="160" applyFont="1" applyBorder="1" applyAlignment="1">
      <alignment horizontal="center"/>
    </xf>
    <xf numFmtId="0" fontId="31" fillId="0" borderId="0" xfId="160" applyFont="1" applyBorder="1" applyAlignment="1">
      <alignment horizontal="center"/>
    </xf>
    <xf numFmtId="0" fontId="8" fillId="0" borderId="0" xfId="107" applyFont="1" applyBorder="1" applyAlignment="1">
      <alignment horizontal="center" vertical="center"/>
    </xf>
    <xf numFmtId="0" fontId="6" fillId="0" borderId="0" xfId="2" applyFont="1" applyBorder="1" applyAlignment="1">
      <alignment horizontal="center"/>
    </xf>
    <xf numFmtId="0" fontId="4" fillId="0" borderId="0" xfId="2" applyFont="1" applyBorder="1" applyAlignment="1">
      <alignment horizontal="center"/>
    </xf>
    <xf numFmtId="0" fontId="8" fillId="0" borderId="1" xfId="251" applyFont="1" applyBorder="1" applyAlignment="1">
      <alignment horizontal="center"/>
    </xf>
    <xf numFmtId="0" fontId="4" fillId="3" borderId="2"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4" fillId="3" borderId="25"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3" xfId="0" applyFont="1" applyFill="1" applyBorder="1" applyAlignment="1">
      <alignment horizontal="center" wrapText="1"/>
    </xf>
    <xf numFmtId="0" fontId="4" fillId="3" borderId="50" xfId="2" applyFont="1" applyFill="1" applyBorder="1" applyAlignment="1">
      <alignment horizontal="center" vertical="center"/>
    </xf>
    <xf numFmtId="0" fontId="4" fillId="3" borderId="51" xfId="2" applyFont="1" applyFill="1" applyBorder="1" applyAlignment="1">
      <alignment horizontal="center" vertical="center"/>
    </xf>
    <xf numFmtId="0" fontId="4" fillId="3" borderId="52" xfId="2" applyFont="1" applyFill="1" applyBorder="1" applyAlignment="1">
      <alignment horizontal="center" vertical="center"/>
    </xf>
    <xf numFmtId="172" fontId="8" fillId="0" borderId="0" xfId="252" applyNumberFormat="1" applyFont="1" applyAlignment="1">
      <alignment horizontal="center"/>
    </xf>
    <xf numFmtId="172" fontId="21" fillId="0" borderId="0" xfId="252" applyNumberFormat="1" applyFont="1" applyAlignment="1" applyProtection="1">
      <alignment horizontal="center"/>
    </xf>
    <xf numFmtId="172" fontId="8" fillId="0" borderId="0" xfId="252" applyNumberFormat="1" applyFont="1" applyAlignment="1" applyProtection="1">
      <alignment horizontal="center"/>
    </xf>
    <xf numFmtId="172" fontId="8" fillId="0" borderId="1" xfId="252" quotePrefix="1" applyNumberFormat="1" applyFont="1" applyBorder="1" applyAlignment="1">
      <alignment horizontal="center"/>
    </xf>
    <xf numFmtId="172" fontId="8" fillId="2" borderId="2" xfId="252" applyNumberFormat="1" applyFont="1" applyFill="1" applyBorder="1" applyAlignment="1" applyProtection="1">
      <alignment horizontal="center" vertical="center"/>
    </xf>
    <xf numFmtId="172" fontId="8" fillId="2" borderId="12" xfId="252" applyNumberFormat="1" applyFont="1" applyFill="1" applyBorder="1" applyAlignment="1">
      <alignment horizontal="center" vertical="center"/>
    </xf>
    <xf numFmtId="172" fontId="8" fillId="5" borderId="3" xfId="252" applyNumberFormat="1" applyFont="1" applyFill="1" applyBorder="1" applyAlignment="1" applyProtection="1">
      <alignment horizontal="center" vertical="center"/>
    </xf>
    <xf numFmtId="172" fontId="8" fillId="5" borderId="50" xfId="252" applyNumberFormat="1" applyFont="1" applyFill="1" applyBorder="1" applyAlignment="1" applyProtection="1">
      <alignment horizontal="center" vertical="center"/>
    </xf>
    <xf numFmtId="172" fontId="8" fillId="5" borderId="56" xfId="252" applyNumberFormat="1" applyFont="1" applyFill="1" applyBorder="1" applyAlignment="1" applyProtection="1">
      <alignment horizontal="center" vertical="center"/>
    </xf>
    <xf numFmtId="172" fontId="8" fillId="5" borderId="57" xfId="252" applyNumberFormat="1" applyFont="1" applyFill="1" applyBorder="1" applyAlignment="1" applyProtection="1">
      <alignment horizontal="center" vertical="center"/>
    </xf>
    <xf numFmtId="172" fontId="8" fillId="0" borderId="0" xfId="253" applyNumberFormat="1" applyFont="1" applyAlignment="1">
      <alignment horizontal="center"/>
    </xf>
    <xf numFmtId="172" fontId="21" fillId="0" borderId="0" xfId="253" applyNumberFormat="1" applyFont="1" applyAlignment="1" applyProtection="1">
      <alignment horizontal="center"/>
    </xf>
    <xf numFmtId="172" fontId="8" fillId="0" borderId="0" xfId="253" quotePrefix="1" applyNumberFormat="1" applyFont="1" applyBorder="1" applyAlignment="1">
      <alignment horizontal="center"/>
    </xf>
    <xf numFmtId="172" fontId="8" fillId="5" borderId="67" xfId="253" applyNumberFormat="1" applyFont="1" applyFill="1" applyBorder="1" applyAlignment="1" applyProtection="1">
      <alignment horizontal="center" vertical="center"/>
    </xf>
    <xf numFmtId="172" fontId="8" fillId="5" borderId="24" xfId="253" applyNumberFormat="1" applyFont="1" applyFill="1" applyBorder="1" applyAlignment="1" applyProtection="1">
      <alignment horizontal="center" vertical="center"/>
    </xf>
    <xf numFmtId="172" fontId="8" fillId="5" borderId="51" xfId="253" quotePrefix="1" applyNumberFormat="1" applyFont="1" applyFill="1" applyBorder="1" applyAlignment="1" applyProtection="1">
      <alignment horizontal="center" vertical="center"/>
    </xf>
    <xf numFmtId="172" fontId="8" fillId="5" borderId="56" xfId="253" quotePrefix="1" applyNumberFormat="1" applyFont="1" applyFill="1" applyBorder="1" applyAlignment="1" applyProtection="1">
      <alignment horizontal="center" vertical="center"/>
    </xf>
    <xf numFmtId="172" fontId="8" fillId="5" borderId="52" xfId="253" quotePrefix="1" applyNumberFormat="1" applyFont="1" applyFill="1" applyBorder="1" applyAlignment="1" applyProtection="1">
      <alignment horizontal="center" vertical="center"/>
    </xf>
    <xf numFmtId="0" fontId="8" fillId="0" borderId="0" xfId="160" applyFont="1" applyBorder="1" applyAlignment="1">
      <alignment horizontal="center" vertical="center"/>
    </xf>
    <xf numFmtId="0" fontId="21" fillId="0" borderId="0" xfId="251" applyFont="1" applyAlignment="1">
      <alignment horizontal="center"/>
    </xf>
    <xf numFmtId="0" fontId="8" fillId="5" borderId="2" xfId="251" applyNumberFormat="1" applyFont="1" applyFill="1" applyBorder="1" applyAlignment="1">
      <alignment horizontal="center" vertical="center"/>
    </xf>
    <xf numFmtId="0" fontId="8" fillId="5" borderId="12" xfId="251" applyNumberFormat="1" applyFont="1" applyFill="1" applyBorder="1" applyAlignment="1">
      <alignment horizontal="center" vertical="center"/>
    </xf>
    <xf numFmtId="0" fontId="8" fillId="5" borderId="25" xfId="251" applyFont="1" applyFill="1" applyBorder="1" applyAlignment="1">
      <alignment horizontal="center" vertical="center"/>
    </xf>
    <xf numFmtId="0" fontId="8" fillId="5" borderId="9" xfId="251" applyFont="1" applyFill="1" applyBorder="1" applyAlignment="1">
      <alignment horizontal="center" vertical="center"/>
    </xf>
    <xf numFmtId="0" fontId="8" fillId="5" borderId="50" xfId="160" quotePrefix="1" applyFont="1" applyFill="1" applyBorder="1" applyAlignment="1" applyProtection="1">
      <alignment horizontal="center" vertical="center"/>
    </xf>
    <xf numFmtId="0" fontId="8" fillId="5" borderId="56" xfId="160" quotePrefix="1" applyFont="1" applyFill="1" applyBorder="1" applyAlignment="1" applyProtection="1">
      <alignment horizontal="center" vertical="center"/>
    </xf>
    <xf numFmtId="0" fontId="8" fillId="5" borderId="51" xfId="160" quotePrefix="1" applyFont="1" applyFill="1" applyBorder="1" applyAlignment="1" applyProtection="1">
      <alignment horizontal="center" vertical="center"/>
    </xf>
    <xf numFmtId="0" fontId="8" fillId="5" borderId="50" xfId="251" applyFont="1" applyFill="1" applyBorder="1" applyAlignment="1">
      <alignment horizontal="center" vertical="center"/>
    </xf>
    <xf numFmtId="0" fontId="8" fillId="5" borderId="51" xfId="251" applyFont="1" applyFill="1" applyBorder="1" applyAlignment="1">
      <alignment horizontal="center" vertical="center"/>
    </xf>
    <xf numFmtId="0" fontId="8" fillId="5" borderId="52" xfId="251" applyFont="1" applyFill="1" applyBorder="1" applyAlignment="1">
      <alignment horizontal="center" vertical="center"/>
    </xf>
    <xf numFmtId="172" fontId="8" fillId="0" borderId="0" xfId="255" applyNumberFormat="1" applyFont="1" applyAlignment="1">
      <alignment horizontal="center"/>
    </xf>
    <xf numFmtId="172" fontId="21" fillId="0" borderId="0" xfId="255" applyNumberFormat="1" applyFont="1" applyAlignment="1" applyProtection="1">
      <alignment horizontal="center"/>
    </xf>
    <xf numFmtId="172" fontId="8" fillId="0" borderId="0" xfId="255" applyNumberFormat="1" applyFont="1" applyAlignment="1" applyProtection="1">
      <alignment horizontal="center"/>
    </xf>
    <xf numFmtId="172" fontId="8" fillId="0" borderId="0" xfId="255" applyNumberFormat="1" applyFont="1" applyBorder="1" applyAlignment="1">
      <alignment horizontal="center"/>
    </xf>
    <xf numFmtId="172" fontId="27" fillId="5" borderId="2" xfId="256" applyNumberFormat="1" applyFont="1" applyFill="1" applyBorder="1" applyAlignment="1" applyProtection="1">
      <alignment horizontal="center" vertical="center"/>
    </xf>
    <xf numFmtId="172" fontId="27" fillId="5" borderId="12" xfId="256" applyNumberFormat="1" applyFont="1" applyFill="1" applyBorder="1" applyAlignment="1">
      <alignment horizontal="center" vertical="center"/>
    </xf>
    <xf numFmtId="172" fontId="27" fillId="5" borderId="3" xfId="256" applyNumberFormat="1" applyFont="1" applyFill="1" applyBorder="1" applyAlignment="1" applyProtection="1">
      <alignment horizontal="center" vertical="center"/>
    </xf>
    <xf numFmtId="172" fontId="27" fillId="5" borderId="3" xfId="256" quotePrefix="1" applyNumberFormat="1" applyFont="1" applyFill="1" applyBorder="1" applyAlignment="1" applyProtection="1">
      <alignment horizontal="center" vertical="center"/>
    </xf>
    <xf numFmtId="172" fontId="27" fillId="5" borderId="57" xfId="256" applyNumberFormat="1" applyFont="1" applyFill="1" applyBorder="1" applyAlignment="1" applyProtection="1">
      <alignment horizontal="center" vertical="center"/>
    </xf>
    <xf numFmtId="165" fontId="8" fillId="3" borderId="58" xfId="251" applyNumberFormat="1" applyFont="1" applyFill="1" applyBorder="1" applyAlignment="1">
      <alignment horizontal="center" vertical="center"/>
    </xf>
    <xf numFmtId="0" fontId="8" fillId="3" borderId="9" xfId="251" applyFont="1" applyFill="1" applyBorder="1" applyAlignment="1">
      <alignment horizontal="center" vertical="center"/>
    </xf>
    <xf numFmtId="165" fontId="8" fillId="3" borderId="64" xfId="251" applyNumberFormat="1" applyFont="1" applyFill="1" applyBorder="1" applyAlignment="1">
      <alignment horizontal="center" vertical="center"/>
    </xf>
    <xf numFmtId="0" fontId="8" fillId="3" borderId="17" xfId="251" applyFont="1" applyFill="1" applyBorder="1" applyAlignment="1">
      <alignment horizontal="center" vertical="center"/>
    </xf>
    <xf numFmtId="0" fontId="10" fillId="0" borderId="0" xfId="251" applyFont="1" applyAlignment="1">
      <alignment horizontal="left" vertical="top" wrapText="1"/>
    </xf>
    <xf numFmtId="0" fontId="8" fillId="0" borderId="0" xfId="251" applyFont="1" applyAlignment="1">
      <alignment horizontal="center"/>
    </xf>
    <xf numFmtId="0" fontId="8" fillId="3" borderId="2" xfId="251" applyFont="1" applyFill="1" applyBorder="1" applyAlignment="1">
      <alignment horizontal="center" vertical="center"/>
    </xf>
    <xf numFmtId="0" fontId="8" fillId="3" borderId="6" xfId="251" applyFont="1" applyFill="1" applyBorder="1" applyAlignment="1">
      <alignment horizontal="center" vertical="center"/>
    </xf>
    <xf numFmtId="0" fontId="8" fillId="3" borderId="12" xfId="251" applyFont="1" applyFill="1" applyBorder="1" applyAlignment="1">
      <alignment horizontal="center" vertical="center"/>
    </xf>
    <xf numFmtId="0" fontId="8" fillId="3" borderId="25" xfId="251" applyFont="1" applyFill="1" applyBorder="1" applyAlignment="1">
      <alignment horizontal="center" vertical="center"/>
    </xf>
    <xf numFmtId="0" fontId="8" fillId="3" borderId="50" xfId="0" quotePrefix="1" applyFont="1" applyFill="1" applyBorder="1" applyAlignment="1" applyProtection="1">
      <alignment horizontal="center" vertical="center"/>
    </xf>
    <xf numFmtId="0" fontId="8" fillId="3" borderId="56" xfId="0" quotePrefix="1"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56" xfId="0" applyFont="1" applyFill="1" applyBorder="1" applyAlignment="1" applyProtection="1">
      <alignment horizontal="center" vertical="center"/>
    </xf>
    <xf numFmtId="0" fontId="8" fillId="3" borderId="50" xfId="251" applyFont="1" applyFill="1" applyBorder="1" applyAlignment="1">
      <alignment horizontal="center" vertical="center"/>
    </xf>
    <xf numFmtId="0" fontId="8" fillId="3" borderId="51" xfId="251" applyFont="1" applyFill="1" applyBorder="1" applyAlignment="1">
      <alignment horizontal="center" vertical="center"/>
    </xf>
    <xf numFmtId="0" fontId="8" fillId="3" borderId="52" xfId="251" applyFont="1" applyFill="1" applyBorder="1" applyAlignment="1">
      <alignment horizontal="center" vertical="center"/>
    </xf>
    <xf numFmtId="0" fontId="8" fillId="3" borderId="39" xfId="251" applyFont="1" applyFill="1" applyBorder="1" applyAlignment="1">
      <alignment horizontal="center" vertical="center"/>
    </xf>
    <xf numFmtId="0" fontId="8" fillId="0" borderId="0" xfId="259" applyFont="1" applyFill="1" applyAlignment="1">
      <alignment horizontal="center"/>
    </xf>
    <xf numFmtId="0" fontId="21" fillId="0" borderId="0" xfId="259" applyFont="1" applyFill="1" applyAlignment="1">
      <alignment horizontal="center"/>
    </xf>
    <xf numFmtId="4" fontId="8" fillId="0" borderId="0" xfId="259" applyNumberFormat="1" applyFont="1" applyFill="1" applyAlignment="1">
      <alignment horizontal="center"/>
    </xf>
    <xf numFmtId="0" fontId="10" fillId="5" borderId="67" xfId="259" applyFont="1" applyFill="1" applyBorder="1" applyAlignment="1">
      <alignment horizontal="center" vertical="center"/>
    </xf>
    <xf numFmtId="0" fontId="10" fillId="5" borderId="24" xfId="259" applyFont="1" applyFill="1" applyBorder="1" applyAlignment="1">
      <alignment horizontal="center" vertical="center"/>
    </xf>
    <xf numFmtId="49" fontId="8" fillId="5" borderId="3" xfId="260" applyNumberFormat="1" applyFont="1" applyFill="1" applyBorder="1" applyAlignment="1">
      <alignment horizontal="center"/>
    </xf>
    <xf numFmtId="0" fontId="8" fillId="5" borderId="3" xfId="259" applyFont="1" applyFill="1" applyBorder="1" applyAlignment="1" applyProtection="1">
      <alignment horizontal="center" vertical="center"/>
    </xf>
    <xf numFmtId="0" fontId="8" fillId="5" borderId="3" xfId="259" applyFont="1" applyFill="1" applyBorder="1" applyAlignment="1" applyProtection="1">
      <alignment horizontal="center"/>
    </xf>
    <xf numFmtId="0" fontId="8" fillId="5" borderId="57" xfId="259" applyFont="1" applyFill="1" applyBorder="1" applyAlignment="1" applyProtection="1">
      <alignment horizontal="center"/>
    </xf>
    <xf numFmtId="0" fontId="8" fillId="0" borderId="41" xfId="107" applyFont="1" applyBorder="1" applyAlignment="1">
      <alignment horizontal="center"/>
    </xf>
    <xf numFmtId="0" fontId="10" fillId="0" borderId="15" xfId="107" applyFont="1" applyBorder="1" applyAlignment="1">
      <alignment horizontal="center"/>
    </xf>
    <xf numFmtId="0" fontId="10" fillId="0" borderId="40" xfId="107" applyFont="1" applyBorder="1" applyAlignment="1">
      <alignment horizontal="center"/>
    </xf>
    <xf numFmtId="166" fontId="21" fillId="0" borderId="41" xfId="262" applyNumberFormat="1" applyFont="1" applyBorder="1" applyAlignment="1" applyProtection="1">
      <alignment horizontal="center"/>
    </xf>
    <xf numFmtId="166" fontId="21" fillId="0" borderId="15" xfId="262" applyNumberFormat="1" applyFont="1" applyBorder="1" applyAlignment="1" applyProtection="1">
      <alignment horizontal="center"/>
    </xf>
    <xf numFmtId="166" fontId="21" fillId="0" borderId="40" xfId="262" applyNumberFormat="1" applyFont="1" applyBorder="1" applyAlignment="1" applyProtection="1">
      <alignment horizontal="center"/>
    </xf>
    <xf numFmtId="166" fontId="32" fillId="0" borderId="69" xfId="262" applyNumberFormat="1" applyFont="1" applyBorder="1" applyAlignment="1" applyProtection="1">
      <alignment horizontal="right"/>
    </xf>
    <xf numFmtId="166" fontId="32" fillId="0" borderId="22" xfId="262" applyNumberFormat="1" applyFont="1" applyBorder="1" applyAlignment="1" applyProtection="1">
      <alignment horizontal="right"/>
    </xf>
    <xf numFmtId="166" fontId="32" fillId="0" borderId="66" xfId="262" applyNumberFormat="1" applyFont="1" applyBorder="1" applyAlignment="1" applyProtection="1">
      <alignment horizontal="right"/>
    </xf>
    <xf numFmtId="166" fontId="8" fillId="5" borderId="3" xfId="263" applyNumberFormat="1" applyFont="1" applyFill="1" applyBorder="1" applyAlignment="1" applyProtection="1">
      <alignment horizontal="center" wrapText="1"/>
      <protection hidden="1"/>
    </xf>
    <xf numFmtId="166" fontId="8" fillId="5" borderId="50" xfId="263" applyNumberFormat="1" applyFont="1" applyFill="1" applyBorder="1" applyAlignment="1">
      <alignment horizontal="center"/>
    </xf>
    <xf numFmtId="166" fontId="8" fillId="5" borderId="52" xfId="263" applyNumberFormat="1" applyFont="1" applyFill="1" applyBorder="1" applyAlignment="1">
      <alignment horizontal="center"/>
    </xf>
    <xf numFmtId="166" fontId="21" fillId="0" borderId="41" xfId="264" applyNumberFormat="1" applyFont="1" applyBorder="1" applyAlignment="1" applyProtection="1">
      <alignment horizontal="center"/>
    </xf>
    <xf numFmtId="166" fontId="21" fillId="0" borderId="15" xfId="264" applyNumberFormat="1" applyFont="1" applyBorder="1" applyAlignment="1" applyProtection="1">
      <alignment horizontal="center"/>
    </xf>
    <xf numFmtId="166" fontId="21" fillId="0" borderId="40" xfId="264" applyNumberFormat="1" applyFont="1" applyBorder="1" applyAlignment="1" applyProtection="1">
      <alignment horizontal="center"/>
    </xf>
    <xf numFmtId="166" fontId="32" fillId="0" borderId="69" xfId="264" applyNumberFormat="1" applyFont="1" applyBorder="1" applyAlignment="1" applyProtection="1">
      <alignment horizontal="right"/>
    </xf>
    <xf numFmtId="166" fontId="32" fillId="0" borderId="22" xfId="264" applyNumberFormat="1" applyFont="1" applyBorder="1" applyAlignment="1" applyProtection="1">
      <alignment horizontal="right"/>
    </xf>
    <xf numFmtId="166" fontId="32" fillId="0" borderId="66" xfId="264" applyNumberFormat="1" applyFont="1" applyBorder="1" applyAlignment="1" applyProtection="1">
      <alignment horizontal="right"/>
    </xf>
    <xf numFmtId="166" fontId="8" fillId="5" borderId="3" xfId="265" applyNumberFormat="1" applyFont="1" applyFill="1" applyBorder="1" applyAlignment="1" applyProtection="1">
      <alignment horizontal="center" wrapText="1"/>
      <protection hidden="1"/>
    </xf>
    <xf numFmtId="166" fontId="8" fillId="5" borderId="50" xfId="265" applyNumberFormat="1" applyFont="1" applyFill="1" applyBorder="1" applyAlignment="1">
      <alignment horizontal="center"/>
    </xf>
    <xf numFmtId="166" fontId="8" fillId="5" borderId="52" xfId="265" applyNumberFormat="1" applyFont="1" applyFill="1" applyBorder="1" applyAlignment="1">
      <alignment horizontal="center"/>
    </xf>
    <xf numFmtId="0" fontId="8" fillId="0" borderId="0" xfId="107" applyFont="1" applyAlignment="1">
      <alignment horizontal="center"/>
    </xf>
    <xf numFmtId="166" fontId="21" fillId="0" borderId="0" xfId="267" applyNumberFormat="1" applyFont="1" applyAlignment="1" applyProtection="1">
      <alignment horizontal="center"/>
    </xf>
    <xf numFmtId="166" fontId="32" fillId="0" borderId="0" xfId="267" applyNumberFormat="1" applyFont="1" applyAlignment="1" applyProtection="1">
      <alignment horizontal="right"/>
    </xf>
    <xf numFmtId="166" fontId="8" fillId="5" borderId="3" xfId="268" applyNumberFormat="1" applyFont="1" applyFill="1" applyBorder="1" applyAlignment="1" applyProtection="1">
      <alignment horizontal="center" wrapText="1"/>
      <protection hidden="1"/>
    </xf>
    <xf numFmtId="166" fontId="8" fillId="5" borderId="50" xfId="268" applyNumberFormat="1" applyFont="1" applyFill="1" applyBorder="1" applyAlignment="1">
      <alignment horizontal="center"/>
    </xf>
    <xf numFmtId="166" fontId="8" fillId="5" borderId="52" xfId="268" applyNumberFormat="1" applyFont="1" applyFill="1" applyBorder="1" applyAlignment="1">
      <alignment horizontal="center"/>
    </xf>
    <xf numFmtId="166" fontId="21" fillId="0" borderId="0" xfId="270" applyNumberFormat="1" applyFont="1" applyAlignment="1" applyProtection="1">
      <alignment horizontal="center"/>
    </xf>
    <xf numFmtId="166" fontId="32" fillId="0" borderId="0" xfId="270" applyNumberFormat="1" applyFont="1" applyAlignment="1" applyProtection="1">
      <alignment horizontal="right"/>
    </xf>
    <xf numFmtId="166" fontId="8" fillId="5" borderId="3" xfId="271" applyNumberFormat="1" applyFont="1" applyFill="1" applyBorder="1" applyAlignment="1" applyProtection="1">
      <alignment horizontal="center" wrapText="1"/>
      <protection hidden="1"/>
    </xf>
    <xf numFmtId="166" fontId="8" fillId="5" borderId="50" xfId="271" applyNumberFormat="1" applyFont="1" applyFill="1" applyBorder="1" applyAlignment="1">
      <alignment horizontal="center"/>
    </xf>
    <xf numFmtId="166" fontId="8" fillId="5" borderId="52" xfId="271" applyNumberFormat="1" applyFont="1" applyFill="1" applyBorder="1" applyAlignment="1">
      <alignment horizontal="center"/>
    </xf>
    <xf numFmtId="166" fontId="21" fillId="0" borderId="0" xfId="273" applyNumberFormat="1" applyFont="1" applyAlignment="1" applyProtection="1">
      <alignment horizontal="center"/>
    </xf>
    <xf numFmtId="166" fontId="32" fillId="0" borderId="0" xfId="273" applyNumberFormat="1" applyFont="1" applyAlignment="1" applyProtection="1">
      <alignment horizontal="right"/>
    </xf>
    <xf numFmtId="166" fontId="8" fillId="5" borderId="3" xfId="273" applyNumberFormat="1" applyFont="1" applyFill="1" applyBorder="1" applyAlignment="1" applyProtection="1">
      <alignment horizontal="center" wrapText="1"/>
      <protection hidden="1"/>
    </xf>
    <xf numFmtId="166" fontId="8" fillId="5" borderId="50" xfId="273" applyNumberFormat="1" applyFont="1" applyFill="1" applyBorder="1" applyAlignment="1">
      <alignment horizontal="center"/>
    </xf>
    <xf numFmtId="166" fontId="8" fillId="5" borderId="52" xfId="273" applyNumberFormat="1" applyFont="1" applyFill="1" applyBorder="1" applyAlignment="1">
      <alignment horizontal="center"/>
    </xf>
    <xf numFmtId="166" fontId="21" fillId="0" borderId="0" xfId="275" applyNumberFormat="1" applyFont="1" applyAlignment="1" applyProtection="1">
      <alignment horizontal="center"/>
    </xf>
    <xf numFmtId="166" fontId="32" fillId="0" borderId="0" xfId="275" applyNumberFormat="1" applyFont="1" applyAlignment="1" applyProtection="1">
      <alignment horizontal="right"/>
    </xf>
    <xf numFmtId="166" fontId="8" fillId="5" borderId="3" xfId="276" applyNumberFormat="1" applyFont="1" applyFill="1" applyBorder="1" applyAlignment="1" applyProtection="1">
      <alignment horizontal="center" wrapText="1"/>
      <protection hidden="1"/>
    </xf>
    <xf numFmtId="166" fontId="8" fillId="5" borderId="50" xfId="276" applyNumberFormat="1" applyFont="1" applyFill="1" applyBorder="1" applyAlignment="1">
      <alignment horizontal="center"/>
    </xf>
    <xf numFmtId="166" fontId="8" fillId="5" borderId="52" xfId="276" applyNumberFormat="1" applyFont="1" applyFill="1" applyBorder="1" applyAlignment="1">
      <alignment horizontal="center"/>
    </xf>
    <xf numFmtId="0" fontId="8" fillId="5" borderId="70"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3" xfId="0" applyFont="1" applyFill="1" applyBorder="1" applyAlignment="1">
      <alignment horizontal="center" vertical="center"/>
    </xf>
    <xf numFmtId="0" fontId="8" fillId="5" borderId="57" xfId="0" applyFont="1" applyFill="1" applyBorder="1" applyAlignment="1">
      <alignment horizontal="center" vertical="center"/>
    </xf>
    <xf numFmtId="0" fontId="21" fillId="0" borderId="0" xfId="0" applyFont="1" applyAlignment="1">
      <alignment horizontal="center"/>
    </xf>
    <xf numFmtId="0" fontId="8" fillId="0" borderId="0" xfId="0" applyFont="1" applyAlignment="1">
      <alignment horizontal="center"/>
    </xf>
    <xf numFmtId="166" fontId="10" fillId="0" borderId="0" xfId="0" applyNumberFormat="1" applyFont="1" applyBorder="1" applyAlignment="1">
      <alignment horizontal="right"/>
    </xf>
    <xf numFmtId="0" fontId="8" fillId="0" borderId="0" xfId="221" applyFont="1" applyAlignment="1">
      <alignment horizontal="center"/>
    </xf>
    <xf numFmtId="0" fontId="21" fillId="0" borderId="0" xfId="221" applyFont="1" applyAlignment="1">
      <alignment horizontal="center"/>
    </xf>
    <xf numFmtId="166" fontId="32" fillId="0" borderId="1" xfId="133" applyNumberFormat="1" applyFont="1" applyBorder="1" applyAlignment="1">
      <alignment horizontal="center"/>
    </xf>
    <xf numFmtId="0" fontId="8" fillId="5" borderId="56" xfId="107" applyFont="1" applyFill="1" applyBorder="1" applyAlignment="1">
      <alignment horizontal="center"/>
    </xf>
    <xf numFmtId="0" fontId="8" fillId="5" borderId="57" xfId="107" applyFont="1" applyFill="1" applyBorder="1" applyAlignment="1">
      <alignment horizontal="center"/>
    </xf>
    <xf numFmtId="0" fontId="8" fillId="5" borderId="67" xfId="107" applyFont="1" applyFill="1" applyBorder="1" applyAlignment="1">
      <alignment horizontal="center"/>
    </xf>
    <xf numFmtId="0" fontId="8" fillId="5" borderId="3" xfId="107" applyFont="1" applyFill="1" applyBorder="1" applyAlignment="1">
      <alignment horizontal="center"/>
    </xf>
    <xf numFmtId="172" fontId="8" fillId="5" borderId="2" xfId="278" applyNumberFormat="1" applyFont="1" applyFill="1" applyBorder="1" applyAlignment="1" applyProtection="1">
      <alignment horizontal="center" vertical="center"/>
    </xf>
    <xf numFmtId="172" fontId="8" fillId="5" borderId="12" xfId="278" applyNumberFormat="1" applyFont="1" applyFill="1" applyBorder="1" applyAlignment="1" applyProtection="1">
      <alignment horizontal="center" vertical="center"/>
    </xf>
    <xf numFmtId="0" fontId="8" fillId="0" borderId="0" xfId="107" applyFont="1" applyFill="1" applyAlignment="1">
      <alignment horizontal="center"/>
    </xf>
    <xf numFmtId="0" fontId="21" fillId="0" borderId="0" xfId="107" applyFont="1" applyFill="1" applyBorder="1" applyAlignment="1">
      <alignment horizontal="center"/>
    </xf>
    <xf numFmtId="0" fontId="21" fillId="0" borderId="1" xfId="107" applyFont="1" applyFill="1" applyBorder="1" applyAlignment="1">
      <alignment horizontal="center"/>
    </xf>
    <xf numFmtId="0" fontId="21" fillId="0" borderId="70" xfId="107" applyFont="1" applyFill="1" applyBorder="1" applyAlignment="1">
      <alignment horizontal="center"/>
    </xf>
    <xf numFmtId="0" fontId="21" fillId="0" borderId="33" xfId="107" applyFont="1" applyFill="1" applyBorder="1" applyAlignment="1">
      <alignment horizontal="center"/>
    </xf>
    <xf numFmtId="0" fontId="21" fillId="0" borderId="5" xfId="107" applyFont="1" applyFill="1" applyBorder="1" applyAlignment="1">
      <alignment horizontal="center"/>
    </xf>
    <xf numFmtId="0" fontId="8" fillId="0" borderId="0" xfId="225" applyFont="1" applyFill="1" applyAlignment="1">
      <alignment horizontal="center" vertical="center"/>
    </xf>
    <xf numFmtId="0" fontId="21" fillId="0" borderId="0" xfId="225" applyFont="1" applyFill="1" applyAlignment="1">
      <alignment horizontal="center" vertical="center"/>
    </xf>
    <xf numFmtId="0" fontId="32" fillId="0" borderId="1" xfId="225" applyFont="1" applyFill="1" applyBorder="1" applyAlignment="1">
      <alignment horizontal="right"/>
    </xf>
    <xf numFmtId="0" fontId="8" fillId="5" borderId="70" xfId="225" applyFont="1" applyFill="1" applyBorder="1" applyAlignment="1">
      <alignment horizontal="center" vertical="center"/>
    </xf>
    <xf numFmtId="0" fontId="8" fillId="5" borderId="33" xfId="225" applyFont="1" applyFill="1" applyBorder="1" applyAlignment="1">
      <alignment horizontal="center" vertical="center"/>
    </xf>
    <xf numFmtId="0" fontId="8" fillId="5" borderId="43" xfId="225" applyFont="1" applyFill="1" applyBorder="1" applyAlignment="1">
      <alignment horizontal="center" vertical="center"/>
    </xf>
    <xf numFmtId="0" fontId="8" fillId="5" borderId="72" xfId="225" applyFont="1" applyFill="1" applyBorder="1" applyAlignment="1">
      <alignment horizontal="center" vertical="center"/>
    </xf>
    <xf numFmtId="0" fontId="8" fillId="5" borderId="0" xfId="225" applyFont="1" applyFill="1" applyBorder="1" applyAlignment="1">
      <alignment horizontal="center" vertical="center"/>
    </xf>
    <xf numFmtId="0" fontId="8" fillId="5" borderId="41" xfId="225" applyFont="1" applyFill="1" applyBorder="1" applyAlignment="1">
      <alignment horizontal="center" vertical="center"/>
    </xf>
    <xf numFmtId="0" fontId="8" fillId="5" borderId="71" xfId="225" applyFont="1" applyFill="1" applyBorder="1" applyAlignment="1">
      <alignment horizontal="center" vertical="center"/>
    </xf>
    <xf numFmtId="0" fontId="8" fillId="3" borderId="38" xfId="225" applyFont="1" applyFill="1" applyBorder="1" applyAlignment="1">
      <alignment horizontal="center" vertical="center"/>
    </xf>
    <xf numFmtId="0" fontId="8" fillId="3" borderId="39" xfId="225" applyFont="1" applyFill="1" applyBorder="1" applyAlignment="1">
      <alignment horizontal="center" vertical="center"/>
    </xf>
    <xf numFmtId="0" fontId="8" fillId="5" borderId="33" xfId="225" quotePrefix="1" applyFont="1" applyFill="1" applyBorder="1" applyAlignment="1">
      <alignment horizontal="center" vertical="center"/>
    </xf>
    <xf numFmtId="0" fontId="8" fillId="5" borderId="25" xfId="225" applyFont="1" applyFill="1" applyBorder="1" applyAlignment="1">
      <alignment horizontal="center" vertical="center"/>
    </xf>
    <xf numFmtId="0" fontId="8" fillId="5" borderId="9" xfId="225" applyFont="1" applyFill="1" applyBorder="1" applyAlignment="1">
      <alignment horizontal="center" vertical="center"/>
    </xf>
    <xf numFmtId="0" fontId="8" fillId="5" borderId="4" xfId="225" applyFont="1" applyFill="1" applyBorder="1" applyAlignment="1">
      <alignment horizontal="center" vertical="center"/>
    </xf>
    <xf numFmtId="0" fontId="8" fillId="5" borderId="5" xfId="225" applyFont="1" applyFill="1" applyBorder="1" applyAlignment="1">
      <alignment horizontal="center" vertical="center"/>
    </xf>
    <xf numFmtId="0" fontId="8" fillId="2" borderId="10" xfId="225" applyFont="1" applyFill="1" applyBorder="1" applyAlignment="1">
      <alignment horizontal="center" vertical="center"/>
    </xf>
    <xf numFmtId="0" fontId="8" fillId="2" borderId="11" xfId="225" applyFont="1" applyFill="1" applyBorder="1" applyAlignment="1">
      <alignment horizontal="center" vertical="center"/>
    </xf>
    <xf numFmtId="166" fontId="8" fillId="0" borderId="72" xfId="0" applyNumberFormat="1" applyFont="1" applyFill="1" applyBorder="1" applyAlignment="1">
      <alignment horizontal="left"/>
    </xf>
    <xf numFmtId="166" fontId="10" fillId="0" borderId="41" xfId="0" applyNumberFormat="1" applyFont="1" applyFill="1" applyBorder="1" applyAlignment="1">
      <alignment horizontal="left"/>
    </xf>
    <xf numFmtId="166" fontId="8" fillId="0" borderId="6" xfId="0" applyNumberFormat="1" applyFont="1" applyFill="1" applyBorder="1" applyAlignment="1">
      <alignment horizontal="left"/>
    </xf>
    <xf numFmtId="166" fontId="10" fillId="0" borderId="15" xfId="0" applyNumberFormat="1" applyFont="1" applyFill="1" applyBorder="1" applyAlignment="1">
      <alignment horizontal="left"/>
    </xf>
    <xf numFmtId="166" fontId="21" fillId="0" borderId="0" xfId="0" applyNumberFormat="1" applyFont="1" applyFill="1" applyAlignment="1">
      <alignment horizontal="center"/>
    </xf>
    <xf numFmtId="166" fontId="10" fillId="0" borderId="0" xfId="0" applyNumberFormat="1" applyFont="1" applyFill="1" applyAlignment="1">
      <alignment horizontal="center"/>
    </xf>
    <xf numFmtId="166" fontId="8" fillId="3" borderId="10" xfId="0" quotePrefix="1" applyNumberFormat="1" applyFont="1" applyFill="1" applyBorder="1" applyAlignment="1">
      <alignment horizontal="center"/>
    </xf>
    <xf numFmtId="166" fontId="8" fillId="3" borderId="11" xfId="0" quotePrefix="1" applyNumberFormat="1" applyFont="1" applyFill="1" applyBorder="1" applyAlignment="1">
      <alignment horizontal="center"/>
    </xf>
    <xf numFmtId="166" fontId="8" fillId="0" borderId="41" xfId="0" applyNumberFormat="1" applyFont="1" applyFill="1" applyBorder="1" applyAlignment="1">
      <alignment horizontal="left"/>
    </xf>
    <xf numFmtId="166" fontId="10" fillId="0" borderId="15" xfId="0" applyNumberFormat="1" applyFont="1" applyBorder="1" applyAlignment="1">
      <alignment horizontal="left"/>
    </xf>
    <xf numFmtId="166" fontId="10" fillId="0" borderId="1" xfId="0" applyNumberFormat="1" applyFont="1" applyFill="1" applyBorder="1" applyAlignment="1">
      <alignment horizontal="center"/>
    </xf>
    <xf numFmtId="0" fontId="10" fillId="0" borderId="76" xfId="107" quotePrefix="1" applyFont="1" applyBorder="1" applyAlignment="1">
      <alignment horizontal="center" vertical="center"/>
    </xf>
    <xf numFmtId="0" fontId="10" fillId="0" borderId="21" xfId="107" quotePrefix="1" applyFont="1" applyBorder="1" applyAlignment="1">
      <alignment horizontal="center" vertical="center"/>
    </xf>
    <xf numFmtId="0" fontId="21" fillId="0" borderId="0" xfId="107" applyFont="1" applyAlignment="1">
      <alignment horizontal="center"/>
    </xf>
    <xf numFmtId="0" fontId="10" fillId="5" borderId="2" xfId="107" applyFont="1" applyFill="1" applyBorder="1" applyAlignment="1">
      <alignment horizontal="center"/>
    </xf>
    <xf numFmtId="0" fontId="10" fillId="5" borderId="6" xfId="107" applyFont="1" applyFill="1" applyBorder="1" applyAlignment="1">
      <alignment horizontal="center"/>
    </xf>
    <xf numFmtId="0" fontId="10" fillId="5" borderId="12" xfId="107" applyFont="1" applyFill="1" applyBorder="1" applyAlignment="1">
      <alignment horizontal="center"/>
    </xf>
    <xf numFmtId="0" fontId="8" fillId="2" borderId="4" xfId="107" applyFont="1" applyFill="1" applyBorder="1" applyAlignment="1">
      <alignment horizontal="center" vertical="center"/>
    </xf>
    <xf numFmtId="0" fontId="8" fillId="2" borderId="33" xfId="107" applyFont="1" applyFill="1" applyBorder="1" applyAlignment="1">
      <alignment horizontal="center" vertical="center"/>
    </xf>
    <xf numFmtId="0" fontId="8" fillId="2" borderId="43" xfId="107" applyFont="1" applyFill="1" applyBorder="1" applyAlignment="1">
      <alignment horizontal="center" vertical="center"/>
    </xf>
    <xf numFmtId="0" fontId="8" fillId="2" borderId="10" xfId="107" applyFont="1" applyFill="1" applyBorder="1" applyAlignment="1">
      <alignment horizontal="center" vertical="center"/>
    </xf>
    <xf numFmtId="0" fontId="8" fillId="2" borderId="38" xfId="107" applyFont="1" applyFill="1" applyBorder="1" applyAlignment="1">
      <alignment horizontal="center" vertical="center"/>
    </xf>
    <xf numFmtId="0" fontId="8" fillId="2" borderId="39" xfId="107" applyFont="1" applyFill="1" applyBorder="1" applyAlignment="1">
      <alignment horizontal="center" vertical="center"/>
    </xf>
    <xf numFmtId="0" fontId="8" fillId="5" borderId="50" xfId="107" applyFont="1" applyFill="1" applyBorder="1" applyAlignment="1">
      <alignment horizontal="center"/>
    </xf>
    <xf numFmtId="0" fontId="8" fillId="5" borderId="51" xfId="107" applyFont="1" applyFill="1" applyBorder="1" applyAlignment="1">
      <alignment horizontal="center"/>
    </xf>
    <xf numFmtId="0" fontId="8" fillId="5" borderId="52" xfId="107" applyFont="1" applyFill="1" applyBorder="1" applyAlignment="1">
      <alignment horizontal="center"/>
    </xf>
    <xf numFmtId="0" fontId="8" fillId="2" borderId="7" xfId="107" applyFont="1" applyFill="1" applyBorder="1" applyAlignment="1">
      <alignment horizontal="center"/>
    </xf>
    <xf numFmtId="0" fontId="8" fillId="2" borderId="8" xfId="107" applyFont="1" applyFill="1" applyBorder="1" applyAlignment="1">
      <alignment horizontal="center"/>
    </xf>
    <xf numFmtId="0" fontId="8" fillId="2" borderId="87" xfId="107" applyFont="1" applyFill="1" applyBorder="1" applyAlignment="1">
      <alignment horizontal="center"/>
    </xf>
    <xf numFmtId="0" fontId="10" fillId="0" borderId="86" xfId="107" applyFont="1" applyBorder="1" applyAlignment="1">
      <alignment horizontal="center" vertical="center"/>
    </xf>
    <xf numFmtId="0" fontId="10" fillId="0" borderId="6" xfId="107" applyFont="1" applyBorder="1" applyAlignment="1">
      <alignment horizontal="center" vertical="center"/>
    </xf>
    <xf numFmtId="0" fontId="10" fillId="0" borderId="12" xfId="107" applyFont="1" applyBorder="1" applyAlignment="1">
      <alignment horizontal="center" vertical="center"/>
    </xf>
    <xf numFmtId="166" fontId="21" fillId="0" borderId="0" xfId="107" applyNumberFormat="1" applyFont="1" applyAlignment="1" applyProtection="1">
      <alignment horizontal="center" wrapText="1"/>
    </xf>
    <xf numFmtId="166" fontId="21" fillId="0" borderId="0" xfId="107" applyNumberFormat="1" applyFont="1" applyAlignment="1" applyProtection="1">
      <alignment horizontal="center"/>
    </xf>
    <xf numFmtId="0" fontId="8" fillId="3" borderId="70" xfId="107" applyFont="1" applyFill="1" applyBorder="1" applyAlignment="1">
      <alignment horizontal="center" vertical="center"/>
    </xf>
    <xf numFmtId="0" fontId="8" fillId="3" borderId="82" xfId="107" applyFont="1" applyFill="1" applyBorder="1" applyAlignment="1">
      <alignment horizontal="center" vertical="center"/>
    </xf>
    <xf numFmtId="0" fontId="8" fillId="3" borderId="25" xfId="107" applyFont="1" applyFill="1" applyBorder="1" applyAlignment="1">
      <alignment horizontal="center" vertical="center"/>
    </xf>
    <xf numFmtId="0" fontId="8" fillId="3" borderId="83" xfId="107" applyFont="1" applyFill="1" applyBorder="1" applyAlignment="1">
      <alignment horizontal="center" vertical="center"/>
    </xf>
    <xf numFmtId="0" fontId="8" fillId="3" borderId="3" xfId="107" applyFont="1" applyFill="1" applyBorder="1" applyAlignment="1">
      <alignment horizontal="center" vertical="center"/>
    </xf>
    <xf numFmtId="0" fontId="8" fillId="3" borderId="56" xfId="107" applyFont="1" applyFill="1" applyBorder="1" applyAlignment="1">
      <alignment horizontal="center" vertical="center"/>
    </xf>
    <xf numFmtId="0" fontId="8" fillId="3" borderId="57" xfId="107" applyFont="1" applyFill="1" applyBorder="1" applyAlignment="1">
      <alignment horizontal="center" vertical="center"/>
    </xf>
    <xf numFmtId="0" fontId="4" fillId="0" borderId="0" xfId="0" applyFont="1" applyAlignment="1">
      <alignment horizontal="center"/>
    </xf>
    <xf numFmtId="0" fontId="6" fillId="0" borderId="0" xfId="0" applyFont="1" applyAlignment="1">
      <alignment horizontal="center"/>
    </xf>
    <xf numFmtId="0" fontId="9" fillId="0" borderId="0" xfId="0" applyFont="1" applyAlignment="1">
      <alignment horizontal="left"/>
    </xf>
    <xf numFmtId="0" fontId="9" fillId="0" borderId="0" xfId="0" applyFont="1" applyAlignment="1">
      <alignment horizontal="right"/>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9" fillId="0" borderId="0" xfId="0" applyFont="1" applyBorder="1" applyAlignment="1">
      <alignment horizontal="justify" wrapText="1"/>
    </xf>
    <xf numFmtId="0" fontId="9" fillId="0" borderId="0" xfId="0" quotePrefix="1" applyFont="1" applyAlignment="1">
      <alignment horizontal="left" wrapText="1"/>
    </xf>
    <xf numFmtId="0" fontId="9" fillId="0" borderId="0" xfId="0" applyFont="1" applyAlignment="1">
      <alignment horizontal="left" wrapText="1"/>
    </xf>
    <xf numFmtId="0" fontId="10" fillId="0" borderId="0" xfId="107" applyFont="1" applyBorder="1" applyAlignment="1">
      <alignment horizontal="left" vertical="center" wrapText="1"/>
    </xf>
    <xf numFmtId="0" fontId="8" fillId="0" borderId="0" xfId="107" applyFont="1" applyBorder="1" applyAlignment="1">
      <alignment horizontal="center"/>
    </xf>
    <xf numFmtId="0" fontId="11" fillId="2" borderId="2" xfId="107" applyFont="1" applyFill="1" applyBorder="1" applyAlignment="1"/>
    <xf numFmtId="0" fontId="2" fillId="2" borderId="44" xfId="248" applyFont="1" applyFill="1" applyBorder="1" applyAlignment="1"/>
    <xf numFmtId="0" fontId="2" fillId="2" borderId="45" xfId="248" applyFont="1" applyFill="1" applyBorder="1" applyAlignment="1"/>
    <xf numFmtId="0" fontId="22" fillId="2" borderId="4" xfId="107" applyFont="1" applyFill="1" applyBorder="1" applyAlignment="1">
      <alignment horizontal="center"/>
    </xf>
    <xf numFmtId="0" fontId="22" fillId="2" borderId="33" xfId="107" applyFont="1" applyFill="1" applyBorder="1" applyAlignment="1">
      <alignment horizontal="center"/>
    </xf>
    <xf numFmtId="0" fontId="22" fillId="2" borderId="43" xfId="107" applyFont="1" applyFill="1" applyBorder="1" applyAlignment="1">
      <alignment horizontal="center"/>
    </xf>
    <xf numFmtId="0" fontId="22" fillId="2" borderId="4" xfId="107" applyFont="1" applyFill="1" applyBorder="1" applyAlignment="1">
      <alignment horizontal="center" wrapText="1"/>
    </xf>
    <xf numFmtId="0" fontId="22" fillId="2" borderId="33" xfId="107" applyFont="1" applyFill="1" applyBorder="1" applyAlignment="1">
      <alignment horizontal="center" wrapText="1"/>
    </xf>
    <xf numFmtId="0" fontId="22" fillId="2" borderId="43" xfId="107" applyFont="1" applyFill="1" applyBorder="1" applyAlignment="1">
      <alignment horizontal="center" wrapText="1"/>
    </xf>
    <xf numFmtId="0" fontId="22" fillId="2" borderId="10" xfId="107" applyFont="1" applyFill="1" applyBorder="1" applyAlignment="1">
      <alignment horizontal="center" wrapText="1"/>
    </xf>
    <xf numFmtId="0" fontId="22" fillId="2" borderId="38" xfId="107" applyFont="1" applyFill="1" applyBorder="1" applyAlignment="1">
      <alignment horizontal="center" wrapText="1"/>
    </xf>
    <xf numFmtId="0" fontId="22" fillId="2" borderId="39" xfId="107" applyFont="1" applyFill="1" applyBorder="1" applyAlignment="1">
      <alignment horizontal="center" wrapText="1"/>
    </xf>
    <xf numFmtId="0" fontId="22" fillId="2" borderId="5" xfId="107" applyFont="1" applyFill="1" applyBorder="1" applyAlignment="1">
      <alignment horizontal="center" wrapText="1"/>
    </xf>
    <xf numFmtId="0" fontId="22" fillId="2" borderId="11" xfId="107" applyFont="1" applyFill="1" applyBorder="1" applyAlignment="1">
      <alignment horizontal="center" wrapText="1"/>
    </xf>
    <xf numFmtId="0" fontId="22" fillId="2" borderId="36" xfId="107" applyFont="1" applyFill="1" applyBorder="1" applyAlignment="1">
      <alignment horizontal="center"/>
    </xf>
    <xf numFmtId="0" fontId="2" fillId="0" borderId="37" xfId="248" applyFont="1" applyBorder="1" applyAlignment="1">
      <alignment horizontal="center"/>
    </xf>
    <xf numFmtId="0" fontId="2" fillId="0" borderId="8" xfId="248" applyFont="1" applyBorder="1" applyAlignment="1">
      <alignment horizontal="center"/>
    </xf>
    <xf numFmtId="0" fontId="7" fillId="0" borderId="1" xfId="0" applyFont="1" applyBorder="1" applyAlignment="1">
      <alignment horizontal="right"/>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25" xfId="0" applyFont="1" applyBorder="1" applyAlignment="1" applyProtection="1">
      <alignment horizontal="center" vertical="center"/>
    </xf>
    <xf numFmtId="0" fontId="8" fillId="0" borderId="9" xfId="0" applyFont="1" applyBorder="1" applyAlignment="1" applyProtection="1">
      <alignment horizontal="center" vertical="center"/>
    </xf>
    <xf numFmtId="0" fontId="4" fillId="0" borderId="25" xfId="0" applyFont="1" applyBorder="1" applyAlignment="1">
      <alignment horizontal="center" wrapText="1"/>
    </xf>
    <xf numFmtId="0" fontId="4" fillId="0" borderId="26" xfId="0" applyFont="1" applyBorder="1" applyAlignment="1">
      <alignment horizontal="center" wrapText="1"/>
    </xf>
    <xf numFmtId="0" fontId="4" fillId="0" borderId="9" xfId="0" applyFont="1" applyBorder="1" applyAlignment="1">
      <alignment horizontal="center" wrapText="1"/>
    </xf>
    <xf numFmtId="0" fontId="4" fillId="0" borderId="17" xfId="0" applyFont="1" applyBorder="1" applyAlignment="1">
      <alignment horizontal="center" wrapText="1"/>
    </xf>
    <xf numFmtId="0" fontId="8" fillId="0" borderId="0" xfId="248" applyFont="1" applyFill="1" applyAlignment="1">
      <alignment horizontal="center" vertical="center"/>
    </xf>
    <xf numFmtId="14" fontId="21" fillId="0" borderId="0" xfId="248" applyNumberFormat="1" applyFont="1" applyFill="1" applyBorder="1" applyAlignment="1">
      <alignment horizontal="center"/>
    </xf>
    <xf numFmtId="0" fontId="32" fillId="0" borderId="0" xfId="248" applyFont="1" applyFill="1" applyBorder="1" applyAlignment="1">
      <alignment horizontal="right"/>
    </xf>
    <xf numFmtId="0" fontId="8" fillId="0" borderId="33" xfId="248" applyFont="1" applyFill="1" applyBorder="1" applyAlignment="1" applyProtection="1">
      <alignment horizontal="center"/>
    </xf>
    <xf numFmtId="0" fontId="8" fillId="0" borderId="5" xfId="248" applyFont="1" applyFill="1" applyBorder="1" applyAlignment="1" applyProtection="1">
      <alignment horizontal="center"/>
    </xf>
    <xf numFmtId="173" fontId="8" fillId="0" borderId="7" xfId="248" quotePrefix="1" applyNumberFormat="1" applyFont="1" applyFill="1" applyBorder="1" applyAlignment="1" applyProtection="1">
      <alignment horizontal="center"/>
    </xf>
    <xf numFmtId="173" fontId="8" fillId="0" borderId="61" xfId="248" quotePrefix="1" applyNumberFormat="1" applyFont="1" applyFill="1" applyBorder="1" applyAlignment="1" applyProtection="1">
      <alignment horizontal="center"/>
    </xf>
    <xf numFmtId="173" fontId="8" fillId="0" borderId="8" xfId="248" quotePrefix="1" applyNumberFormat="1" applyFont="1" applyFill="1" applyBorder="1" applyAlignment="1" applyProtection="1">
      <alignment horizontal="center"/>
    </xf>
    <xf numFmtId="173" fontId="8" fillId="0" borderId="87" xfId="248" quotePrefix="1" applyNumberFormat="1" applyFont="1" applyFill="1" applyBorder="1" applyAlignment="1" applyProtection="1">
      <alignment horizontal="center"/>
    </xf>
    <xf numFmtId="175" fontId="21" fillId="0" borderId="0" xfId="248" applyNumberFormat="1" applyFont="1" applyFill="1" applyBorder="1" applyAlignment="1" applyProtection="1">
      <alignment horizontal="center"/>
    </xf>
    <xf numFmtId="0" fontId="8" fillId="0" borderId="50" xfId="248" applyFont="1" applyFill="1" applyBorder="1" applyAlignment="1" applyProtection="1">
      <alignment horizontal="center"/>
    </xf>
    <xf numFmtId="0" fontId="8" fillId="0" borderId="51" xfId="248" applyFont="1" applyFill="1" applyBorder="1" applyAlignment="1" applyProtection="1">
      <alignment horizontal="center"/>
    </xf>
    <xf numFmtId="0" fontId="8" fillId="0" borderId="52" xfId="248" applyFont="1" applyFill="1" applyBorder="1" applyAlignment="1" applyProtection="1">
      <alignment horizontal="center"/>
    </xf>
    <xf numFmtId="0" fontId="8" fillId="0" borderId="50" xfId="248" applyFont="1" applyFill="1" applyBorder="1" applyAlignment="1" applyProtection="1">
      <alignment horizontal="center" vertical="center"/>
    </xf>
    <xf numFmtId="0" fontId="8" fillId="0" borderId="51" xfId="248" applyFont="1" applyFill="1" applyBorder="1" applyAlignment="1" applyProtection="1">
      <alignment horizontal="center" vertical="center"/>
    </xf>
    <xf numFmtId="0" fontId="8" fillId="0" borderId="52" xfId="248" applyFont="1" applyFill="1" applyBorder="1" applyAlignment="1" applyProtection="1">
      <alignment horizontal="center" vertical="center"/>
    </xf>
    <xf numFmtId="173" fontId="8" fillId="0" borderId="61" xfId="248" applyNumberFormat="1" applyFont="1" applyFill="1" applyBorder="1" applyAlignment="1" applyProtection="1">
      <alignment horizontal="center"/>
    </xf>
    <xf numFmtId="173" fontId="8" fillId="0" borderId="87" xfId="248" applyNumberFormat="1" applyFont="1" applyFill="1" applyBorder="1" applyAlignment="1" applyProtection="1">
      <alignment horizontal="center"/>
    </xf>
    <xf numFmtId="173" fontId="8" fillId="0" borderId="50" xfId="248" applyNumberFormat="1" applyFont="1" applyFill="1" applyBorder="1" applyAlignment="1" applyProtection="1">
      <alignment horizontal="center"/>
    </xf>
    <xf numFmtId="173" fontId="8" fillId="0" borderId="51" xfId="248" quotePrefix="1" applyNumberFormat="1" applyFont="1" applyFill="1" applyBorder="1" applyAlignment="1" applyProtection="1">
      <alignment horizontal="center"/>
    </xf>
    <xf numFmtId="173" fontId="8" fillId="0" borderId="52" xfId="248" quotePrefix="1" applyNumberFormat="1" applyFont="1" applyFill="1" applyBorder="1" applyAlignment="1" applyProtection="1">
      <alignment horizontal="center"/>
    </xf>
    <xf numFmtId="165" fontId="8" fillId="0" borderId="0" xfId="248" applyNumberFormat="1" applyFont="1" applyFill="1" applyAlignment="1">
      <alignment horizontal="center"/>
    </xf>
    <xf numFmtId="165" fontId="21" fillId="0" borderId="0" xfId="248" applyNumberFormat="1" applyFont="1" applyFill="1" applyAlignment="1">
      <alignment horizontal="center"/>
    </xf>
    <xf numFmtId="165" fontId="32" fillId="0" borderId="0" xfId="248" applyNumberFormat="1" applyFont="1" applyFill="1" applyBorder="1" applyAlignment="1">
      <alignment horizontal="right"/>
    </xf>
    <xf numFmtId="165" fontId="10" fillId="0" borderId="0" xfId="248" applyNumberFormat="1" applyFont="1" applyFill="1" applyBorder="1" applyAlignment="1">
      <alignment horizontal="right"/>
    </xf>
    <xf numFmtId="165" fontId="8" fillId="0" borderId="50" xfId="3" applyNumberFormat="1" applyFont="1" applyFill="1" applyBorder="1" applyAlignment="1">
      <alignment horizontal="center" wrapText="1"/>
    </xf>
    <xf numFmtId="165" fontId="8" fillId="0" borderId="51" xfId="3" applyNumberFormat="1" applyFont="1" applyFill="1" applyBorder="1" applyAlignment="1">
      <alignment horizontal="center" wrapText="1"/>
    </xf>
    <xf numFmtId="165" fontId="8" fillId="0" borderId="52" xfId="3" applyNumberFormat="1" applyFont="1" applyFill="1" applyBorder="1" applyAlignment="1">
      <alignment horizontal="center" wrapText="1"/>
    </xf>
    <xf numFmtId="165" fontId="8" fillId="0" borderId="7" xfId="3" quotePrefix="1" applyNumberFormat="1" applyFont="1" applyFill="1" applyBorder="1" applyAlignment="1">
      <alignment horizontal="center"/>
    </xf>
    <xf numFmtId="165" fontId="8" fillId="0" borderId="8" xfId="3" quotePrefix="1" applyNumberFormat="1" applyFont="1" applyFill="1" applyBorder="1" applyAlignment="1">
      <alignment horizontal="center"/>
    </xf>
    <xf numFmtId="165" fontId="8" fillId="0" borderId="87" xfId="3" quotePrefix="1" applyNumberFormat="1" applyFont="1" applyFill="1" applyBorder="1" applyAlignment="1">
      <alignment horizontal="center"/>
    </xf>
    <xf numFmtId="0" fontId="8" fillId="0" borderId="0" xfId="248" applyFont="1" applyFill="1" applyAlignment="1">
      <alignment horizontal="center"/>
    </xf>
    <xf numFmtId="0" fontId="21" fillId="0" borderId="0" xfId="248" applyFont="1" applyFill="1" applyAlignment="1">
      <alignment horizontal="center"/>
    </xf>
    <xf numFmtId="0" fontId="32" fillId="0" borderId="1" xfId="248" applyFont="1" applyFill="1" applyBorder="1" applyAlignment="1">
      <alignment horizontal="center"/>
    </xf>
    <xf numFmtId="165" fontId="8" fillId="0" borderId="50" xfId="5" applyNumberFormat="1" applyFont="1" applyFill="1" applyBorder="1" applyAlignment="1">
      <alignment horizontal="center" wrapText="1"/>
    </xf>
    <xf numFmtId="165" fontId="8" fillId="0" borderId="51" xfId="5" quotePrefix="1" applyNumberFormat="1" applyFont="1" applyFill="1" applyBorder="1" applyAlignment="1">
      <alignment horizontal="center" wrapText="1"/>
    </xf>
    <xf numFmtId="165" fontId="8" fillId="0" borderId="52" xfId="5" quotePrefix="1" applyNumberFormat="1" applyFont="1" applyFill="1" applyBorder="1" applyAlignment="1">
      <alignment horizontal="center" wrapText="1"/>
    </xf>
    <xf numFmtId="1" fontId="8" fillId="0" borderId="7" xfId="248" applyNumberFormat="1" applyFont="1" applyFill="1" applyBorder="1" applyAlignment="1">
      <alignment horizontal="center"/>
    </xf>
    <xf numFmtId="0" fontId="8" fillId="0" borderId="8" xfId="248" applyFont="1" applyFill="1" applyBorder="1" applyAlignment="1">
      <alignment horizontal="center"/>
    </xf>
    <xf numFmtId="1" fontId="8" fillId="0" borderId="61" xfId="248" quotePrefix="1" applyNumberFormat="1" applyFont="1" applyFill="1" applyBorder="1" applyAlignment="1">
      <alignment horizontal="center"/>
    </xf>
    <xf numFmtId="0" fontId="8" fillId="0" borderId="87" xfId="248" applyFont="1" applyFill="1" applyBorder="1" applyAlignment="1">
      <alignment horizontal="center"/>
    </xf>
    <xf numFmtId="165" fontId="8" fillId="0" borderId="0" xfId="248" applyNumberFormat="1" applyFont="1" applyFill="1" applyBorder="1" applyAlignment="1">
      <alignment horizontal="center"/>
    </xf>
    <xf numFmtId="165" fontId="21" fillId="0" borderId="0" xfId="248" applyNumberFormat="1" applyFont="1" applyFill="1" applyBorder="1" applyAlignment="1" applyProtection="1">
      <alignment horizontal="center"/>
    </xf>
    <xf numFmtId="0" fontId="8" fillId="0" borderId="0" xfId="0" applyFont="1" applyFill="1" applyAlignment="1">
      <alignment horizontal="center" vertical="center"/>
    </xf>
    <xf numFmtId="14" fontId="21" fillId="0" borderId="0" xfId="0" applyNumberFormat="1" applyFont="1" applyFill="1" applyBorder="1" applyAlignment="1">
      <alignment horizontal="center"/>
    </xf>
    <xf numFmtId="0" fontId="8" fillId="3" borderId="50" xfId="225" applyFont="1" applyFill="1" applyBorder="1" applyAlignment="1">
      <alignment horizontal="center" vertical="center"/>
    </xf>
    <xf numFmtId="0" fontId="8" fillId="3" borderId="51" xfId="225" applyFont="1" applyFill="1" applyBorder="1" applyAlignment="1">
      <alignment horizontal="center" vertical="center"/>
    </xf>
    <xf numFmtId="0" fontId="8" fillId="3" borderId="52" xfId="225" applyFont="1" applyFill="1" applyBorder="1" applyAlignment="1">
      <alignment horizontal="center" vertical="center"/>
    </xf>
    <xf numFmtId="0" fontId="8" fillId="3" borderId="89" xfId="225" quotePrefix="1" applyFont="1" applyFill="1" applyBorder="1" applyAlignment="1">
      <alignment horizontal="center"/>
    </xf>
    <xf numFmtId="0" fontId="8" fillId="3" borderId="51" xfId="225" quotePrefix="1" applyFont="1" applyFill="1" applyBorder="1" applyAlignment="1">
      <alignment horizontal="center"/>
    </xf>
    <xf numFmtId="0" fontId="8" fillId="3" borderId="52" xfId="225" quotePrefix="1" applyFont="1" applyFill="1" applyBorder="1" applyAlignment="1">
      <alignment horizontal="center"/>
    </xf>
    <xf numFmtId="0" fontId="8" fillId="3" borderId="6" xfId="225" applyFont="1" applyFill="1" applyBorder="1" applyAlignment="1">
      <alignment horizontal="center" vertical="center"/>
    </xf>
    <xf numFmtId="0" fontId="8" fillId="3" borderId="12" xfId="225" applyFont="1" applyFill="1" applyBorder="1" applyAlignment="1">
      <alignment horizontal="center" vertical="center"/>
    </xf>
    <xf numFmtId="0" fontId="8" fillId="3" borderId="10" xfId="225" applyFont="1" applyFill="1" applyBorder="1" applyAlignment="1">
      <alignment horizontal="center"/>
    </xf>
    <xf numFmtId="0" fontId="8" fillId="3" borderId="38" xfId="225" applyFont="1" applyFill="1" applyBorder="1" applyAlignment="1">
      <alignment horizontal="center"/>
    </xf>
    <xf numFmtId="0" fontId="8" fillId="3" borderId="13" xfId="225" quotePrefix="1" applyFont="1" applyFill="1" applyBorder="1" applyAlignment="1">
      <alignment horizontal="center"/>
    </xf>
    <xf numFmtId="0" fontId="8" fillId="3" borderId="13" xfId="225" applyFont="1" applyFill="1" applyBorder="1" applyAlignment="1">
      <alignment horizontal="center"/>
    </xf>
    <xf numFmtId="0" fontId="8" fillId="3" borderId="14" xfId="225" applyFont="1" applyFill="1" applyBorder="1" applyAlignment="1">
      <alignment horizontal="center"/>
    </xf>
    <xf numFmtId="0" fontId="8" fillId="3" borderId="65" xfId="225" applyNumberFormat="1" applyFont="1" applyFill="1" applyBorder="1" applyAlignment="1">
      <alignment horizontal="center"/>
    </xf>
    <xf numFmtId="0" fontId="8" fillId="3" borderId="8" xfId="225" applyNumberFormat="1" applyFont="1" applyFill="1" applyBorder="1" applyAlignment="1">
      <alignment horizontal="center"/>
    </xf>
    <xf numFmtId="0" fontId="8" fillId="3" borderId="61" xfId="225" applyNumberFormat="1" applyFont="1" applyFill="1" applyBorder="1" applyAlignment="1">
      <alignment horizontal="center"/>
    </xf>
    <xf numFmtId="0" fontId="8" fillId="3" borderId="87" xfId="225" applyNumberFormat="1" applyFont="1" applyFill="1" applyBorder="1" applyAlignment="1">
      <alignment horizontal="center"/>
    </xf>
    <xf numFmtId="177" fontId="27" fillId="8" borderId="51" xfId="148" applyNumberFormat="1" applyFont="1" applyFill="1" applyBorder="1" applyAlignment="1">
      <alignment horizontal="center" vertical="center"/>
    </xf>
    <xf numFmtId="177" fontId="27" fillId="8" borderId="52" xfId="148" applyNumberFormat="1" applyFont="1" applyFill="1" applyBorder="1" applyAlignment="1">
      <alignment horizontal="center" vertical="center"/>
    </xf>
    <xf numFmtId="0" fontId="8" fillId="3" borderId="8" xfId="225" quotePrefix="1" applyFont="1" applyFill="1" applyBorder="1" applyAlignment="1">
      <alignment horizontal="center"/>
    </xf>
    <xf numFmtId="0" fontId="8" fillId="3" borderId="24" xfId="225" quotePrefix="1" applyFont="1" applyFill="1" applyBorder="1" applyAlignment="1">
      <alignment horizontal="center"/>
    </xf>
    <xf numFmtId="39" fontId="8" fillId="3" borderId="72" xfId="226" applyNumberFormat="1" applyFont="1" applyFill="1" applyBorder="1" applyAlignment="1">
      <alignment horizontal="center" vertical="center"/>
    </xf>
    <xf numFmtId="39" fontId="8" fillId="3" borderId="72" xfId="226" quotePrefix="1" applyNumberFormat="1" applyFont="1" applyFill="1" applyBorder="1" applyAlignment="1">
      <alignment horizontal="center" vertical="center"/>
    </xf>
    <xf numFmtId="177" fontId="8" fillId="8" borderId="89" xfId="152" applyNumberFormat="1" applyFont="1" applyFill="1" applyBorder="1" applyAlignment="1">
      <alignment horizontal="center" vertical="center"/>
    </xf>
    <xf numFmtId="177" fontId="8" fillId="8" borderId="51" xfId="152" applyNumberFormat="1" applyFont="1" applyFill="1" applyBorder="1" applyAlignment="1">
      <alignment horizontal="center" vertical="center"/>
    </xf>
    <xf numFmtId="177" fontId="8" fillId="8" borderId="52" xfId="152" applyNumberFormat="1" applyFont="1" applyFill="1" applyBorder="1" applyAlignment="1">
      <alignment horizontal="center" vertical="center"/>
    </xf>
    <xf numFmtId="39" fontId="8" fillId="3" borderId="65" xfId="226" quotePrefix="1" applyNumberFormat="1" applyFont="1" applyFill="1" applyBorder="1" applyAlignment="1">
      <alignment horizontal="center"/>
    </xf>
    <xf numFmtId="39" fontId="8" fillId="3" borderId="61" xfId="226" quotePrefix="1" applyNumberFormat="1" applyFont="1" applyFill="1" applyBorder="1" applyAlignment="1">
      <alignment horizontal="center"/>
    </xf>
    <xf numFmtId="39" fontId="8" fillId="3" borderId="7" xfId="226" quotePrefix="1" applyNumberFormat="1" applyFont="1" applyFill="1" applyBorder="1" applyAlignment="1">
      <alignment horizontal="center"/>
    </xf>
    <xf numFmtId="39" fontId="8" fillId="3" borderId="8" xfId="226" quotePrefix="1" applyNumberFormat="1" applyFont="1" applyFill="1" applyBorder="1" applyAlignment="1">
      <alignment horizontal="center"/>
    </xf>
    <xf numFmtId="39" fontId="8" fillId="3" borderId="87" xfId="226" quotePrefix="1" applyNumberFormat="1" applyFont="1" applyFill="1" applyBorder="1" applyAlignment="1">
      <alignment horizontal="center"/>
    </xf>
    <xf numFmtId="39" fontId="8" fillId="3" borderId="2" xfId="226" applyNumberFormat="1" applyFont="1" applyFill="1" applyBorder="1" applyAlignment="1">
      <alignment horizontal="center" vertical="center"/>
    </xf>
    <xf numFmtId="39" fontId="8" fillId="3" borderId="6" xfId="226" applyNumberFormat="1" applyFont="1" applyFill="1" applyBorder="1" applyAlignment="1">
      <alignment horizontal="center" vertical="center"/>
    </xf>
    <xf numFmtId="39" fontId="8" fillId="3" borderId="12" xfId="226" applyNumberFormat="1" applyFont="1" applyFill="1" applyBorder="1" applyAlignment="1">
      <alignment horizontal="center" vertical="center"/>
    </xf>
    <xf numFmtId="177" fontId="8" fillId="8" borderId="50" xfId="152" applyNumberFormat="1" applyFont="1" applyFill="1" applyBorder="1" applyAlignment="1">
      <alignment horizontal="center" vertical="center"/>
    </xf>
    <xf numFmtId="0" fontId="8" fillId="3" borderId="7" xfId="226" applyNumberFormat="1" applyFont="1" applyFill="1" applyBorder="1" applyAlignment="1">
      <alignment horizontal="center"/>
    </xf>
    <xf numFmtId="0" fontId="8" fillId="3" borderId="61" xfId="226" applyNumberFormat="1" applyFont="1" applyFill="1" applyBorder="1" applyAlignment="1">
      <alignment horizontal="center"/>
    </xf>
    <xf numFmtId="0" fontId="8" fillId="3" borderId="8" xfId="226" applyNumberFormat="1" applyFont="1" applyFill="1" applyBorder="1" applyAlignment="1">
      <alignment horizontal="center"/>
    </xf>
    <xf numFmtId="0" fontId="8" fillId="3" borderId="87" xfId="226" applyNumberFormat="1" applyFont="1" applyFill="1" applyBorder="1" applyAlignment="1">
      <alignment horizontal="center"/>
    </xf>
    <xf numFmtId="0" fontId="8" fillId="3" borderId="7" xfId="226" applyFont="1" applyFill="1" applyBorder="1" applyAlignment="1">
      <alignment horizontal="center" vertical="center" wrapText="1"/>
    </xf>
    <xf numFmtId="0" fontId="8" fillId="3" borderId="8" xfId="226" applyFont="1" applyFill="1" applyBorder="1" applyAlignment="1">
      <alignment horizontal="center" vertical="center" wrapText="1"/>
    </xf>
    <xf numFmtId="164" fontId="8" fillId="9" borderId="67" xfId="0" applyNumberFormat="1" applyFont="1" applyFill="1" applyBorder="1" applyAlignment="1">
      <alignment horizontal="center" vertical="center"/>
    </xf>
    <xf numFmtId="164" fontId="8" fillId="9" borderId="24" xfId="0" applyNumberFormat="1" applyFont="1" applyFill="1" applyBorder="1" applyAlignment="1">
      <alignment horizontal="center" vertical="center"/>
    </xf>
    <xf numFmtId="0" fontId="8" fillId="9" borderId="50" xfId="0" applyFont="1" applyFill="1" applyBorder="1" applyAlignment="1">
      <alignment horizontal="center"/>
    </xf>
    <xf numFmtId="0" fontId="8" fillId="9" borderId="51" xfId="0" applyFont="1" applyFill="1" applyBorder="1" applyAlignment="1">
      <alignment horizontal="center"/>
    </xf>
    <xf numFmtId="0" fontId="8" fillId="9" borderId="52" xfId="0" applyFont="1" applyFill="1" applyBorder="1" applyAlignment="1">
      <alignment horizontal="center"/>
    </xf>
    <xf numFmtId="0" fontId="8" fillId="9" borderId="89" xfId="0" applyFont="1" applyFill="1" applyBorder="1" applyAlignment="1">
      <alignment horizontal="center"/>
    </xf>
    <xf numFmtId="39" fontId="8" fillId="9" borderId="7" xfId="0" quotePrefix="1" applyNumberFormat="1" applyFont="1" applyFill="1" applyBorder="1" applyAlignment="1" applyProtection="1">
      <alignment horizontal="center"/>
    </xf>
    <xf numFmtId="39" fontId="8" fillId="9" borderId="61" xfId="0" quotePrefix="1" applyNumberFormat="1" applyFont="1" applyFill="1" applyBorder="1" applyAlignment="1" applyProtection="1">
      <alignment horizontal="center"/>
    </xf>
    <xf numFmtId="39" fontId="8" fillId="9" borderId="8" xfId="0" quotePrefix="1" applyNumberFormat="1" applyFont="1" applyFill="1" applyBorder="1" applyAlignment="1" applyProtection="1">
      <alignment horizontal="center"/>
    </xf>
    <xf numFmtId="39" fontId="4" fillId="9" borderId="61" xfId="0" quotePrefix="1" applyNumberFormat="1" applyFont="1" applyFill="1" applyBorder="1" applyAlignment="1" applyProtection="1">
      <alignment horizontal="center"/>
    </xf>
    <xf numFmtId="39" fontId="4" fillId="9" borderId="87" xfId="0" quotePrefix="1" applyNumberFormat="1" applyFont="1" applyFill="1" applyBorder="1" applyAlignment="1" applyProtection="1">
      <alignment horizontal="center"/>
    </xf>
    <xf numFmtId="39" fontId="8" fillId="9" borderId="78" xfId="0" quotePrefix="1" applyNumberFormat="1" applyFont="1" applyFill="1" applyBorder="1" applyAlignment="1" applyProtection="1">
      <alignment horizontal="center" vertical="center"/>
    </xf>
    <xf numFmtId="39" fontId="8" fillId="9" borderId="68" xfId="0" quotePrefix="1" applyNumberFormat="1" applyFont="1" applyFill="1" applyBorder="1" applyAlignment="1" applyProtection="1">
      <alignment horizontal="center" vertical="center"/>
    </xf>
    <xf numFmtId="39" fontId="8" fillId="9" borderId="71" xfId="0" quotePrefix="1" applyNumberFormat="1" applyFont="1" applyFill="1" applyBorder="1" applyAlignment="1" applyProtection="1">
      <alignment horizontal="center" vertical="center"/>
    </xf>
    <xf numFmtId="39" fontId="8" fillId="9" borderId="39" xfId="0" quotePrefix="1" applyNumberFormat="1" applyFont="1" applyFill="1" applyBorder="1" applyAlignment="1" applyProtection="1">
      <alignment horizontal="center" vertical="center"/>
    </xf>
    <xf numFmtId="39" fontId="8" fillId="9" borderId="63" xfId="0" quotePrefix="1" applyNumberFormat="1" applyFont="1" applyFill="1" applyBorder="1" applyAlignment="1" applyProtection="1">
      <alignment horizontal="center" vertical="center"/>
    </xf>
    <xf numFmtId="39" fontId="8" fillId="9" borderId="79" xfId="0" quotePrefix="1" applyNumberFormat="1" applyFont="1" applyFill="1" applyBorder="1" applyAlignment="1" applyProtection="1">
      <alignment horizontal="center" vertical="center"/>
    </xf>
    <xf numFmtId="39" fontId="8" fillId="9" borderId="38" xfId="0" quotePrefix="1" applyNumberFormat="1" applyFont="1" applyFill="1" applyBorder="1" applyAlignment="1" applyProtection="1">
      <alignment horizontal="center" vertical="center"/>
    </xf>
    <xf numFmtId="39" fontId="8" fillId="9" borderId="11" xfId="0" quotePrefix="1" applyNumberFormat="1" applyFont="1" applyFill="1" applyBorder="1" applyAlignment="1" applyProtection="1">
      <alignment horizontal="center" vertical="center"/>
    </xf>
    <xf numFmtId="39" fontId="8" fillId="9" borderId="7" xfId="0" applyNumberFormat="1" applyFont="1" applyFill="1" applyBorder="1" applyAlignment="1" applyProtection="1">
      <alignment horizontal="center" vertical="center"/>
    </xf>
    <xf numFmtId="39" fontId="8" fillId="9" borderId="8" xfId="0" applyNumberFormat="1" applyFont="1" applyFill="1" applyBorder="1" applyAlignment="1" applyProtection="1">
      <alignment horizontal="center" vertical="center"/>
    </xf>
    <xf numFmtId="39" fontId="8" fillId="9" borderId="61" xfId="0" applyNumberFormat="1" applyFont="1" applyFill="1" applyBorder="1" applyAlignment="1" applyProtection="1">
      <alignment horizontal="center" vertical="center" wrapText="1"/>
    </xf>
    <xf numFmtId="39" fontId="8" fillId="9" borderId="8" xfId="0" applyNumberFormat="1" applyFont="1" applyFill="1" applyBorder="1" applyAlignment="1" applyProtection="1">
      <alignment horizontal="center" vertical="center" wrapText="1"/>
    </xf>
    <xf numFmtId="39" fontId="4" fillId="9" borderId="61" xfId="0" applyNumberFormat="1" applyFont="1" applyFill="1" applyBorder="1" applyAlignment="1" applyProtection="1">
      <alignment horizontal="center" vertical="center"/>
    </xf>
    <xf numFmtId="39" fontId="4" fillId="9" borderId="8" xfId="0" applyNumberFormat="1" applyFont="1" applyFill="1" applyBorder="1" applyAlignment="1" applyProtection="1">
      <alignment horizontal="center" vertical="center"/>
    </xf>
    <xf numFmtId="39" fontId="4" fillId="9" borderId="7" xfId="0" applyNumberFormat="1" applyFont="1" applyFill="1" applyBorder="1" applyAlignment="1" applyProtection="1">
      <alignment horizontal="center" vertical="center"/>
    </xf>
    <xf numFmtId="39" fontId="4" fillId="9" borderId="61" xfId="0" applyNumberFormat="1" applyFont="1" applyFill="1" applyBorder="1" applyAlignment="1" applyProtection="1">
      <alignment horizontal="center" vertical="center" wrapText="1"/>
    </xf>
    <xf numFmtId="39" fontId="4" fillId="9" borderId="87" xfId="0" applyNumberFormat="1" applyFont="1" applyFill="1" applyBorder="1" applyAlignment="1" applyProtection="1">
      <alignment horizontal="center" vertical="center" wrapText="1"/>
    </xf>
    <xf numFmtId="0" fontId="8" fillId="3" borderId="65" xfId="107" applyFont="1" applyFill="1" applyBorder="1" applyAlignment="1">
      <alignment horizontal="center"/>
    </xf>
    <xf numFmtId="0" fontId="8" fillId="3" borderId="61" xfId="107" applyFont="1" applyFill="1" applyBorder="1" applyAlignment="1">
      <alignment horizontal="center"/>
    </xf>
    <xf numFmtId="0" fontId="8" fillId="3" borderId="7" xfId="107" quotePrefix="1" applyFont="1" applyFill="1" applyBorder="1" applyAlignment="1">
      <alignment horizontal="center"/>
    </xf>
    <xf numFmtId="0" fontId="8" fillId="3" borderId="8" xfId="107" applyFont="1" applyFill="1" applyBorder="1" applyAlignment="1">
      <alignment horizontal="center"/>
    </xf>
    <xf numFmtId="0" fontId="8" fillId="3" borderId="87" xfId="107" applyFont="1" applyFill="1" applyBorder="1" applyAlignment="1">
      <alignment horizontal="center"/>
    </xf>
    <xf numFmtId="0" fontId="32" fillId="0" borderId="1" xfId="107" applyFont="1" applyBorder="1" applyAlignment="1">
      <alignment horizontal="right"/>
    </xf>
    <xf numFmtId="0" fontId="8" fillId="3" borderId="2" xfId="225" applyFont="1" applyFill="1" applyBorder="1" applyAlignment="1">
      <alignment horizontal="center" vertical="center"/>
    </xf>
    <xf numFmtId="0" fontId="8" fillId="3" borderId="50" xfId="225" applyFont="1" applyFill="1" applyBorder="1" applyAlignment="1">
      <alignment horizontal="center"/>
    </xf>
    <xf numFmtId="0" fontId="8" fillId="3" borderId="51" xfId="225" applyFont="1" applyFill="1" applyBorder="1" applyAlignment="1">
      <alignment horizontal="center"/>
    </xf>
    <xf numFmtId="0" fontId="8" fillId="3" borderId="52" xfId="225" applyFont="1" applyFill="1" applyBorder="1" applyAlignment="1">
      <alignment horizontal="center"/>
    </xf>
    <xf numFmtId="0" fontId="8" fillId="3" borderId="89" xfId="225" applyFont="1" applyFill="1" applyBorder="1" applyAlignment="1">
      <alignment horizontal="center"/>
    </xf>
    <xf numFmtId="0" fontId="8" fillId="3" borderId="7" xfId="225" applyFont="1" applyFill="1" applyBorder="1" applyAlignment="1">
      <alignment horizontal="center"/>
    </xf>
    <xf numFmtId="0" fontId="8" fillId="3" borderId="8" xfId="225" applyFont="1" applyFill="1" applyBorder="1" applyAlignment="1">
      <alignment horizontal="center"/>
    </xf>
    <xf numFmtId="0" fontId="8" fillId="3" borderId="61" xfId="225" applyFont="1" applyFill="1" applyBorder="1" applyAlignment="1">
      <alignment horizontal="center"/>
    </xf>
    <xf numFmtId="0" fontId="8" fillId="3" borderId="87" xfId="225" applyFont="1" applyFill="1" applyBorder="1" applyAlignment="1">
      <alignment horizontal="center"/>
    </xf>
    <xf numFmtId="0" fontId="10" fillId="0" borderId="0" xfId="107" applyFont="1" applyFill="1" applyBorder="1" applyAlignment="1">
      <alignment horizontal="left"/>
    </xf>
    <xf numFmtId="0" fontId="8" fillId="3" borderId="70" xfId="107" applyFont="1" applyFill="1" applyBorder="1" applyAlignment="1">
      <alignment horizontal="center"/>
    </xf>
    <xf numFmtId="0" fontId="8" fillId="3" borderId="33" xfId="107" applyFont="1" applyFill="1" applyBorder="1" applyAlignment="1">
      <alignment horizontal="center"/>
    </xf>
    <xf numFmtId="0" fontId="8" fillId="3" borderId="71" xfId="107" applyFont="1" applyFill="1" applyBorder="1" applyAlignment="1">
      <alignment horizontal="center"/>
    </xf>
    <xf numFmtId="0" fontId="8" fillId="3" borderId="38" xfId="107" applyFont="1" applyFill="1" applyBorder="1" applyAlignment="1">
      <alignment horizontal="center"/>
    </xf>
    <xf numFmtId="0" fontId="21" fillId="0" borderId="0" xfId="107" applyFont="1" applyFill="1" applyAlignment="1">
      <alignment horizontal="center"/>
    </xf>
    <xf numFmtId="0" fontId="32" fillId="0" borderId="1" xfId="107" applyFont="1" applyFill="1" applyBorder="1" applyAlignment="1">
      <alignment horizontal="center"/>
    </xf>
    <xf numFmtId="0" fontId="8" fillId="0" borderId="0" xfId="107" applyFont="1" applyAlignment="1">
      <alignment horizontal="center" vertical="center"/>
    </xf>
    <xf numFmtId="0" fontId="21" fillId="0" borderId="0" xfId="107" applyFont="1" applyAlignment="1">
      <alignment horizontal="center" vertical="center"/>
    </xf>
    <xf numFmtId="0" fontId="8" fillId="3" borderId="2" xfId="225" applyFont="1" applyFill="1" applyBorder="1" applyAlignment="1" applyProtection="1">
      <alignment horizontal="center" vertical="center"/>
    </xf>
    <xf numFmtId="0" fontId="8" fillId="3" borderId="12" xfId="225" applyFont="1" applyFill="1" applyBorder="1" applyAlignment="1" applyProtection="1">
      <alignment horizontal="center" vertical="center"/>
    </xf>
    <xf numFmtId="0" fontId="8" fillId="3" borderId="51" xfId="225" applyFont="1" applyFill="1" applyBorder="1" applyAlignment="1" applyProtection="1">
      <alignment horizontal="center" vertical="center"/>
    </xf>
    <xf numFmtId="0" fontId="8" fillId="3" borderId="52" xfId="225" applyFont="1" applyFill="1" applyBorder="1" applyAlignment="1" applyProtection="1">
      <alignment horizontal="center" vertical="center"/>
    </xf>
    <xf numFmtId="0" fontId="8" fillId="3" borderId="70" xfId="225" applyFont="1" applyFill="1" applyBorder="1" applyAlignment="1" applyProtection="1">
      <alignment horizontal="center" vertical="center"/>
    </xf>
    <xf numFmtId="0" fontId="8" fillId="3" borderId="33" xfId="225" applyFont="1" applyFill="1" applyBorder="1" applyAlignment="1" applyProtection="1">
      <alignment horizontal="center" vertical="center"/>
    </xf>
    <xf numFmtId="0" fontId="8" fillId="3" borderId="5" xfId="225" applyFont="1" applyFill="1" applyBorder="1" applyAlignment="1" applyProtection="1">
      <alignment horizontal="center" vertical="center"/>
    </xf>
    <xf numFmtId="0" fontId="8" fillId="3" borderId="90" xfId="107" applyFont="1" applyFill="1" applyBorder="1" applyAlignment="1">
      <alignment horizontal="center" vertical="center"/>
    </xf>
    <xf numFmtId="0" fontId="8" fillId="5" borderId="93" xfId="107" applyFont="1" applyFill="1" applyBorder="1" applyAlignment="1">
      <alignment horizontal="center" vertical="center"/>
    </xf>
    <xf numFmtId="0" fontId="8" fillId="3" borderId="91" xfId="107" applyFont="1" applyFill="1" applyBorder="1" applyAlignment="1">
      <alignment horizontal="center" vertical="center"/>
    </xf>
    <xf numFmtId="0" fontId="8" fillId="3" borderId="92" xfId="107" applyFont="1" applyFill="1" applyBorder="1" applyAlignment="1">
      <alignment horizontal="center" vertical="center"/>
    </xf>
    <xf numFmtId="0" fontId="8" fillId="3" borderId="13" xfId="107" applyFont="1" applyFill="1" applyBorder="1" applyAlignment="1">
      <alignment horizontal="center" vertical="center"/>
    </xf>
    <xf numFmtId="0" fontId="8" fillId="3" borderId="94" xfId="107" applyFont="1" applyFill="1" applyBorder="1" applyAlignment="1">
      <alignment horizontal="center" vertical="center"/>
    </xf>
    <xf numFmtId="0" fontId="28" fillId="0" borderId="0" xfId="107" applyFont="1" applyBorder="1" applyAlignment="1">
      <alignment horizontal="center" vertical="center"/>
    </xf>
    <xf numFmtId="0" fontId="8" fillId="0" borderId="0" xfId="107" applyFont="1" applyFill="1" applyAlignment="1">
      <alignment horizontal="center" vertical="center"/>
    </xf>
    <xf numFmtId="0" fontId="21" fillId="0" borderId="0" xfId="107" applyFont="1" applyBorder="1" applyAlignment="1">
      <alignment horizontal="center" vertical="center"/>
    </xf>
    <xf numFmtId="0" fontId="8" fillId="3" borderId="97" xfId="107" applyFont="1" applyFill="1" applyBorder="1" applyAlignment="1">
      <alignment horizontal="center" vertical="center" wrapText="1"/>
    </xf>
    <xf numFmtId="0" fontId="8" fillId="3" borderId="100" xfId="107" applyFont="1" applyFill="1" applyBorder="1" applyAlignment="1">
      <alignment horizontal="center" vertical="center" wrapText="1"/>
    </xf>
    <xf numFmtId="0" fontId="8" fillId="3" borderId="103" xfId="107" applyFont="1" applyFill="1" applyBorder="1" applyAlignment="1">
      <alignment horizontal="center" vertical="center" wrapText="1"/>
    </xf>
    <xf numFmtId="0" fontId="8" fillId="3" borderId="36" xfId="107" applyFont="1" applyFill="1" applyBorder="1" applyAlignment="1">
      <alignment horizontal="center" vertical="center"/>
    </xf>
    <xf numFmtId="0" fontId="8" fillId="3" borderId="98" xfId="107" applyFont="1" applyFill="1" applyBorder="1" applyAlignment="1">
      <alignment horizontal="center" vertical="center"/>
    </xf>
    <xf numFmtId="0" fontId="8" fillId="3" borderId="37" xfId="107" applyFont="1" applyFill="1" applyBorder="1" applyAlignment="1">
      <alignment horizontal="center" vertical="center"/>
    </xf>
    <xf numFmtId="0" fontId="8" fillId="3" borderId="99" xfId="107" applyFont="1" applyFill="1" applyBorder="1" applyAlignment="1">
      <alignment horizontal="center" vertical="center"/>
    </xf>
    <xf numFmtId="0" fontId="8" fillId="3" borderId="7" xfId="107" applyFont="1" applyFill="1" applyBorder="1" applyAlignment="1">
      <alignment horizontal="center" vertical="center"/>
    </xf>
    <xf numFmtId="0" fontId="8" fillId="3" borderId="61" xfId="107" applyFont="1" applyFill="1" applyBorder="1" applyAlignment="1">
      <alignment horizontal="center" vertical="center"/>
    </xf>
    <xf numFmtId="0" fontId="8" fillId="3" borderId="101" xfId="107" applyFont="1" applyFill="1" applyBorder="1" applyAlignment="1">
      <alignment horizontal="center" vertical="center"/>
    </xf>
    <xf numFmtId="0" fontId="8" fillId="3" borderId="8" xfId="107" applyFont="1" applyFill="1" applyBorder="1" applyAlignment="1">
      <alignment horizontal="center" vertical="center"/>
    </xf>
    <xf numFmtId="0" fontId="8" fillId="3" borderId="97" xfId="107" applyFont="1" applyFill="1" applyBorder="1" applyAlignment="1">
      <alignment horizontal="center" vertical="center"/>
    </xf>
    <xf numFmtId="0" fontId="8" fillId="3" borderId="100" xfId="107" applyFont="1" applyFill="1" applyBorder="1" applyAlignment="1">
      <alignment horizontal="center" vertical="center"/>
    </xf>
    <xf numFmtId="0" fontId="8" fillId="3" borderId="103" xfId="107" applyFont="1" applyFill="1" applyBorder="1" applyAlignment="1">
      <alignment horizontal="center" vertical="center"/>
    </xf>
    <xf numFmtId="0" fontId="8" fillId="3" borderId="58" xfId="107" applyFont="1" applyFill="1" applyBorder="1" applyAlignment="1">
      <alignment horizontal="center" vertical="center" wrapText="1"/>
    </xf>
    <xf numFmtId="0" fontId="8" fillId="3" borderId="9" xfId="107" applyFont="1" applyFill="1" applyBorder="1" applyAlignment="1">
      <alignment horizontal="center" vertical="center" wrapText="1"/>
    </xf>
    <xf numFmtId="0" fontId="8" fillId="3" borderId="102" xfId="107" applyFont="1" applyFill="1" applyBorder="1" applyAlignment="1">
      <alignment horizontal="center" vertical="center" wrapText="1"/>
    </xf>
    <xf numFmtId="0" fontId="8" fillId="3" borderId="104" xfId="107" applyFont="1" applyFill="1" applyBorder="1" applyAlignment="1">
      <alignment horizontal="center" vertical="center" wrapText="1"/>
    </xf>
    <xf numFmtId="0" fontId="8" fillId="0" borderId="35" xfId="107" applyFont="1" applyFill="1" applyBorder="1" applyAlignment="1">
      <alignment horizontal="center" vertical="top"/>
    </xf>
    <xf numFmtId="0" fontId="8" fillId="3" borderId="90" xfId="107" applyFont="1" applyFill="1" applyBorder="1" applyAlignment="1">
      <alignment horizontal="center" vertical="center" wrapText="1"/>
    </xf>
    <xf numFmtId="0" fontId="8" fillId="3" borderId="93" xfId="107" applyFont="1" applyFill="1" applyBorder="1" applyAlignment="1">
      <alignment horizontal="center" vertical="center" wrapText="1"/>
    </xf>
    <xf numFmtId="0" fontId="52" fillId="3" borderId="13" xfId="107" applyFont="1" applyFill="1" applyBorder="1" applyAlignment="1">
      <alignment horizontal="center" vertical="center"/>
    </xf>
    <xf numFmtId="0" fontId="52" fillId="3" borderId="94" xfId="107" applyFont="1" applyFill="1" applyBorder="1" applyAlignment="1">
      <alignment horizontal="center" vertical="center"/>
    </xf>
    <xf numFmtId="165" fontId="52" fillId="3" borderId="13" xfId="107" applyNumberFormat="1" applyFont="1" applyFill="1" applyBorder="1" applyAlignment="1">
      <alignment horizontal="center" vertical="center"/>
    </xf>
    <xf numFmtId="165" fontId="52" fillId="3" borderId="94" xfId="107" applyNumberFormat="1" applyFont="1" applyFill="1" applyBorder="1" applyAlignment="1">
      <alignment horizontal="center" vertical="center"/>
    </xf>
    <xf numFmtId="0" fontId="21" fillId="0" borderId="0" xfId="107" applyFont="1" applyBorder="1" applyAlignment="1">
      <alignment horizontal="center"/>
    </xf>
    <xf numFmtId="0" fontId="8" fillId="0" borderId="0" xfId="107" applyFont="1" applyFill="1" applyBorder="1" applyAlignment="1">
      <alignment horizontal="center" vertical="center"/>
    </xf>
    <xf numFmtId="0" fontId="52" fillId="3" borderId="90" xfId="107" applyFont="1" applyFill="1" applyBorder="1" applyAlignment="1">
      <alignment horizontal="center" vertical="center"/>
    </xf>
    <xf numFmtId="0" fontId="52" fillId="3" borderId="93" xfId="107" applyFont="1" applyFill="1" applyBorder="1" applyAlignment="1">
      <alignment horizontal="center" vertical="center"/>
    </xf>
    <xf numFmtId="0" fontId="52" fillId="3" borderId="91" xfId="107" applyFont="1" applyFill="1" applyBorder="1" applyAlignment="1">
      <alignment horizontal="center" vertical="center"/>
    </xf>
    <xf numFmtId="0" fontId="52" fillId="3" borderId="92" xfId="107" applyFont="1" applyFill="1" applyBorder="1" applyAlignment="1">
      <alignment horizontal="center" vertical="center"/>
    </xf>
  </cellXfs>
  <cellStyles count="280">
    <cellStyle name="Comma 10" xfId="3"/>
    <cellStyle name="Comma 10 2" xfId="4"/>
    <cellStyle name="Comma 11" xfId="5"/>
    <cellStyle name="Comma 12" xfId="6"/>
    <cellStyle name="Comma 13" xfId="7"/>
    <cellStyle name="Comma 14" xfId="8"/>
    <cellStyle name="Comma 15" xfId="9"/>
    <cellStyle name="Comma 16" xfId="10"/>
    <cellStyle name="Comma 17" xfId="11"/>
    <cellStyle name="Comma 17 2" xfId="12"/>
    <cellStyle name="Comma 18" xfId="13"/>
    <cellStyle name="Comma 18 2" xfId="14"/>
    <cellStyle name="Comma 19" xfId="15"/>
    <cellStyle name="Comma 19 2" xfId="16"/>
    <cellStyle name="Comma 2" xfId="1"/>
    <cellStyle name="Comma 2 10" xfId="17"/>
    <cellStyle name="Comma 2 11" xfId="18"/>
    <cellStyle name="Comma 2 12" xfId="19"/>
    <cellStyle name="Comma 2 13" xfId="20"/>
    <cellStyle name="Comma 2 14" xfId="21"/>
    <cellStyle name="Comma 2 15" xfId="22"/>
    <cellStyle name="Comma 2 16" xfId="23"/>
    <cellStyle name="Comma 2 17" xfId="24"/>
    <cellStyle name="Comma 2 18" xfId="25"/>
    <cellStyle name="Comma 2 19" xfId="26"/>
    <cellStyle name="Comma 2 2" xfId="27"/>
    <cellStyle name="Comma 2 2 2" xfId="28"/>
    <cellStyle name="Comma 2 2 2 2" xfId="29"/>
    <cellStyle name="Comma 2 2 2 2 2" xfId="30"/>
    <cellStyle name="Comma 2 2 2 2 3" xfId="31"/>
    <cellStyle name="Comma 2 2 2 2 3 2" xfId="32"/>
    <cellStyle name="Comma 2 2 2 2 3 2 2" xfId="33"/>
    <cellStyle name="Comma 2 2 2 2 3 3" xfId="34"/>
    <cellStyle name="Comma 2 2 2 2 3 3 2" xfId="35"/>
    <cellStyle name="Comma 2 2 2 2 3 4" xfId="36"/>
    <cellStyle name="Comma 2 2 2 2 3 4 2" xfId="37"/>
    <cellStyle name="Comma 2 2 2 2 3 4 2 2" xfId="38"/>
    <cellStyle name="Comma 2 2 2 2 3 4 3" xfId="39"/>
    <cellStyle name="Comma 2 2 2 2 3 4 4" xfId="40"/>
    <cellStyle name="Comma 2 2 2 2 3 5" xfId="41"/>
    <cellStyle name="Comma 2 2 2 2 4" xfId="42"/>
    <cellStyle name="Comma 2 2 2 2 4 2" xfId="43"/>
    <cellStyle name="Comma 2 2 2 2 4 2 2" xfId="44"/>
    <cellStyle name="Comma 2 2 2 2 4 2 3" xfId="45"/>
    <cellStyle name="Comma 2 2 2 2 4 3" xfId="46"/>
    <cellStyle name="Comma 2 2 2 2 5" xfId="47"/>
    <cellStyle name="Comma 2 2 2 3" xfId="48"/>
    <cellStyle name="Comma 2 2 3" xfId="49"/>
    <cellStyle name="Comma 2 2 3 2" xfId="50"/>
    <cellStyle name="Comma 2 2 3 2 2" xfId="51"/>
    <cellStyle name="Comma 2 2 3 3" xfId="52"/>
    <cellStyle name="Comma 2 20" xfId="53"/>
    <cellStyle name="Comma 2 21" xfId="54"/>
    <cellStyle name="Comma 2 22" xfId="55"/>
    <cellStyle name="Comma 2 23" xfId="56"/>
    <cellStyle name="Comma 2 24" xfId="57"/>
    <cellStyle name="Comma 2 25" xfId="58"/>
    <cellStyle name="Comma 2 26" xfId="59"/>
    <cellStyle name="Comma 2 3" xfId="60"/>
    <cellStyle name="Comma 2 4" xfId="61"/>
    <cellStyle name="Comma 2 5" xfId="62"/>
    <cellStyle name="Comma 2 6" xfId="63"/>
    <cellStyle name="Comma 2 7" xfId="64"/>
    <cellStyle name="Comma 2 8" xfId="65"/>
    <cellStyle name="Comma 2 9" xfId="66"/>
    <cellStyle name="Comma 20" xfId="67"/>
    <cellStyle name="Comma 20 2" xfId="68"/>
    <cellStyle name="Comma 21" xfId="69"/>
    <cellStyle name="Comma 22" xfId="249"/>
    <cellStyle name="Comma 27" xfId="70"/>
    <cellStyle name="Comma 27 2" xfId="71"/>
    <cellStyle name="Comma 29" xfId="72"/>
    <cellStyle name="Comma 29 2" xfId="73"/>
    <cellStyle name="Comma 3" xfId="74"/>
    <cellStyle name="Comma 3 2" xfId="75"/>
    <cellStyle name="Comma 3 3" xfId="76"/>
    <cellStyle name="Comma 3 39" xfId="77"/>
    <cellStyle name="Comma 3 4" xfId="78"/>
    <cellStyle name="Comma 3 4 2" xfId="79"/>
    <cellStyle name="Comma 3 4 2 2" xfId="80"/>
    <cellStyle name="Comma 3 4 2 3" xfId="81"/>
    <cellStyle name="Comma 3 4 3" xfId="82"/>
    <cellStyle name="Comma 30" xfId="83"/>
    <cellStyle name="Comma 30 2" xfId="84"/>
    <cellStyle name="Comma 4" xfId="85"/>
    <cellStyle name="Comma 4 2" xfId="86"/>
    <cellStyle name="Comma 4 2 2" xfId="87"/>
    <cellStyle name="Comma 4 3" xfId="88"/>
    <cellStyle name="Comma 4 3 2" xfId="89"/>
    <cellStyle name="Comma 4 4" xfId="90"/>
    <cellStyle name="Comma 5" xfId="91"/>
    <cellStyle name="Comma 5 2" xfId="92"/>
    <cellStyle name="Comma 6" xfId="93"/>
    <cellStyle name="Comma 67 2" xfId="94"/>
    <cellStyle name="Comma 7" xfId="95"/>
    <cellStyle name="Comma 70" xfId="96"/>
    <cellStyle name="Comma 8" xfId="97"/>
    <cellStyle name="Comma 9" xfId="98"/>
    <cellStyle name="Currency 2" xfId="99"/>
    <cellStyle name="Excel Built-in Comma 2" xfId="100"/>
    <cellStyle name="Excel Built-in Normal" xfId="101"/>
    <cellStyle name="Excel Built-in Normal 2" xfId="102"/>
    <cellStyle name="Excel Built-in Normal 2 2" xfId="103"/>
    <cellStyle name="Excel Built-in Normal 3" xfId="104"/>
    <cellStyle name="Excel Built-in Normal_50. Bishwo" xfId="105"/>
    <cellStyle name="Hyperlink 2" xfId="106"/>
    <cellStyle name="Normal" xfId="0" builtinId="0"/>
    <cellStyle name="Normal 10" xfId="107"/>
    <cellStyle name="Normal 10 2" xfId="108"/>
    <cellStyle name="Normal 11" xfId="109"/>
    <cellStyle name="Normal 12" xfId="110"/>
    <cellStyle name="Normal 13" xfId="111"/>
    <cellStyle name="Normal 14" xfId="112"/>
    <cellStyle name="Normal 15" xfId="113"/>
    <cellStyle name="Normal 16" xfId="114"/>
    <cellStyle name="Normal 17" xfId="115"/>
    <cellStyle name="Normal 18" xfId="116"/>
    <cellStyle name="Normal 19" xfId="117"/>
    <cellStyle name="Normal 2" xfId="248"/>
    <cellStyle name="Normal 2 10" xfId="2"/>
    <cellStyle name="Normal 2 11" xfId="118"/>
    <cellStyle name="Normal 2 12" xfId="119"/>
    <cellStyle name="Normal 2 13" xfId="120"/>
    <cellStyle name="Normal 2 14" xfId="121"/>
    <cellStyle name="Normal 2 15" xfId="122"/>
    <cellStyle name="Normal 2 16" xfId="123"/>
    <cellStyle name="Normal 2 2" xfId="124"/>
    <cellStyle name="Normal 2 2 2" xfId="125"/>
    <cellStyle name="Normal 2 2 2 2 4 2" xfId="126"/>
    <cellStyle name="Normal 2 2 3" xfId="127"/>
    <cellStyle name="Normal 2 2 4" xfId="128"/>
    <cellStyle name="Normal 2 2 5" xfId="129"/>
    <cellStyle name="Normal 2 2 6" xfId="130"/>
    <cellStyle name="Normal 2 2 7" xfId="131"/>
    <cellStyle name="Normal 2 2_50. Bishwo" xfId="132"/>
    <cellStyle name="Normal 2 3" xfId="133"/>
    <cellStyle name="Normal 2 3 2" xfId="134"/>
    <cellStyle name="Normal 2 4" xfId="135"/>
    <cellStyle name="Normal 2 5" xfId="136"/>
    <cellStyle name="Normal 2 6" xfId="137"/>
    <cellStyle name="Normal 2 7" xfId="138"/>
    <cellStyle name="Normal 2 8" xfId="139"/>
    <cellStyle name="Normal 2 9" xfId="140"/>
    <cellStyle name="Normal 2_50. Bishwo" xfId="250"/>
    <cellStyle name="Normal 2_WPI" xfId="254"/>
    <cellStyle name="Normal 20" xfId="141"/>
    <cellStyle name="Normal 20 2" xfId="142"/>
    <cellStyle name="Normal 21" xfId="143"/>
    <cellStyle name="Normal 21 2" xfId="144"/>
    <cellStyle name="Normal 22" xfId="145"/>
    <cellStyle name="Normal 22 2" xfId="146"/>
    <cellStyle name="Normal 23" xfId="147"/>
    <cellStyle name="Normal 24" xfId="148"/>
    <cellStyle name="Normal 24 2" xfId="149"/>
    <cellStyle name="Normal 25" xfId="150"/>
    <cellStyle name="Normal 25 2" xfId="151"/>
    <cellStyle name="Normal 26" xfId="152"/>
    <cellStyle name="Normal 26 2" xfId="153"/>
    <cellStyle name="Normal 27" xfId="154"/>
    <cellStyle name="Normal 27 2" xfId="155"/>
    <cellStyle name="Normal 28" xfId="156"/>
    <cellStyle name="Normal 28 2" xfId="157"/>
    <cellStyle name="Normal 29" xfId="158"/>
    <cellStyle name="Normal 3" xfId="159"/>
    <cellStyle name="Normal 3 2" xfId="160"/>
    <cellStyle name="Normal 3 2 2" xfId="161"/>
    <cellStyle name="Normal 3 3" xfId="162"/>
    <cellStyle name="Normal 3 4" xfId="163"/>
    <cellStyle name="Normal 3 5" xfId="164"/>
    <cellStyle name="Normal 3 6" xfId="165"/>
    <cellStyle name="Normal 3 7" xfId="166"/>
    <cellStyle name="Normal 3_9.1 &amp; 9.2" xfId="167"/>
    <cellStyle name="Normal 30" xfId="168"/>
    <cellStyle name="Normal 30 2" xfId="169"/>
    <cellStyle name="Normal 31" xfId="170"/>
    <cellStyle name="Normal 32" xfId="171"/>
    <cellStyle name="Normal 32 2" xfId="172"/>
    <cellStyle name="Normal 33" xfId="173"/>
    <cellStyle name="Normal 33 2" xfId="174"/>
    <cellStyle name="Normal 34" xfId="175"/>
    <cellStyle name="Normal 34 2" xfId="176"/>
    <cellStyle name="Normal 34 3" xfId="177"/>
    <cellStyle name="Normal 34 4" xfId="178"/>
    <cellStyle name="Normal 35" xfId="179"/>
    <cellStyle name="Normal 36" xfId="180"/>
    <cellStyle name="Normal 37" xfId="181"/>
    <cellStyle name="Normal 38" xfId="182"/>
    <cellStyle name="Normal 39" xfId="183"/>
    <cellStyle name="Normal 4" xfId="184"/>
    <cellStyle name="Normal 4 10" xfId="185"/>
    <cellStyle name="Normal 4 11" xfId="186"/>
    <cellStyle name="Normal 4 12" xfId="187"/>
    <cellStyle name="Normal 4 13" xfId="188"/>
    <cellStyle name="Normal 4 14" xfId="189"/>
    <cellStyle name="Normal 4 15" xfId="190"/>
    <cellStyle name="Normal 4 16" xfId="191"/>
    <cellStyle name="Normal 4 17" xfId="192"/>
    <cellStyle name="Normal 4 18" xfId="193"/>
    <cellStyle name="Normal 4 19" xfId="194"/>
    <cellStyle name="Normal 4 2" xfId="195"/>
    <cellStyle name="Normal 4 20" xfId="196"/>
    <cellStyle name="Normal 4 21" xfId="197"/>
    <cellStyle name="Normal 4 22" xfId="198"/>
    <cellStyle name="Normal 4 23" xfId="199"/>
    <cellStyle name="Normal 4 24" xfId="200"/>
    <cellStyle name="Normal 4 25" xfId="201"/>
    <cellStyle name="Normal 4 26" xfId="202"/>
    <cellStyle name="Normal 4 3" xfId="203"/>
    <cellStyle name="Normal 4 4" xfId="204"/>
    <cellStyle name="Normal 4 5" xfId="205"/>
    <cellStyle name="Normal 4 6" xfId="206"/>
    <cellStyle name="Normal 4 7" xfId="207"/>
    <cellStyle name="Normal 4 8" xfId="208"/>
    <cellStyle name="Normal 4 9" xfId="209"/>
    <cellStyle name="Normal 4_50. Bishwo" xfId="210"/>
    <cellStyle name="Normal 40" xfId="211"/>
    <cellStyle name="Normal 41" xfId="212"/>
    <cellStyle name="Normal 42" xfId="213"/>
    <cellStyle name="Normal 43" xfId="214"/>
    <cellStyle name="Normal 44" xfId="215"/>
    <cellStyle name="Normal 45" xfId="216"/>
    <cellStyle name="Normal 46" xfId="217"/>
    <cellStyle name="Normal 47" xfId="218"/>
    <cellStyle name="Normal 48" xfId="219"/>
    <cellStyle name="Normal 49" xfId="220"/>
    <cellStyle name="Normal 5" xfId="221"/>
    <cellStyle name="Normal 5 2" xfId="222"/>
    <cellStyle name="Normal 50" xfId="223"/>
    <cellStyle name="Normal 51" xfId="279"/>
    <cellStyle name="Normal 52" xfId="224"/>
    <cellStyle name="Normal 6" xfId="225"/>
    <cellStyle name="Normal 6 2" xfId="226"/>
    <cellStyle name="Normal 6 3" xfId="227"/>
    <cellStyle name="Normal 67" xfId="228"/>
    <cellStyle name="Normal 7" xfId="229"/>
    <cellStyle name="Normal 8" xfId="230"/>
    <cellStyle name="Normal 8 2" xfId="231"/>
    <cellStyle name="Normal 9" xfId="232"/>
    <cellStyle name="Normal_bartaman point 2" xfId="253"/>
    <cellStyle name="Normal_bartaman point 2 2" xfId="258"/>
    <cellStyle name="Normal_bartaman point 2 2 2 2" xfId="278"/>
    <cellStyle name="Normal_bartaman point 3" xfId="252"/>
    <cellStyle name="Normal_bartaman point 3 2" xfId="256"/>
    <cellStyle name="Normal_Bartamane_Book1" xfId="251"/>
    <cellStyle name="Normal_Comm_wt" xfId="257"/>
    <cellStyle name="Normal_CPI" xfId="255"/>
    <cellStyle name="Normal_Direction of Trade_BartamanFormat 2063-64" xfId="259"/>
    <cellStyle name="Normal_Direction of Trade_BartamanFormat 2063-64 2" xfId="261"/>
    <cellStyle name="Normal_Sheet1" xfId="260"/>
    <cellStyle name="Normal_Sheet1 2" xfId="262"/>
    <cellStyle name="Normal_Sheet1 2 2" xfId="264"/>
    <cellStyle name="Normal_Sheet1 2 3" xfId="266"/>
    <cellStyle name="Normal_Sheet1 2 4" xfId="269"/>
    <cellStyle name="Normal_Sheet1 2 5" xfId="272"/>
    <cellStyle name="Normal_Sheet1 2 6" xfId="274"/>
    <cellStyle name="Normal_Sheet1 2 7" xfId="277"/>
    <cellStyle name="Normal_Sheet1 3" xfId="267"/>
    <cellStyle name="Normal_Sheet1 4" xfId="270"/>
    <cellStyle name="Normal_Sheet1 5" xfId="263"/>
    <cellStyle name="Normal_Sheet1 5 2" xfId="265"/>
    <cellStyle name="Normal_Sheet1 5 3" xfId="268"/>
    <cellStyle name="Normal_Sheet1 5 4" xfId="271"/>
    <cellStyle name="Normal_Sheet1 5 5" xfId="273"/>
    <cellStyle name="Normal_Sheet1 5 6" xfId="276"/>
    <cellStyle name="Normal_Sheet1 6" xfId="275"/>
    <cellStyle name="Percent 2" xfId="233"/>
    <cellStyle name="Percent 2 2" xfId="234"/>
    <cellStyle name="Percent 2 2 2" xfId="235"/>
    <cellStyle name="Percent 2 2 2 2" xfId="236"/>
    <cellStyle name="Percent 2 2 3" xfId="237"/>
    <cellStyle name="Percent 2 3" xfId="238"/>
    <cellStyle name="Percent 2 3 2" xfId="239"/>
    <cellStyle name="Percent 2 4" xfId="240"/>
    <cellStyle name="Percent 2 4 2" xfId="241"/>
    <cellStyle name="Percent 2 5" xfId="242"/>
    <cellStyle name="Percent 3" xfId="243"/>
    <cellStyle name="Percent 3 2" xfId="244"/>
    <cellStyle name="Percent 4" xfId="245"/>
    <cellStyle name="Percent 67 2" xfId="246"/>
    <cellStyle name="SHEET" xfId="24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v%20Finance%20Division/1%20Government%20Budgetary%20Operation%20(GBO)/2074.75/Monthly/2.%20Bhadra%202074%20-%20New%20Forma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ntry"/>
      <sheetName val="GBO"/>
      <sheetName val="Sheet3"/>
    </sheetNames>
    <sheetDataSet>
      <sheetData sheetId="0">
        <row r="7">
          <cell r="C7" t="str">
            <v>Bhadra 31,2072</v>
          </cell>
        </row>
        <row r="10">
          <cell r="C10">
            <v>10565.8</v>
          </cell>
          <cell r="D10">
            <v>29578.899999999994</v>
          </cell>
          <cell r="F10">
            <v>70256.400000000009</v>
          </cell>
        </row>
        <row r="11">
          <cell r="C11">
            <v>10529.5</v>
          </cell>
          <cell r="D11">
            <v>22185.599999999999</v>
          </cell>
          <cell r="F11">
            <v>69300.800000000003</v>
          </cell>
        </row>
        <row r="12">
          <cell r="C12">
            <v>17.399999999999999</v>
          </cell>
          <cell r="D12">
            <v>1598.1</v>
          </cell>
          <cell r="F12">
            <v>455.8</v>
          </cell>
        </row>
        <row r="13">
          <cell r="C13">
            <v>0</v>
          </cell>
          <cell r="D13">
            <v>173.5</v>
          </cell>
          <cell r="F13">
            <v>0.7</v>
          </cell>
        </row>
        <row r="14">
          <cell r="C14">
            <v>18.899999999999999</v>
          </cell>
          <cell r="D14">
            <v>4107.6000000000004</v>
          </cell>
          <cell r="F14">
            <v>499.1</v>
          </cell>
        </row>
        <row r="15">
          <cell r="C15">
            <v>0</v>
          </cell>
          <cell r="D15">
            <v>1514.1</v>
          </cell>
          <cell r="F15">
            <v>0</v>
          </cell>
        </row>
        <row r="16">
          <cell r="C16">
            <v>435.90000000000003</v>
          </cell>
          <cell r="D16">
            <v>1290.8000000000002</v>
          </cell>
          <cell r="F16">
            <v>1548.8999999999999</v>
          </cell>
        </row>
        <row r="17">
          <cell r="C17">
            <v>381.6</v>
          </cell>
          <cell r="D17">
            <v>1093.8</v>
          </cell>
          <cell r="F17">
            <v>1471</v>
          </cell>
        </row>
        <row r="18">
          <cell r="C18">
            <v>2.6</v>
          </cell>
          <cell r="D18">
            <v>24.9</v>
          </cell>
          <cell r="F18">
            <v>26.8</v>
          </cell>
        </row>
        <row r="19">
          <cell r="C19">
            <v>0</v>
          </cell>
          <cell r="D19">
            <v>0</v>
          </cell>
          <cell r="F19">
            <v>0</v>
          </cell>
        </row>
        <row r="20">
          <cell r="C20">
            <v>51.7</v>
          </cell>
          <cell r="D20">
            <v>170.9</v>
          </cell>
          <cell r="F20">
            <v>41.5</v>
          </cell>
        </row>
        <row r="21">
          <cell r="C21">
            <v>0</v>
          </cell>
          <cell r="D21">
            <v>1.2</v>
          </cell>
          <cell r="F21">
            <v>9.6</v>
          </cell>
        </row>
        <row r="22">
          <cell r="C22">
            <v>0</v>
          </cell>
          <cell r="D22">
            <v>677.9</v>
          </cell>
          <cell r="F22">
            <v>570.79999999999995</v>
          </cell>
        </row>
        <row r="23">
          <cell r="C23">
            <v>0</v>
          </cell>
          <cell r="D23">
            <v>677.9</v>
          </cell>
          <cell r="F23">
            <v>570.79999999999995</v>
          </cell>
        </row>
        <row r="24">
          <cell r="C24">
            <v>0</v>
          </cell>
          <cell r="D24">
            <v>0</v>
          </cell>
          <cell r="F24">
            <v>0</v>
          </cell>
        </row>
        <row r="25">
          <cell r="C25">
            <v>0</v>
          </cell>
          <cell r="D25">
            <v>0</v>
          </cell>
          <cell r="F25">
            <v>0</v>
          </cell>
        </row>
        <row r="26">
          <cell r="C26">
            <v>0</v>
          </cell>
          <cell r="D26">
            <v>0</v>
          </cell>
          <cell r="F26">
            <v>0</v>
          </cell>
        </row>
        <row r="27">
          <cell r="C27">
            <v>0</v>
          </cell>
          <cell r="D27">
            <v>0</v>
          </cell>
          <cell r="F27">
            <v>0</v>
          </cell>
        </row>
        <row r="29">
          <cell r="C29">
            <v>60338.700000000004</v>
          </cell>
          <cell r="D29">
            <v>77171.3</v>
          </cell>
          <cell r="F29">
            <v>91558.5</v>
          </cell>
        </row>
        <row r="31">
          <cell r="C31">
            <v>49724.6</v>
          </cell>
          <cell r="D31">
            <v>75504</v>
          </cell>
          <cell r="F31">
            <v>83602.8</v>
          </cell>
        </row>
        <row r="32">
          <cell r="C32">
            <v>6508</v>
          </cell>
          <cell r="D32">
            <v>-4269.6000000000058</v>
          </cell>
          <cell r="F32">
            <v>1417.5</v>
          </cell>
        </row>
        <row r="35">
          <cell r="C35">
            <v>3350.8</v>
          </cell>
          <cell r="D35">
            <v>4970.6000000000004</v>
          </cell>
          <cell r="F35">
            <v>5188.3</v>
          </cell>
        </row>
        <row r="36">
          <cell r="C36">
            <v>755.3</v>
          </cell>
          <cell r="D36">
            <v>966.3</v>
          </cell>
          <cell r="F36">
            <v>1349.9</v>
          </cell>
        </row>
        <row r="40">
          <cell r="C40">
            <v>1769.0999999999995</v>
          </cell>
          <cell r="D40">
            <v>7125.3999999999978</v>
          </cell>
          <cell r="F40">
            <v>6709.9000000000087</v>
          </cell>
        </row>
        <row r="43">
          <cell r="C43">
            <v>61.7</v>
          </cell>
          <cell r="D43">
            <v>33.9</v>
          </cell>
          <cell r="F43">
            <v>614.29999999999995</v>
          </cell>
        </row>
        <row r="44">
          <cell r="C44">
            <v>-131.69999999999999</v>
          </cell>
          <cell r="D44">
            <v>-91.9</v>
          </cell>
          <cell r="F44">
            <v>-43.5</v>
          </cell>
        </row>
        <row r="47">
          <cell r="C47">
            <v>-369.89999999999964</v>
          </cell>
          <cell r="D47">
            <v>2115.2999999999993</v>
          </cell>
          <cell r="F47">
            <v>1204.2999999999993</v>
          </cell>
        </row>
        <row r="48">
          <cell r="C48">
            <v>-65.100000000000364</v>
          </cell>
          <cell r="D48">
            <v>1552.1000000000004</v>
          </cell>
          <cell r="F48">
            <v>-2290.4000000000015</v>
          </cell>
        </row>
        <row r="49">
          <cell r="C49">
            <v>25.300000000000011</v>
          </cell>
          <cell r="D49">
            <v>-243.29999999999995</v>
          </cell>
          <cell r="F49">
            <v>-371.9</v>
          </cell>
        </row>
        <row r="50">
          <cell r="C50">
            <v>701.1</v>
          </cell>
          <cell r="D50">
            <v>275.5</v>
          </cell>
          <cell r="F50">
            <v>1730.5</v>
          </cell>
        </row>
        <row r="51">
          <cell r="C51">
            <v>760.3</v>
          </cell>
          <cell r="D51">
            <v>457</v>
          </cell>
          <cell r="F51">
            <v>766.59999999999991</v>
          </cell>
        </row>
        <row r="52">
          <cell r="C52">
            <v>0</v>
          </cell>
          <cell r="D52">
            <v>18260</v>
          </cell>
          <cell r="F52">
            <v>0</v>
          </cell>
        </row>
        <row r="53">
          <cell r="C53">
            <v>-1954.6000000000004</v>
          </cell>
          <cell r="D53">
            <v>-1588.8999999999978</v>
          </cell>
          <cell r="F53">
            <v>54567.5</v>
          </cell>
        </row>
        <row r="55">
          <cell r="C55">
            <v>50133.200000000004</v>
          </cell>
          <cell r="D55">
            <v>73518.8</v>
          </cell>
          <cell r="F55">
            <v>130694.70000000001</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kitco.com/gold.londonfi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172"/>
  <sheetViews>
    <sheetView tabSelected="1" view="pageBreakPreview" zoomScaleSheetLayoutView="100" zoomScalePageLayoutView="89" workbookViewId="0">
      <selection activeCell="G12" sqref="G12"/>
    </sheetView>
  </sheetViews>
  <sheetFormatPr defaultRowHeight="15.75"/>
  <cols>
    <col min="1" max="1" width="10.42578125" style="296" customWidth="1"/>
    <col min="2" max="2" width="61.7109375" style="296" bestFit="1" customWidth="1"/>
    <col min="3" max="4" width="9.140625" style="296"/>
    <col min="5" max="5" width="16.42578125" style="296" customWidth="1"/>
    <col min="6" max="256" width="9.140625" style="296"/>
    <col min="257" max="257" width="10.42578125" style="296" customWidth="1"/>
    <col min="258" max="258" width="61.7109375" style="296" bestFit="1" customWidth="1"/>
    <col min="259" max="260" width="9.140625" style="296"/>
    <col min="261" max="261" width="16.42578125" style="296" customWidth="1"/>
    <col min="262" max="512" width="9.140625" style="296"/>
    <col min="513" max="513" width="10.42578125" style="296" customWidth="1"/>
    <col min="514" max="514" width="61.7109375" style="296" bestFit="1" customWidth="1"/>
    <col min="515" max="516" width="9.140625" style="296"/>
    <col min="517" max="517" width="16.42578125" style="296" customWidth="1"/>
    <col min="518" max="768" width="9.140625" style="296"/>
    <col min="769" max="769" width="10.42578125" style="296" customWidth="1"/>
    <col min="770" max="770" width="61.7109375" style="296" bestFit="1" customWidth="1"/>
    <col min="771" max="772" width="9.140625" style="296"/>
    <col min="773" max="773" width="16.42578125" style="296" customWidth="1"/>
    <col min="774" max="1024" width="9.140625" style="296"/>
    <col min="1025" max="1025" width="10.42578125" style="296" customWidth="1"/>
    <col min="1026" max="1026" width="61.7109375" style="296" bestFit="1" customWidth="1"/>
    <col min="1027" max="1028" width="9.140625" style="296"/>
    <col min="1029" max="1029" width="16.42578125" style="296" customWidth="1"/>
    <col min="1030" max="1280" width="9.140625" style="296"/>
    <col min="1281" max="1281" width="10.42578125" style="296" customWidth="1"/>
    <col min="1282" max="1282" width="61.7109375" style="296" bestFit="1" customWidth="1"/>
    <col min="1283" max="1284" width="9.140625" style="296"/>
    <col min="1285" max="1285" width="16.42578125" style="296" customWidth="1"/>
    <col min="1286" max="1536" width="9.140625" style="296"/>
    <col min="1537" max="1537" width="10.42578125" style="296" customWidth="1"/>
    <col min="1538" max="1538" width="61.7109375" style="296" bestFit="1" customWidth="1"/>
    <col min="1539" max="1540" width="9.140625" style="296"/>
    <col min="1541" max="1541" width="16.42578125" style="296" customWidth="1"/>
    <col min="1542" max="1792" width="9.140625" style="296"/>
    <col min="1793" max="1793" width="10.42578125" style="296" customWidth="1"/>
    <col min="1794" max="1794" width="61.7109375" style="296" bestFit="1" customWidth="1"/>
    <col min="1795" max="1796" width="9.140625" style="296"/>
    <col min="1797" max="1797" width="16.42578125" style="296" customWidth="1"/>
    <col min="1798" max="2048" width="9.140625" style="296"/>
    <col min="2049" max="2049" width="10.42578125" style="296" customWidth="1"/>
    <col min="2050" max="2050" width="61.7109375" style="296" bestFit="1" customWidth="1"/>
    <col min="2051" max="2052" width="9.140625" style="296"/>
    <col min="2053" max="2053" width="16.42578125" style="296" customWidth="1"/>
    <col min="2054" max="2304" width="9.140625" style="296"/>
    <col min="2305" max="2305" width="10.42578125" style="296" customWidth="1"/>
    <col min="2306" max="2306" width="61.7109375" style="296" bestFit="1" customWidth="1"/>
    <col min="2307" max="2308" width="9.140625" style="296"/>
    <col min="2309" max="2309" width="16.42578125" style="296" customWidth="1"/>
    <col min="2310" max="2560" width="9.140625" style="296"/>
    <col min="2561" max="2561" width="10.42578125" style="296" customWidth="1"/>
    <col min="2562" max="2562" width="61.7109375" style="296" bestFit="1" customWidth="1"/>
    <col min="2563" max="2564" width="9.140625" style="296"/>
    <col min="2565" max="2565" width="16.42578125" style="296" customWidth="1"/>
    <col min="2566" max="2816" width="9.140625" style="296"/>
    <col min="2817" max="2817" width="10.42578125" style="296" customWidth="1"/>
    <col min="2818" max="2818" width="61.7109375" style="296" bestFit="1" customWidth="1"/>
    <col min="2819" max="2820" width="9.140625" style="296"/>
    <col min="2821" max="2821" width="16.42578125" style="296" customWidth="1"/>
    <col min="2822" max="3072" width="9.140625" style="296"/>
    <col min="3073" max="3073" width="10.42578125" style="296" customWidth="1"/>
    <col min="3074" max="3074" width="61.7109375" style="296" bestFit="1" customWidth="1"/>
    <col min="3075" max="3076" width="9.140625" style="296"/>
    <col min="3077" max="3077" width="16.42578125" style="296" customWidth="1"/>
    <col min="3078" max="3328" width="9.140625" style="296"/>
    <col min="3329" max="3329" width="10.42578125" style="296" customWidth="1"/>
    <col min="3330" max="3330" width="61.7109375" style="296" bestFit="1" customWidth="1"/>
    <col min="3331" max="3332" width="9.140625" style="296"/>
    <col min="3333" max="3333" width="16.42578125" style="296" customWidth="1"/>
    <col min="3334" max="3584" width="9.140625" style="296"/>
    <col min="3585" max="3585" width="10.42578125" style="296" customWidth="1"/>
    <col min="3586" max="3586" width="61.7109375" style="296" bestFit="1" customWidth="1"/>
    <col min="3587" max="3588" width="9.140625" style="296"/>
    <col min="3589" max="3589" width="16.42578125" style="296" customWidth="1"/>
    <col min="3590" max="3840" width="9.140625" style="296"/>
    <col min="3841" max="3841" width="10.42578125" style="296" customWidth="1"/>
    <col min="3842" max="3842" width="61.7109375" style="296" bestFit="1" customWidth="1"/>
    <col min="3843" max="3844" width="9.140625" style="296"/>
    <col min="3845" max="3845" width="16.42578125" style="296" customWidth="1"/>
    <col min="3846" max="4096" width="9.140625" style="296"/>
    <col min="4097" max="4097" width="10.42578125" style="296" customWidth="1"/>
    <col min="4098" max="4098" width="61.7109375" style="296" bestFit="1" customWidth="1"/>
    <col min="4099" max="4100" width="9.140625" style="296"/>
    <col min="4101" max="4101" width="16.42578125" style="296" customWidth="1"/>
    <col min="4102" max="4352" width="9.140625" style="296"/>
    <col min="4353" max="4353" width="10.42578125" style="296" customWidth="1"/>
    <col min="4354" max="4354" width="61.7109375" style="296" bestFit="1" customWidth="1"/>
    <col min="4355" max="4356" width="9.140625" style="296"/>
    <col min="4357" max="4357" width="16.42578125" style="296" customWidth="1"/>
    <col min="4358" max="4608" width="9.140625" style="296"/>
    <col min="4609" max="4609" width="10.42578125" style="296" customWidth="1"/>
    <col min="4610" max="4610" width="61.7109375" style="296" bestFit="1" customWidth="1"/>
    <col min="4611" max="4612" width="9.140625" style="296"/>
    <col min="4613" max="4613" width="16.42578125" style="296" customWidth="1"/>
    <col min="4614" max="4864" width="9.140625" style="296"/>
    <col min="4865" max="4865" width="10.42578125" style="296" customWidth="1"/>
    <col min="4866" max="4866" width="61.7109375" style="296" bestFit="1" customWidth="1"/>
    <col min="4867" max="4868" width="9.140625" style="296"/>
    <col min="4869" max="4869" width="16.42578125" style="296" customWidth="1"/>
    <col min="4870" max="5120" width="9.140625" style="296"/>
    <col min="5121" max="5121" width="10.42578125" style="296" customWidth="1"/>
    <col min="5122" max="5122" width="61.7109375" style="296" bestFit="1" customWidth="1"/>
    <col min="5123" max="5124" width="9.140625" style="296"/>
    <col min="5125" max="5125" width="16.42578125" style="296" customWidth="1"/>
    <col min="5126" max="5376" width="9.140625" style="296"/>
    <col min="5377" max="5377" width="10.42578125" style="296" customWidth="1"/>
    <col min="5378" max="5378" width="61.7109375" style="296" bestFit="1" customWidth="1"/>
    <col min="5379" max="5380" width="9.140625" style="296"/>
    <col min="5381" max="5381" width="16.42578125" style="296" customWidth="1"/>
    <col min="5382" max="5632" width="9.140625" style="296"/>
    <col min="5633" max="5633" width="10.42578125" style="296" customWidth="1"/>
    <col min="5634" max="5634" width="61.7109375" style="296" bestFit="1" customWidth="1"/>
    <col min="5635" max="5636" width="9.140625" style="296"/>
    <col min="5637" max="5637" width="16.42578125" style="296" customWidth="1"/>
    <col min="5638" max="5888" width="9.140625" style="296"/>
    <col min="5889" max="5889" width="10.42578125" style="296" customWidth="1"/>
    <col min="5890" max="5890" width="61.7109375" style="296" bestFit="1" customWidth="1"/>
    <col min="5891" max="5892" width="9.140625" style="296"/>
    <col min="5893" max="5893" width="16.42578125" style="296" customWidth="1"/>
    <col min="5894" max="6144" width="9.140625" style="296"/>
    <col min="6145" max="6145" width="10.42578125" style="296" customWidth="1"/>
    <col min="6146" max="6146" width="61.7109375" style="296" bestFit="1" customWidth="1"/>
    <col min="6147" max="6148" width="9.140625" style="296"/>
    <col min="6149" max="6149" width="16.42578125" style="296" customWidth="1"/>
    <col min="6150" max="6400" width="9.140625" style="296"/>
    <col min="6401" max="6401" width="10.42578125" style="296" customWidth="1"/>
    <col min="6402" max="6402" width="61.7109375" style="296" bestFit="1" customWidth="1"/>
    <col min="6403" max="6404" width="9.140625" style="296"/>
    <col min="6405" max="6405" width="16.42578125" style="296" customWidth="1"/>
    <col min="6406" max="6656" width="9.140625" style="296"/>
    <col min="6657" max="6657" width="10.42578125" style="296" customWidth="1"/>
    <col min="6658" max="6658" width="61.7109375" style="296" bestFit="1" customWidth="1"/>
    <col min="6659" max="6660" width="9.140625" style="296"/>
    <col min="6661" max="6661" width="16.42578125" style="296" customWidth="1"/>
    <col min="6662" max="6912" width="9.140625" style="296"/>
    <col min="6913" max="6913" width="10.42578125" style="296" customWidth="1"/>
    <col min="6914" max="6914" width="61.7109375" style="296" bestFit="1" customWidth="1"/>
    <col min="6915" max="6916" width="9.140625" style="296"/>
    <col min="6917" max="6917" width="16.42578125" style="296" customWidth="1"/>
    <col min="6918" max="7168" width="9.140625" style="296"/>
    <col min="7169" max="7169" width="10.42578125" style="296" customWidth="1"/>
    <col min="7170" max="7170" width="61.7109375" style="296" bestFit="1" customWidth="1"/>
    <col min="7171" max="7172" width="9.140625" style="296"/>
    <col min="7173" max="7173" width="16.42578125" style="296" customWidth="1"/>
    <col min="7174" max="7424" width="9.140625" style="296"/>
    <col min="7425" max="7425" width="10.42578125" style="296" customWidth="1"/>
    <col min="7426" max="7426" width="61.7109375" style="296" bestFit="1" customWidth="1"/>
    <col min="7427" max="7428" width="9.140625" style="296"/>
    <col min="7429" max="7429" width="16.42578125" style="296" customWidth="1"/>
    <col min="7430" max="7680" width="9.140625" style="296"/>
    <col min="7681" max="7681" width="10.42578125" style="296" customWidth="1"/>
    <col min="7682" max="7682" width="61.7109375" style="296" bestFit="1" customWidth="1"/>
    <col min="7683" max="7684" width="9.140625" style="296"/>
    <col min="7685" max="7685" width="16.42578125" style="296" customWidth="1"/>
    <col min="7686" max="7936" width="9.140625" style="296"/>
    <col min="7937" max="7937" width="10.42578125" style="296" customWidth="1"/>
    <col min="7938" max="7938" width="61.7109375" style="296" bestFit="1" customWidth="1"/>
    <col min="7939" max="7940" width="9.140625" style="296"/>
    <col min="7941" max="7941" width="16.42578125" style="296" customWidth="1"/>
    <col min="7942" max="8192" width="9.140625" style="296"/>
    <col min="8193" max="8193" width="10.42578125" style="296" customWidth="1"/>
    <col min="8194" max="8194" width="61.7109375" style="296" bestFit="1" customWidth="1"/>
    <col min="8195" max="8196" width="9.140625" style="296"/>
    <col min="8197" max="8197" width="16.42578125" style="296" customWidth="1"/>
    <col min="8198" max="8448" width="9.140625" style="296"/>
    <col min="8449" max="8449" width="10.42578125" style="296" customWidth="1"/>
    <col min="8450" max="8450" width="61.7109375" style="296" bestFit="1" customWidth="1"/>
    <col min="8451" max="8452" width="9.140625" style="296"/>
    <col min="8453" max="8453" width="16.42578125" style="296" customWidth="1"/>
    <col min="8454" max="8704" width="9.140625" style="296"/>
    <col min="8705" max="8705" width="10.42578125" style="296" customWidth="1"/>
    <col min="8706" max="8706" width="61.7109375" style="296" bestFit="1" customWidth="1"/>
    <col min="8707" max="8708" width="9.140625" style="296"/>
    <col min="8709" max="8709" width="16.42578125" style="296" customWidth="1"/>
    <col min="8710" max="8960" width="9.140625" style="296"/>
    <col min="8961" max="8961" width="10.42578125" style="296" customWidth="1"/>
    <col min="8962" max="8962" width="61.7109375" style="296" bestFit="1" customWidth="1"/>
    <col min="8963" max="8964" width="9.140625" style="296"/>
    <col min="8965" max="8965" width="16.42578125" style="296" customWidth="1"/>
    <col min="8966" max="9216" width="9.140625" style="296"/>
    <col min="9217" max="9217" width="10.42578125" style="296" customWidth="1"/>
    <col min="9218" max="9218" width="61.7109375" style="296" bestFit="1" customWidth="1"/>
    <col min="9219" max="9220" width="9.140625" style="296"/>
    <col min="9221" max="9221" width="16.42578125" style="296" customWidth="1"/>
    <col min="9222" max="9472" width="9.140625" style="296"/>
    <col min="9473" max="9473" width="10.42578125" style="296" customWidth="1"/>
    <col min="9474" max="9474" width="61.7109375" style="296" bestFit="1" customWidth="1"/>
    <col min="9475" max="9476" width="9.140625" style="296"/>
    <col min="9477" max="9477" width="16.42578125" style="296" customWidth="1"/>
    <col min="9478" max="9728" width="9.140625" style="296"/>
    <col min="9729" max="9729" width="10.42578125" style="296" customWidth="1"/>
    <col min="9730" max="9730" width="61.7109375" style="296" bestFit="1" customWidth="1"/>
    <col min="9731" max="9732" width="9.140625" style="296"/>
    <col min="9733" max="9733" width="16.42578125" style="296" customWidth="1"/>
    <col min="9734" max="9984" width="9.140625" style="296"/>
    <col min="9985" max="9985" width="10.42578125" style="296" customWidth="1"/>
    <col min="9986" max="9986" width="61.7109375" style="296" bestFit="1" customWidth="1"/>
    <col min="9987" max="9988" width="9.140625" style="296"/>
    <col min="9989" max="9989" width="16.42578125" style="296" customWidth="1"/>
    <col min="9990" max="10240" width="9.140625" style="296"/>
    <col min="10241" max="10241" width="10.42578125" style="296" customWidth="1"/>
    <col min="10242" max="10242" width="61.7109375" style="296" bestFit="1" customWidth="1"/>
    <col min="10243" max="10244" width="9.140625" style="296"/>
    <col min="10245" max="10245" width="16.42578125" style="296" customWidth="1"/>
    <col min="10246" max="10496" width="9.140625" style="296"/>
    <col min="10497" max="10497" width="10.42578125" style="296" customWidth="1"/>
    <col min="10498" max="10498" width="61.7109375" style="296" bestFit="1" customWidth="1"/>
    <col min="10499" max="10500" width="9.140625" style="296"/>
    <col min="10501" max="10501" width="16.42578125" style="296" customWidth="1"/>
    <col min="10502" max="10752" width="9.140625" style="296"/>
    <col min="10753" max="10753" width="10.42578125" style="296" customWidth="1"/>
    <col min="10754" max="10754" width="61.7109375" style="296" bestFit="1" customWidth="1"/>
    <col min="10755" max="10756" width="9.140625" style="296"/>
    <col min="10757" max="10757" width="16.42578125" style="296" customWidth="1"/>
    <col min="10758" max="11008" width="9.140625" style="296"/>
    <col min="11009" max="11009" width="10.42578125" style="296" customWidth="1"/>
    <col min="11010" max="11010" width="61.7109375" style="296" bestFit="1" customWidth="1"/>
    <col min="11011" max="11012" width="9.140625" style="296"/>
    <col min="11013" max="11013" width="16.42578125" style="296" customWidth="1"/>
    <col min="11014" max="11264" width="9.140625" style="296"/>
    <col min="11265" max="11265" width="10.42578125" style="296" customWidth="1"/>
    <col min="11266" max="11266" width="61.7109375" style="296" bestFit="1" customWidth="1"/>
    <col min="11267" max="11268" width="9.140625" style="296"/>
    <col min="11269" max="11269" width="16.42578125" style="296" customWidth="1"/>
    <col min="11270" max="11520" width="9.140625" style="296"/>
    <col min="11521" max="11521" width="10.42578125" style="296" customWidth="1"/>
    <col min="11522" max="11522" width="61.7109375" style="296" bestFit="1" customWidth="1"/>
    <col min="11523" max="11524" width="9.140625" style="296"/>
    <col min="11525" max="11525" width="16.42578125" style="296" customWidth="1"/>
    <col min="11526" max="11776" width="9.140625" style="296"/>
    <col min="11777" max="11777" width="10.42578125" style="296" customWidth="1"/>
    <col min="11778" max="11778" width="61.7109375" style="296" bestFit="1" customWidth="1"/>
    <col min="11779" max="11780" width="9.140625" style="296"/>
    <col min="11781" max="11781" width="16.42578125" style="296" customWidth="1"/>
    <col min="11782" max="12032" width="9.140625" style="296"/>
    <col min="12033" max="12033" width="10.42578125" style="296" customWidth="1"/>
    <col min="12034" max="12034" width="61.7109375" style="296" bestFit="1" customWidth="1"/>
    <col min="12035" max="12036" width="9.140625" style="296"/>
    <col min="12037" max="12037" width="16.42578125" style="296" customWidth="1"/>
    <col min="12038" max="12288" width="9.140625" style="296"/>
    <col min="12289" max="12289" width="10.42578125" style="296" customWidth="1"/>
    <col min="12290" max="12290" width="61.7109375" style="296" bestFit="1" customWidth="1"/>
    <col min="12291" max="12292" width="9.140625" style="296"/>
    <col min="12293" max="12293" width="16.42578125" style="296" customWidth="1"/>
    <col min="12294" max="12544" width="9.140625" style="296"/>
    <col min="12545" max="12545" width="10.42578125" style="296" customWidth="1"/>
    <col min="12546" max="12546" width="61.7109375" style="296" bestFit="1" customWidth="1"/>
    <col min="12547" max="12548" width="9.140625" style="296"/>
    <col min="12549" max="12549" width="16.42578125" style="296" customWidth="1"/>
    <col min="12550" max="12800" width="9.140625" style="296"/>
    <col min="12801" max="12801" width="10.42578125" style="296" customWidth="1"/>
    <col min="12802" max="12802" width="61.7109375" style="296" bestFit="1" customWidth="1"/>
    <col min="12803" max="12804" width="9.140625" style="296"/>
    <col min="12805" max="12805" width="16.42578125" style="296" customWidth="1"/>
    <col min="12806" max="13056" width="9.140625" style="296"/>
    <col min="13057" max="13057" width="10.42578125" style="296" customWidth="1"/>
    <col min="13058" max="13058" width="61.7109375" style="296" bestFit="1" customWidth="1"/>
    <col min="13059" max="13060" width="9.140625" style="296"/>
    <col min="13061" max="13061" width="16.42578125" style="296" customWidth="1"/>
    <col min="13062" max="13312" width="9.140625" style="296"/>
    <col min="13313" max="13313" width="10.42578125" style="296" customWidth="1"/>
    <col min="13314" max="13314" width="61.7109375" style="296" bestFit="1" customWidth="1"/>
    <col min="13315" max="13316" width="9.140625" style="296"/>
    <col min="13317" max="13317" width="16.42578125" style="296" customWidth="1"/>
    <col min="13318" max="13568" width="9.140625" style="296"/>
    <col min="13569" max="13569" width="10.42578125" style="296" customWidth="1"/>
    <col min="13570" max="13570" width="61.7109375" style="296" bestFit="1" customWidth="1"/>
    <col min="13571" max="13572" width="9.140625" style="296"/>
    <col min="13573" max="13573" width="16.42578125" style="296" customWidth="1"/>
    <col min="13574" max="13824" width="9.140625" style="296"/>
    <col min="13825" max="13825" width="10.42578125" style="296" customWidth="1"/>
    <col min="13826" max="13826" width="61.7109375" style="296" bestFit="1" customWidth="1"/>
    <col min="13827" max="13828" width="9.140625" style="296"/>
    <col min="13829" max="13829" width="16.42578125" style="296" customWidth="1"/>
    <col min="13830" max="14080" width="9.140625" style="296"/>
    <col min="14081" max="14081" width="10.42578125" style="296" customWidth="1"/>
    <col min="14082" max="14082" width="61.7109375" style="296" bestFit="1" customWidth="1"/>
    <col min="14083" max="14084" width="9.140625" style="296"/>
    <col min="14085" max="14085" width="16.42578125" style="296" customWidth="1"/>
    <col min="14086" max="14336" width="9.140625" style="296"/>
    <col min="14337" max="14337" width="10.42578125" style="296" customWidth="1"/>
    <col min="14338" max="14338" width="61.7109375" style="296" bestFit="1" customWidth="1"/>
    <col min="14339" max="14340" width="9.140625" style="296"/>
    <col min="14341" max="14341" width="16.42578125" style="296" customWidth="1"/>
    <col min="14342" max="14592" width="9.140625" style="296"/>
    <col min="14593" max="14593" width="10.42578125" style="296" customWidth="1"/>
    <col min="14594" max="14594" width="61.7109375" style="296" bestFit="1" customWidth="1"/>
    <col min="14595" max="14596" width="9.140625" style="296"/>
    <col min="14597" max="14597" width="16.42578125" style="296" customWidth="1"/>
    <col min="14598" max="14848" width="9.140625" style="296"/>
    <col min="14849" max="14849" width="10.42578125" style="296" customWidth="1"/>
    <col min="14850" max="14850" width="61.7109375" style="296" bestFit="1" customWidth="1"/>
    <col min="14851" max="14852" width="9.140625" style="296"/>
    <col min="14853" max="14853" width="16.42578125" style="296" customWidth="1"/>
    <col min="14854" max="15104" width="9.140625" style="296"/>
    <col min="15105" max="15105" width="10.42578125" style="296" customWidth="1"/>
    <col min="15106" max="15106" width="61.7109375" style="296" bestFit="1" customWidth="1"/>
    <col min="15107" max="15108" width="9.140625" style="296"/>
    <col min="15109" max="15109" width="16.42578125" style="296" customWidth="1"/>
    <col min="15110" max="15360" width="9.140625" style="296"/>
    <col min="15361" max="15361" width="10.42578125" style="296" customWidth="1"/>
    <col min="15362" max="15362" width="61.7109375" style="296" bestFit="1" customWidth="1"/>
    <col min="15363" max="15364" width="9.140625" style="296"/>
    <col min="15365" max="15365" width="16.42578125" style="296" customWidth="1"/>
    <col min="15366" max="15616" width="9.140625" style="296"/>
    <col min="15617" max="15617" width="10.42578125" style="296" customWidth="1"/>
    <col min="15618" max="15618" width="61.7109375" style="296" bestFit="1" customWidth="1"/>
    <col min="15619" max="15620" width="9.140625" style="296"/>
    <col min="15621" max="15621" width="16.42578125" style="296" customWidth="1"/>
    <col min="15622" max="15872" width="9.140625" style="296"/>
    <col min="15873" max="15873" width="10.42578125" style="296" customWidth="1"/>
    <col min="15874" max="15874" width="61.7109375" style="296" bestFit="1" customWidth="1"/>
    <col min="15875" max="15876" width="9.140625" style="296"/>
    <col min="15877" max="15877" width="16.42578125" style="296" customWidth="1"/>
    <col min="15878" max="16128" width="9.140625" style="296"/>
    <col min="16129" max="16129" width="10.42578125" style="296" customWidth="1"/>
    <col min="16130" max="16130" width="61.7109375" style="296" bestFit="1" customWidth="1"/>
    <col min="16131" max="16132" width="9.140625" style="296"/>
    <col min="16133" max="16133" width="16.42578125" style="296" customWidth="1"/>
    <col min="16134" max="16384" width="9.140625" style="296"/>
  </cols>
  <sheetData>
    <row r="1" spans="1:19" ht="20.25">
      <c r="A1" s="1610" t="s">
        <v>239</v>
      </c>
      <c r="B1" s="1610"/>
      <c r="C1" s="1610"/>
      <c r="D1" s="1610"/>
      <c r="E1" s="294"/>
      <c r="F1" s="295"/>
      <c r="G1" s="295"/>
      <c r="H1" s="295"/>
      <c r="I1" s="295"/>
    </row>
    <row r="2" spans="1:19" s="299" customFormat="1">
      <c r="A2" s="1611" t="s">
        <v>1246</v>
      </c>
      <c r="B2" s="1611"/>
      <c r="C2" s="1611"/>
      <c r="D2" s="1611"/>
      <c r="E2" s="297"/>
      <c r="F2" s="298"/>
      <c r="G2" s="298"/>
      <c r="H2" s="298"/>
      <c r="I2" s="298"/>
    </row>
    <row r="3" spans="1:19">
      <c r="A3" s="300" t="s">
        <v>240</v>
      </c>
      <c r="B3" s="300" t="s">
        <v>241</v>
      </c>
      <c r="C3" s="301"/>
      <c r="D3" s="302"/>
    </row>
    <row r="4" spans="1:19" ht="15.75" customHeight="1">
      <c r="A4" s="302">
        <v>1</v>
      </c>
      <c r="B4" s="301" t="s">
        <v>97</v>
      </c>
      <c r="C4" s="303"/>
      <c r="D4" s="303"/>
      <c r="E4" s="304"/>
      <c r="F4" s="304"/>
      <c r="G4" s="304"/>
      <c r="H4" s="304"/>
      <c r="I4" s="304"/>
      <c r="J4" s="304"/>
      <c r="K4" s="304"/>
      <c r="L4" s="304"/>
      <c r="M4" s="304"/>
    </row>
    <row r="5" spans="1:19">
      <c r="A5" s="302">
        <f>A4+1</f>
        <v>2</v>
      </c>
      <c r="B5" s="301" t="s">
        <v>141</v>
      </c>
      <c r="C5" s="301"/>
      <c r="D5" s="301"/>
      <c r="E5" s="301"/>
    </row>
    <row r="6" spans="1:19">
      <c r="A6" s="302">
        <f>A5+1</f>
        <v>3</v>
      </c>
      <c r="B6" s="305" t="s">
        <v>161</v>
      </c>
      <c r="C6" s="301"/>
      <c r="D6" s="301"/>
      <c r="E6" s="301"/>
    </row>
    <row r="7" spans="1:19">
      <c r="A7" s="302">
        <f>A6+1</f>
        <v>4</v>
      </c>
      <c r="B7" s="301" t="s">
        <v>242</v>
      </c>
      <c r="C7" s="301"/>
      <c r="D7" s="301"/>
      <c r="E7" s="301"/>
    </row>
    <row r="8" spans="1:19">
      <c r="A8" s="302">
        <f>A7+1</f>
        <v>5</v>
      </c>
      <c r="B8" s="301" t="s">
        <v>195</v>
      </c>
      <c r="C8" s="301"/>
      <c r="D8" s="301"/>
      <c r="E8" s="301"/>
      <c r="G8" s="306"/>
      <c r="H8" s="306"/>
      <c r="I8" s="306"/>
      <c r="J8" s="306"/>
      <c r="K8" s="306"/>
      <c r="L8" s="306"/>
      <c r="M8" s="306"/>
      <c r="N8" s="306"/>
      <c r="O8" s="306"/>
      <c r="P8" s="306"/>
      <c r="Q8" s="306"/>
      <c r="R8" s="306"/>
      <c r="S8" s="306"/>
    </row>
    <row r="9" spans="1:19">
      <c r="A9" s="302">
        <f>A8+1</f>
        <v>6</v>
      </c>
      <c r="B9" s="301" t="s">
        <v>243</v>
      </c>
      <c r="C9" s="301"/>
      <c r="D9" s="301"/>
      <c r="E9" s="301"/>
    </row>
    <row r="10" spans="1:19" s="307" customFormat="1">
      <c r="A10" s="302"/>
      <c r="B10" s="307" t="s">
        <v>244</v>
      </c>
      <c r="C10" s="300"/>
      <c r="D10" s="300"/>
      <c r="E10" s="300"/>
      <c r="J10" s="296"/>
    </row>
    <row r="11" spans="1:19">
      <c r="A11" s="302">
        <f>A9+1</f>
        <v>7</v>
      </c>
      <c r="B11" s="296" t="s">
        <v>245</v>
      </c>
      <c r="C11" s="301"/>
      <c r="D11" s="301"/>
      <c r="E11" s="301"/>
      <c r="G11" s="302"/>
      <c r="I11" s="301"/>
      <c r="J11" s="301"/>
      <c r="K11" s="301"/>
    </row>
    <row r="12" spans="1:19">
      <c r="A12" s="302">
        <f>A11+1</f>
        <v>8</v>
      </c>
      <c r="B12" s="301" t="s">
        <v>246</v>
      </c>
      <c r="C12" s="301"/>
      <c r="D12" s="301"/>
      <c r="E12" s="301"/>
      <c r="G12" s="302"/>
      <c r="H12" s="301"/>
      <c r="I12" s="301"/>
      <c r="J12" s="301"/>
      <c r="K12" s="301"/>
    </row>
    <row r="13" spans="1:19">
      <c r="A13" s="302">
        <f t="shared" ref="A13:A25" si="0">A12+1</f>
        <v>9</v>
      </c>
      <c r="B13" s="301" t="s">
        <v>247</v>
      </c>
      <c r="C13" s="301"/>
      <c r="D13" s="301"/>
      <c r="E13" s="301"/>
      <c r="G13" s="302"/>
      <c r="H13" s="301"/>
      <c r="I13" s="301"/>
      <c r="J13" s="301"/>
      <c r="K13" s="301"/>
    </row>
    <row r="14" spans="1:19">
      <c r="A14" s="302">
        <f t="shared" si="0"/>
        <v>10</v>
      </c>
      <c r="B14" s="301" t="s">
        <v>248</v>
      </c>
      <c r="C14" s="301"/>
      <c r="D14" s="301"/>
      <c r="E14" s="301"/>
      <c r="G14" s="302"/>
      <c r="H14" s="301"/>
      <c r="I14" s="301"/>
      <c r="J14" s="301"/>
      <c r="K14" s="301"/>
    </row>
    <row r="15" spans="1:19">
      <c r="A15" s="302">
        <f t="shared" si="0"/>
        <v>11</v>
      </c>
      <c r="B15" s="301" t="s">
        <v>249</v>
      </c>
      <c r="C15" s="301"/>
      <c r="D15" s="301"/>
      <c r="E15" s="301"/>
      <c r="G15" s="302"/>
      <c r="H15" s="301"/>
      <c r="I15" s="301"/>
      <c r="J15" s="301"/>
      <c r="K15" s="301"/>
    </row>
    <row r="16" spans="1:19">
      <c r="A16" s="302">
        <f t="shared" si="0"/>
        <v>12</v>
      </c>
      <c r="B16" s="301" t="s">
        <v>250</v>
      </c>
      <c r="C16" s="301"/>
      <c r="D16" s="301"/>
      <c r="E16" s="301"/>
      <c r="G16" s="302"/>
      <c r="H16" s="301"/>
      <c r="I16" s="301"/>
      <c r="J16" s="301"/>
      <c r="K16" s="301"/>
    </row>
    <row r="17" spans="1:11">
      <c r="A17" s="302">
        <f t="shared" si="0"/>
        <v>13</v>
      </c>
      <c r="B17" s="301" t="s">
        <v>251</v>
      </c>
      <c r="C17" s="301"/>
      <c r="D17" s="301"/>
      <c r="E17" s="301"/>
      <c r="G17" s="302"/>
      <c r="H17" s="301"/>
      <c r="I17" s="301"/>
      <c r="J17" s="301"/>
      <c r="K17" s="301"/>
    </row>
    <row r="18" spans="1:11">
      <c r="A18" s="302">
        <f t="shared" si="0"/>
        <v>14</v>
      </c>
      <c r="B18" s="308" t="s">
        <v>252</v>
      </c>
      <c r="C18" s="301"/>
      <c r="D18" s="301"/>
      <c r="E18" s="301"/>
      <c r="G18" s="302"/>
      <c r="H18" s="308"/>
      <c r="I18" s="301"/>
      <c r="J18" s="301"/>
      <c r="K18" s="301"/>
    </row>
    <row r="19" spans="1:11">
      <c r="A19" s="302">
        <f t="shared" si="0"/>
        <v>15</v>
      </c>
      <c r="B19" s="301" t="s">
        <v>253</v>
      </c>
      <c r="C19" s="301"/>
      <c r="D19" s="301"/>
      <c r="E19" s="301"/>
      <c r="G19" s="302"/>
      <c r="H19" s="301"/>
      <c r="I19" s="301"/>
      <c r="J19" s="301"/>
      <c r="K19" s="301"/>
    </row>
    <row r="20" spans="1:11">
      <c r="A20" s="302">
        <f t="shared" si="0"/>
        <v>16</v>
      </c>
      <c r="B20" s="301" t="s">
        <v>254</v>
      </c>
      <c r="C20" s="301"/>
      <c r="D20" s="301"/>
      <c r="E20" s="301"/>
      <c r="G20" s="302"/>
      <c r="H20" s="301"/>
      <c r="I20" s="301"/>
      <c r="J20" s="301"/>
      <c r="K20" s="301"/>
    </row>
    <row r="21" spans="1:11">
      <c r="A21" s="302">
        <f t="shared" si="0"/>
        <v>17</v>
      </c>
      <c r="B21" s="301" t="s">
        <v>255</v>
      </c>
      <c r="C21" s="301"/>
      <c r="D21" s="301"/>
      <c r="E21" s="301"/>
      <c r="G21" s="302"/>
      <c r="H21" s="301"/>
      <c r="I21" s="301"/>
      <c r="J21" s="301"/>
      <c r="K21" s="301"/>
    </row>
    <row r="22" spans="1:11">
      <c r="A22" s="302">
        <f t="shared" si="0"/>
        <v>18</v>
      </c>
      <c r="B22" s="301" t="s">
        <v>256</v>
      </c>
      <c r="C22" s="301"/>
      <c r="D22" s="301"/>
      <c r="E22" s="301"/>
      <c r="G22" s="302"/>
      <c r="H22" s="301"/>
      <c r="I22" s="301"/>
      <c r="J22" s="301"/>
      <c r="K22" s="301"/>
    </row>
    <row r="23" spans="1:11">
      <c r="A23" s="302">
        <f t="shared" si="0"/>
        <v>19</v>
      </c>
      <c r="B23" s="301" t="s">
        <v>257</v>
      </c>
      <c r="C23" s="301"/>
      <c r="D23" s="301"/>
      <c r="E23" s="301"/>
      <c r="G23" s="302"/>
      <c r="H23" s="301"/>
      <c r="I23" s="301"/>
      <c r="J23" s="301"/>
      <c r="K23" s="301"/>
    </row>
    <row r="24" spans="1:11">
      <c r="A24" s="302">
        <f t="shared" si="0"/>
        <v>20</v>
      </c>
      <c r="B24" s="308" t="s">
        <v>258</v>
      </c>
      <c r="C24" s="301"/>
      <c r="D24" s="301"/>
      <c r="E24" s="301"/>
      <c r="G24" s="302"/>
      <c r="H24" s="308"/>
      <c r="I24" s="301"/>
      <c r="J24" s="301"/>
      <c r="K24" s="301"/>
    </row>
    <row r="25" spans="1:11">
      <c r="A25" s="302">
        <f t="shared" si="0"/>
        <v>21</v>
      </c>
      <c r="B25" s="308" t="s">
        <v>259</v>
      </c>
      <c r="C25" s="301"/>
      <c r="D25" s="301"/>
      <c r="E25" s="301"/>
      <c r="G25" s="302"/>
      <c r="H25" s="308"/>
      <c r="I25" s="301"/>
      <c r="J25" s="301"/>
      <c r="K25" s="301"/>
    </row>
    <row r="26" spans="1:11">
      <c r="A26" s="302"/>
      <c r="B26" s="300" t="s">
        <v>260</v>
      </c>
      <c r="C26" s="301"/>
      <c r="D26" s="301"/>
      <c r="E26" s="301"/>
      <c r="G26" s="302"/>
      <c r="H26" s="308"/>
      <c r="I26" s="301"/>
      <c r="J26" s="301"/>
      <c r="K26" s="301"/>
    </row>
    <row r="27" spans="1:11">
      <c r="A27" s="302">
        <f>A25+1</f>
        <v>22</v>
      </c>
      <c r="B27" s="301" t="s">
        <v>261</v>
      </c>
      <c r="C27" s="301"/>
      <c r="D27" s="301"/>
      <c r="E27" s="301"/>
      <c r="J27" s="307"/>
    </row>
    <row r="28" spans="1:11">
      <c r="A28" s="302">
        <f>A27+1</f>
        <v>23</v>
      </c>
      <c r="B28" s="296" t="s">
        <v>73</v>
      </c>
      <c r="C28" s="301"/>
      <c r="D28" s="301"/>
      <c r="E28" s="301"/>
      <c r="H28" s="301"/>
      <c r="I28" s="301"/>
      <c r="J28" s="301"/>
      <c r="K28" s="301"/>
    </row>
    <row r="29" spans="1:11">
      <c r="A29" s="302">
        <f>A28+1</f>
        <v>24</v>
      </c>
      <c r="B29" s="301" t="s">
        <v>262</v>
      </c>
      <c r="C29" s="301"/>
      <c r="D29" s="301"/>
      <c r="E29" s="301"/>
      <c r="H29" s="301"/>
      <c r="I29" s="301"/>
      <c r="J29" s="301"/>
      <c r="K29" s="301"/>
    </row>
    <row r="30" spans="1:11">
      <c r="A30" s="302"/>
      <c r="B30" s="309" t="s">
        <v>263</v>
      </c>
      <c r="C30" s="301"/>
      <c r="D30" s="301"/>
      <c r="E30" s="301"/>
      <c r="J30" s="301"/>
    </row>
    <row r="31" spans="1:11">
      <c r="A31" s="302">
        <f>A29+1</f>
        <v>25</v>
      </c>
      <c r="B31" s="301" t="s">
        <v>264</v>
      </c>
      <c r="J31" s="301"/>
    </row>
    <row r="32" spans="1:11">
      <c r="A32" s="302">
        <f>A31+1</f>
        <v>26</v>
      </c>
      <c r="B32" s="301" t="s">
        <v>265</v>
      </c>
      <c r="C32" s="301"/>
      <c r="D32" s="301"/>
      <c r="E32" s="301"/>
      <c r="J32" s="301"/>
    </row>
    <row r="33" spans="1:10">
      <c r="A33" s="302">
        <f t="shared" ref="A33:A39" si="1">A32+1</f>
        <v>27</v>
      </c>
      <c r="B33" s="296" t="s">
        <v>266</v>
      </c>
      <c r="C33" s="301"/>
      <c r="D33" s="301"/>
      <c r="E33" s="301"/>
      <c r="J33" s="300"/>
    </row>
    <row r="34" spans="1:10">
      <c r="A34" s="302">
        <f t="shared" si="1"/>
        <v>28</v>
      </c>
      <c r="B34" s="296" t="s">
        <v>267</v>
      </c>
      <c r="C34" s="301"/>
      <c r="D34" s="301"/>
      <c r="E34" s="301"/>
      <c r="J34" s="301"/>
    </row>
    <row r="35" spans="1:10">
      <c r="A35" s="302">
        <f t="shared" si="1"/>
        <v>29</v>
      </c>
      <c r="B35" s="296" t="s">
        <v>268</v>
      </c>
      <c r="C35" s="301"/>
      <c r="D35" s="301"/>
      <c r="E35" s="301"/>
      <c r="J35" s="301"/>
    </row>
    <row r="36" spans="1:10">
      <c r="A36" s="302">
        <f t="shared" si="1"/>
        <v>30</v>
      </c>
      <c r="B36" s="296" t="s">
        <v>269</v>
      </c>
      <c r="C36" s="301"/>
      <c r="D36" s="301"/>
      <c r="E36" s="301"/>
      <c r="F36" s="296" t="s">
        <v>194</v>
      </c>
      <c r="J36" s="301"/>
    </row>
    <row r="37" spans="1:10">
      <c r="A37" s="302">
        <f t="shared" si="1"/>
        <v>31</v>
      </c>
      <c r="B37" s="296" t="s">
        <v>270</v>
      </c>
      <c r="C37" s="301"/>
      <c r="D37" s="301"/>
      <c r="E37" s="301"/>
      <c r="J37" s="300"/>
    </row>
    <row r="38" spans="1:10">
      <c r="A38" s="302">
        <f t="shared" si="1"/>
        <v>32</v>
      </c>
      <c r="B38" s="296" t="s">
        <v>271</v>
      </c>
      <c r="C38" s="301"/>
      <c r="D38" s="301"/>
      <c r="E38" s="301"/>
      <c r="J38" s="300"/>
    </row>
    <row r="39" spans="1:10">
      <c r="A39" s="302">
        <f t="shared" si="1"/>
        <v>33</v>
      </c>
      <c r="B39" s="296" t="s">
        <v>272</v>
      </c>
      <c r="C39" s="301"/>
      <c r="D39" s="301"/>
      <c r="E39" s="301"/>
      <c r="J39" s="300"/>
    </row>
    <row r="40" spans="1:10">
      <c r="A40" s="302">
        <v>34</v>
      </c>
      <c r="B40" s="301" t="s">
        <v>273</v>
      </c>
      <c r="C40" s="301"/>
      <c r="D40" s="301"/>
      <c r="E40" s="301"/>
      <c r="J40" s="300"/>
    </row>
    <row r="41" spans="1:10">
      <c r="A41" s="302">
        <v>35</v>
      </c>
      <c r="B41" s="296" t="s">
        <v>274</v>
      </c>
      <c r="C41" s="301"/>
      <c r="D41" s="301"/>
      <c r="E41" s="301"/>
      <c r="J41" s="300"/>
    </row>
    <row r="42" spans="1:10">
      <c r="A42" s="302"/>
      <c r="B42" s="307" t="s">
        <v>275</v>
      </c>
      <c r="C42" s="301"/>
      <c r="D42" s="301"/>
      <c r="E42" s="301"/>
      <c r="J42" s="301"/>
    </row>
    <row r="43" spans="1:10">
      <c r="A43" s="302">
        <f>A41+1</f>
        <v>36</v>
      </c>
      <c r="B43" s="296" t="s">
        <v>275</v>
      </c>
      <c r="C43" s="301"/>
      <c r="D43" s="301"/>
      <c r="E43" s="301"/>
      <c r="J43" s="301"/>
    </row>
    <row r="44" spans="1:10">
      <c r="A44" s="302">
        <f>A43+1</f>
        <v>37</v>
      </c>
      <c r="B44" s="296" t="s">
        <v>276</v>
      </c>
      <c r="C44" s="301"/>
      <c r="D44" s="301"/>
      <c r="E44" s="301"/>
    </row>
    <row r="45" spans="1:10">
      <c r="A45" s="302"/>
      <c r="B45" s="307" t="s">
        <v>277</v>
      </c>
      <c r="J45" s="308"/>
    </row>
    <row r="46" spans="1:10">
      <c r="A46" s="302">
        <f>A44+1</f>
        <v>38</v>
      </c>
      <c r="B46" s="296" t="s">
        <v>278</v>
      </c>
      <c r="C46" s="301"/>
      <c r="D46" s="301"/>
      <c r="E46" s="301"/>
      <c r="J46" s="308"/>
    </row>
    <row r="47" spans="1:10">
      <c r="A47" s="302">
        <f>A46+1</f>
        <v>39</v>
      </c>
      <c r="B47" s="296" t="s">
        <v>279</v>
      </c>
    </row>
    <row r="48" spans="1:10">
      <c r="A48" s="302">
        <f>A47+1</f>
        <v>40</v>
      </c>
      <c r="B48" s="296" t="s">
        <v>280</v>
      </c>
    </row>
    <row r="49" spans="1:7">
      <c r="A49" s="301"/>
      <c r="B49" s="307" t="s">
        <v>281</v>
      </c>
      <c r="C49" s="301"/>
      <c r="D49" s="301"/>
      <c r="E49" s="301"/>
    </row>
    <row r="50" spans="1:7">
      <c r="A50" s="302">
        <v>41</v>
      </c>
      <c r="B50" s="296" t="s">
        <v>282</v>
      </c>
      <c r="C50" s="301"/>
      <c r="D50" s="301"/>
      <c r="E50" s="301"/>
    </row>
    <row r="51" spans="1:7">
      <c r="A51" s="302">
        <v>42</v>
      </c>
      <c r="B51" s="296" t="s">
        <v>283</v>
      </c>
      <c r="C51" s="301"/>
      <c r="D51" s="301"/>
      <c r="E51" s="301"/>
    </row>
    <row r="52" spans="1:7">
      <c r="A52" s="302">
        <v>43</v>
      </c>
      <c r="B52" s="296" t="s">
        <v>284</v>
      </c>
      <c r="C52" s="301"/>
      <c r="D52" s="301"/>
      <c r="E52" s="301"/>
    </row>
    <row r="53" spans="1:7">
      <c r="A53" s="302">
        <v>44</v>
      </c>
      <c r="B53" s="296" t="s">
        <v>285</v>
      </c>
      <c r="C53" s="301"/>
      <c r="D53" s="301"/>
      <c r="E53" s="301"/>
      <c r="G53" s="296" t="s">
        <v>286</v>
      </c>
    </row>
    <row r="54" spans="1:7">
      <c r="A54" s="302">
        <v>45</v>
      </c>
      <c r="B54" s="296" t="s">
        <v>287</v>
      </c>
      <c r="C54" s="301"/>
      <c r="D54" s="301"/>
      <c r="E54" s="301"/>
    </row>
    <row r="55" spans="1:7">
      <c r="A55" s="302">
        <v>46</v>
      </c>
      <c r="B55" s="296" t="s">
        <v>288</v>
      </c>
      <c r="C55" s="301"/>
      <c r="D55" s="301"/>
      <c r="E55" s="301"/>
    </row>
    <row r="56" spans="1:7">
      <c r="A56" s="301"/>
      <c r="B56" s="301"/>
      <c r="C56" s="301"/>
      <c r="D56" s="301"/>
      <c r="E56" s="301"/>
    </row>
    <row r="57" spans="1:7">
      <c r="A57" s="301"/>
      <c r="B57" s="301"/>
      <c r="C57" s="301"/>
      <c r="D57" s="301"/>
      <c r="E57" s="301"/>
    </row>
    <row r="58" spans="1:7">
      <c r="A58" s="301"/>
      <c r="B58" s="301"/>
      <c r="C58" s="301"/>
      <c r="D58" s="301"/>
      <c r="E58" s="301"/>
    </row>
    <row r="59" spans="1:7">
      <c r="A59" s="301"/>
      <c r="B59" s="301"/>
      <c r="C59" s="301"/>
      <c r="D59" s="301"/>
      <c r="E59" s="301"/>
    </row>
    <row r="60" spans="1:7">
      <c r="A60" s="301"/>
      <c r="B60" s="301"/>
      <c r="C60" s="301"/>
      <c r="D60" s="301"/>
      <c r="E60" s="301"/>
    </row>
    <row r="61" spans="1:7">
      <c r="A61" s="301"/>
      <c r="B61" s="301"/>
      <c r="C61" s="301"/>
      <c r="D61" s="301"/>
      <c r="E61" s="301"/>
    </row>
    <row r="62" spans="1:7">
      <c r="A62" s="301"/>
      <c r="B62" s="301"/>
      <c r="C62" s="301"/>
      <c r="D62" s="301"/>
      <c r="E62" s="301"/>
    </row>
    <row r="63" spans="1:7">
      <c r="A63" s="301"/>
      <c r="B63" s="301"/>
      <c r="C63" s="301"/>
      <c r="D63" s="301"/>
      <c r="E63" s="301"/>
    </row>
    <row r="64" spans="1:7">
      <c r="A64" s="301"/>
      <c r="B64" s="301"/>
      <c r="C64" s="301"/>
      <c r="D64" s="301"/>
      <c r="E64" s="301"/>
    </row>
    <row r="65" spans="1:5">
      <c r="A65" s="301"/>
      <c r="B65" s="301"/>
      <c r="C65" s="301"/>
      <c r="D65" s="301"/>
      <c r="E65" s="301"/>
    </row>
    <row r="66" spans="1:5">
      <c r="A66" s="301"/>
      <c r="B66" s="301"/>
      <c r="C66" s="301"/>
      <c r="D66" s="301"/>
      <c r="E66" s="301"/>
    </row>
    <row r="67" spans="1:5">
      <c r="A67" s="301"/>
      <c r="B67" s="301"/>
      <c r="C67" s="301"/>
      <c r="D67" s="301"/>
      <c r="E67" s="301"/>
    </row>
    <row r="68" spans="1:5">
      <c r="A68" s="301"/>
      <c r="B68" s="301"/>
      <c r="C68" s="301"/>
      <c r="D68" s="301"/>
      <c r="E68" s="301"/>
    </row>
    <row r="69" spans="1:5">
      <c r="A69" s="301"/>
      <c r="B69" s="301"/>
      <c r="C69" s="301"/>
      <c r="D69" s="301"/>
      <c r="E69" s="301"/>
    </row>
    <row r="70" spans="1:5">
      <c r="A70" s="301"/>
      <c r="B70" s="301"/>
      <c r="C70" s="301"/>
      <c r="D70" s="301"/>
      <c r="E70" s="301"/>
    </row>
    <row r="71" spans="1:5">
      <c r="A71" s="301"/>
      <c r="B71" s="301"/>
      <c r="C71" s="301"/>
      <c r="D71" s="301"/>
      <c r="E71" s="301"/>
    </row>
    <row r="72" spans="1:5">
      <c r="A72" s="301"/>
      <c r="B72" s="301"/>
      <c r="C72" s="301"/>
      <c r="D72" s="301"/>
      <c r="E72" s="301"/>
    </row>
    <row r="73" spans="1:5">
      <c r="A73" s="301"/>
      <c r="B73" s="301"/>
      <c r="C73" s="301"/>
      <c r="D73" s="301"/>
      <c r="E73" s="301"/>
    </row>
    <row r="74" spans="1:5">
      <c r="A74" s="301"/>
      <c r="B74" s="301"/>
      <c r="C74" s="301"/>
      <c r="D74" s="301"/>
      <c r="E74" s="301"/>
    </row>
    <row r="75" spans="1:5">
      <c r="A75" s="301"/>
      <c r="B75" s="301"/>
      <c r="C75" s="301"/>
      <c r="D75" s="301"/>
      <c r="E75" s="301"/>
    </row>
    <row r="76" spans="1:5">
      <c r="A76" s="301"/>
      <c r="B76" s="301"/>
      <c r="C76" s="301"/>
      <c r="D76" s="301"/>
      <c r="E76" s="301"/>
    </row>
    <row r="77" spans="1:5">
      <c r="A77" s="301"/>
      <c r="B77" s="301"/>
      <c r="C77" s="301"/>
      <c r="D77" s="301"/>
      <c r="E77" s="301"/>
    </row>
    <row r="78" spans="1:5">
      <c r="A78" s="301"/>
      <c r="B78" s="301"/>
      <c r="C78" s="301"/>
      <c r="D78" s="301"/>
      <c r="E78" s="301"/>
    </row>
    <row r="79" spans="1:5">
      <c r="A79" s="301"/>
      <c r="B79" s="301"/>
      <c r="C79" s="301"/>
      <c r="D79" s="301"/>
      <c r="E79" s="301"/>
    </row>
    <row r="80" spans="1:5">
      <c r="A80" s="301"/>
      <c r="B80" s="301"/>
      <c r="C80" s="301"/>
      <c r="D80" s="301"/>
      <c r="E80" s="301"/>
    </row>
    <row r="81" spans="1:5">
      <c r="A81" s="301"/>
      <c r="B81" s="301"/>
      <c r="C81" s="301"/>
      <c r="D81" s="301"/>
      <c r="E81" s="301"/>
    </row>
    <row r="82" spans="1:5">
      <c r="A82" s="301"/>
      <c r="B82" s="301"/>
      <c r="C82" s="301"/>
      <c r="D82" s="301"/>
      <c r="E82" s="301"/>
    </row>
    <row r="83" spans="1:5">
      <c r="A83" s="301"/>
      <c r="B83" s="301"/>
      <c r="C83" s="301"/>
      <c r="D83" s="301"/>
      <c r="E83" s="301"/>
    </row>
    <row r="84" spans="1:5">
      <c r="A84" s="301"/>
      <c r="B84" s="301"/>
      <c r="C84" s="301"/>
      <c r="D84" s="301"/>
      <c r="E84" s="301"/>
    </row>
    <row r="85" spans="1:5">
      <c r="A85" s="301"/>
      <c r="B85" s="301"/>
      <c r="C85" s="301"/>
      <c r="D85" s="301"/>
      <c r="E85" s="301"/>
    </row>
    <row r="86" spans="1:5">
      <c r="A86" s="301"/>
      <c r="B86" s="301"/>
      <c r="C86" s="301"/>
      <c r="D86" s="301"/>
      <c r="E86" s="301"/>
    </row>
    <row r="87" spans="1:5">
      <c r="A87" s="301"/>
      <c r="B87" s="301"/>
      <c r="C87" s="301"/>
      <c r="D87" s="301"/>
      <c r="E87" s="301"/>
    </row>
    <row r="88" spans="1:5">
      <c r="A88" s="301"/>
      <c r="B88" s="301"/>
      <c r="C88" s="301"/>
      <c r="D88" s="301"/>
      <c r="E88" s="301"/>
    </row>
    <row r="89" spans="1:5">
      <c r="A89" s="301"/>
      <c r="B89" s="301"/>
      <c r="C89" s="301"/>
      <c r="D89" s="301"/>
      <c r="E89" s="301"/>
    </row>
    <row r="90" spans="1:5">
      <c r="A90" s="301"/>
      <c r="B90" s="301"/>
      <c r="C90" s="301"/>
      <c r="D90" s="301"/>
      <c r="E90" s="301"/>
    </row>
    <row r="91" spans="1:5">
      <c r="A91" s="301"/>
      <c r="B91" s="301"/>
      <c r="C91" s="301"/>
      <c r="D91" s="301"/>
      <c r="E91" s="301"/>
    </row>
    <row r="92" spans="1:5">
      <c r="A92" s="301"/>
      <c r="B92" s="301"/>
      <c r="C92" s="301"/>
      <c r="D92" s="301"/>
      <c r="E92" s="301"/>
    </row>
    <row r="93" spans="1:5">
      <c r="A93" s="301"/>
      <c r="B93" s="301"/>
      <c r="C93" s="301"/>
      <c r="D93" s="301"/>
      <c r="E93" s="301"/>
    </row>
    <row r="94" spans="1:5">
      <c r="A94" s="301"/>
      <c r="B94" s="301"/>
      <c r="C94" s="301"/>
      <c r="D94" s="301"/>
      <c r="E94" s="301"/>
    </row>
    <row r="95" spans="1:5">
      <c r="A95" s="301"/>
      <c r="B95" s="301"/>
      <c r="C95" s="301"/>
      <c r="D95" s="301"/>
      <c r="E95" s="301"/>
    </row>
    <row r="96" spans="1:5">
      <c r="A96" s="301"/>
      <c r="B96" s="301"/>
      <c r="C96" s="301"/>
      <c r="D96" s="301"/>
      <c r="E96" s="301"/>
    </row>
    <row r="97" spans="1:5">
      <c r="A97" s="301"/>
      <c r="B97" s="301"/>
      <c r="C97" s="301"/>
      <c r="D97" s="301"/>
      <c r="E97" s="301"/>
    </row>
    <row r="98" spans="1:5">
      <c r="A98" s="301"/>
      <c r="B98" s="301"/>
      <c r="C98" s="301"/>
      <c r="D98" s="301"/>
      <c r="E98" s="301"/>
    </row>
    <row r="99" spans="1:5">
      <c r="A99" s="301"/>
      <c r="B99" s="301"/>
      <c r="C99" s="301"/>
      <c r="D99" s="301"/>
      <c r="E99" s="301"/>
    </row>
    <row r="100" spans="1:5">
      <c r="A100" s="301"/>
      <c r="B100" s="301"/>
      <c r="C100" s="301"/>
      <c r="D100" s="301"/>
      <c r="E100" s="301"/>
    </row>
    <row r="101" spans="1:5">
      <c r="A101" s="301"/>
      <c r="B101" s="301"/>
      <c r="C101" s="301"/>
      <c r="D101" s="301"/>
      <c r="E101" s="301"/>
    </row>
    <row r="102" spans="1:5">
      <c r="A102" s="301"/>
      <c r="B102" s="301"/>
      <c r="C102" s="301"/>
      <c r="D102" s="301"/>
      <c r="E102" s="301"/>
    </row>
    <row r="103" spans="1:5">
      <c r="A103" s="301"/>
      <c r="B103" s="301"/>
      <c r="C103" s="301"/>
      <c r="D103" s="301"/>
      <c r="E103" s="301"/>
    </row>
    <row r="104" spans="1:5">
      <c r="A104" s="301"/>
      <c r="B104" s="301"/>
      <c r="C104" s="301"/>
      <c r="D104" s="301"/>
      <c r="E104" s="301"/>
    </row>
    <row r="105" spans="1:5">
      <c r="A105" s="301"/>
      <c r="B105" s="301"/>
      <c r="C105" s="301"/>
      <c r="D105" s="301"/>
      <c r="E105" s="301"/>
    </row>
    <row r="106" spans="1:5">
      <c r="A106" s="301"/>
      <c r="B106" s="301"/>
      <c r="C106" s="301"/>
      <c r="D106" s="301"/>
      <c r="E106" s="301"/>
    </row>
    <row r="107" spans="1:5">
      <c r="A107" s="301"/>
      <c r="B107" s="301"/>
      <c r="C107" s="301"/>
      <c r="D107" s="301"/>
      <c r="E107" s="301"/>
    </row>
    <row r="108" spans="1:5">
      <c r="A108" s="301"/>
      <c r="B108" s="301"/>
      <c r="C108" s="301"/>
      <c r="D108" s="301"/>
      <c r="E108" s="301"/>
    </row>
    <row r="109" spans="1:5">
      <c r="A109" s="301"/>
      <c r="B109" s="301"/>
      <c r="C109" s="301"/>
      <c r="D109" s="301"/>
      <c r="E109" s="301"/>
    </row>
    <row r="110" spans="1:5">
      <c r="A110" s="301"/>
      <c r="B110" s="301"/>
      <c r="C110" s="301"/>
      <c r="D110" s="301"/>
      <c r="E110" s="301"/>
    </row>
    <row r="111" spans="1:5">
      <c r="A111" s="301"/>
      <c r="B111" s="301"/>
      <c r="C111" s="301"/>
      <c r="D111" s="301"/>
      <c r="E111" s="301"/>
    </row>
    <row r="112" spans="1:5">
      <c r="A112" s="301"/>
      <c r="B112" s="301"/>
      <c r="C112" s="301"/>
      <c r="D112" s="301"/>
      <c r="E112" s="301"/>
    </row>
    <row r="113" spans="1:5">
      <c r="A113" s="301"/>
      <c r="B113" s="301"/>
      <c r="C113" s="301"/>
      <c r="D113" s="301"/>
      <c r="E113" s="301"/>
    </row>
    <row r="114" spans="1:5">
      <c r="A114" s="301"/>
      <c r="B114" s="301"/>
      <c r="C114" s="301"/>
      <c r="D114" s="301"/>
      <c r="E114" s="301"/>
    </row>
    <row r="115" spans="1:5">
      <c r="A115" s="301"/>
      <c r="B115" s="301"/>
      <c r="C115" s="301"/>
      <c r="D115" s="301"/>
      <c r="E115" s="301"/>
    </row>
    <row r="116" spans="1:5">
      <c r="A116" s="301"/>
      <c r="B116" s="301"/>
      <c r="C116" s="301"/>
      <c r="D116" s="301"/>
      <c r="E116" s="301"/>
    </row>
    <row r="117" spans="1:5">
      <c r="A117" s="301"/>
      <c r="B117" s="301"/>
      <c r="C117" s="301"/>
      <c r="D117" s="301"/>
      <c r="E117" s="301"/>
    </row>
    <row r="118" spans="1:5">
      <c r="A118" s="301"/>
      <c r="B118" s="301"/>
      <c r="C118" s="301"/>
      <c r="D118" s="301"/>
      <c r="E118" s="301"/>
    </row>
    <row r="119" spans="1:5">
      <c r="A119" s="301"/>
      <c r="B119" s="301"/>
      <c r="C119" s="301"/>
      <c r="D119" s="301"/>
      <c r="E119" s="301"/>
    </row>
    <row r="120" spans="1:5">
      <c r="A120" s="301"/>
      <c r="B120" s="301"/>
      <c r="C120" s="301"/>
      <c r="D120" s="301"/>
      <c r="E120" s="301"/>
    </row>
    <row r="121" spans="1:5">
      <c r="A121" s="301"/>
      <c r="B121" s="301"/>
      <c r="C121" s="301"/>
      <c r="D121" s="301"/>
      <c r="E121" s="301"/>
    </row>
    <row r="122" spans="1:5">
      <c r="A122" s="301"/>
      <c r="B122" s="301"/>
      <c r="C122" s="301"/>
      <c r="D122" s="301"/>
      <c r="E122" s="301"/>
    </row>
    <row r="123" spans="1:5">
      <c r="A123" s="301"/>
      <c r="B123" s="301"/>
      <c r="C123" s="301"/>
      <c r="D123" s="301"/>
      <c r="E123" s="301"/>
    </row>
    <row r="124" spans="1:5">
      <c r="A124" s="301"/>
      <c r="B124" s="301"/>
      <c r="C124" s="301"/>
      <c r="D124" s="301"/>
      <c r="E124" s="301"/>
    </row>
    <row r="125" spans="1:5">
      <c r="A125" s="301"/>
      <c r="B125" s="301"/>
      <c r="C125" s="301"/>
      <c r="D125" s="301"/>
      <c r="E125" s="301"/>
    </row>
    <row r="126" spans="1:5">
      <c r="A126" s="301"/>
      <c r="B126" s="301"/>
      <c r="C126" s="301"/>
      <c r="D126" s="301"/>
      <c r="E126" s="301"/>
    </row>
    <row r="127" spans="1:5">
      <c r="A127" s="301"/>
      <c r="B127" s="301"/>
      <c r="C127" s="301"/>
      <c r="D127" s="301"/>
      <c r="E127" s="301"/>
    </row>
    <row r="128" spans="1:5">
      <c r="A128" s="301"/>
      <c r="B128" s="301"/>
      <c r="C128" s="301"/>
      <c r="D128" s="301"/>
      <c r="E128" s="301"/>
    </row>
    <row r="129" spans="1:5">
      <c r="A129" s="301"/>
      <c r="B129" s="301"/>
      <c r="C129" s="301"/>
      <c r="D129" s="301"/>
      <c r="E129" s="301"/>
    </row>
    <row r="130" spans="1:5">
      <c r="A130" s="301"/>
      <c r="B130" s="301"/>
      <c r="C130" s="301"/>
      <c r="D130" s="301"/>
      <c r="E130" s="301"/>
    </row>
    <row r="131" spans="1:5">
      <c r="A131" s="301"/>
      <c r="B131" s="301"/>
      <c r="C131" s="301"/>
      <c r="D131" s="301"/>
      <c r="E131" s="301"/>
    </row>
    <row r="132" spans="1:5">
      <c r="A132" s="301"/>
      <c r="B132" s="301"/>
      <c r="C132" s="301"/>
      <c r="D132" s="301"/>
      <c r="E132" s="301"/>
    </row>
    <row r="133" spans="1:5">
      <c r="A133" s="301"/>
      <c r="B133" s="301"/>
      <c r="C133" s="301"/>
      <c r="D133" s="301"/>
      <c r="E133" s="301"/>
    </row>
    <row r="134" spans="1:5">
      <c r="A134" s="301"/>
      <c r="B134" s="301"/>
      <c r="C134" s="301"/>
      <c r="D134" s="301"/>
      <c r="E134" s="301"/>
    </row>
    <row r="135" spans="1:5">
      <c r="A135" s="301"/>
      <c r="B135" s="301"/>
      <c r="C135" s="301"/>
      <c r="D135" s="301"/>
      <c r="E135" s="301"/>
    </row>
    <row r="136" spans="1:5">
      <c r="A136" s="301"/>
      <c r="B136" s="301"/>
      <c r="C136" s="301"/>
      <c r="D136" s="301"/>
      <c r="E136" s="301"/>
    </row>
    <row r="137" spans="1:5">
      <c r="A137" s="301"/>
      <c r="B137" s="301"/>
      <c r="C137" s="301"/>
      <c r="D137" s="301"/>
      <c r="E137" s="301"/>
    </row>
    <row r="138" spans="1:5">
      <c r="A138" s="301"/>
      <c r="B138" s="301"/>
      <c r="C138" s="301"/>
      <c r="D138" s="301"/>
      <c r="E138" s="301"/>
    </row>
    <row r="139" spans="1:5">
      <c r="A139" s="301"/>
      <c r="B139" s="301"/>
      <c r="C139" s="301"/>
      <c r="D139" s="301"/>
      <c r="E139" s="301"/>
    </row>
    <row r="140" spans="1:5">
      <c r="A140" s="301"/>
      <c r="B140" s="301"/>
      <c r="C140" s="301"/>
      <c r="D140" s="301"/>
      <c r="E140" s="301"/>
    </row>
    <row r="141" spans="1:5">
      <c r="A141" s="301"/>
      <c r="B141" s="301"/>
      <c r="C141" s="301"/>
      <c r="D141" s="301"/>
      <c r="E141" s="301"/>
    </row>
    <row r="142" spans="1:5">
      <c r="A142" s="301"/>
      <c r="B142" s="301"/>
      <c r="C142" s="301"/>
      <c r="D142" s="301"/>
      <c r="E142" s="301"/>
    </row>
    <row r="143" spans="1:5">
      <c r="A143" s="301"/>
      <c r="B143" s="301"/>
      <c r="C143" s="301"/>
      <c r="D143" s="301"/>
      <c r="E143" s="301"/>
    </row>
    <row r="144" spans="1:5">
      <c r="A144" s="301"/>
      <c r="B144" s="301"/>
      <c r="C144" s="301"/>
      <c r="D144" s="301"/>
      <c r="E144" s="301"/>
    </row>
    <row r="145" spans="1:5">
      <c r="A145" s="301"/>
      <c r="B145" s="301"/>
      <c r="C145" s="301"/>
      <c r="D145" s="301"/>
      <c r="E145" s="301"/>
    </row>
    <row r="146" spans="1:5">
      <c r="A146" s="301"/>
      <c r="B146" s="301"/>
      <c r="C146" s="301"/>
      <c r="D146" s="301"/>
      <c r="E146" s="301"/>
    </row>
    <row r="147" spans="1:5">
      <c r="A147" s="301"/>
      <c r="B147" s="301"/>
      <c r="C147" s="301"/>
      <c r="D147" s="301"/>
      <c r="E147" s="301"/>
    </row>
    <row r="148" spans="1:5">
      <c r="A148" s="301"/>
      <c r="B148" s="301"/>
      <c r="C148" s="301"/>
      <c r="D148" s="301"/>
      <c r="E148" s="301"/>
    </row>
    <row r="149" spans="1:5">
      <c r="A149" s="301"/>
      <c r="B149" s="301"/>
      <c r="C149" s="301"/>
      <c r="D149" s="301"/>
      <c r="E149" s="301"/>
    </row>
    <row r="150" spans="1:5">
      <c r="A150" s="301"/>
      <c r="B150" s="301"/>
      <c r="C150" s="301"/>
      <c r="D150" s="301"/>
      <c r="E150" s="301"/>
    </row>
    <row r="151" spans="1:5">
      <c r="A151" s="301"/>
      <c r="B151" s="301"/>
      <c r="C151" s="301"/>
      <c r="D151" s="301"/>
      <c r="E151" s="301"/>
    </row>
    <row r="152" spans="1:5">
      <c r="A152" s="301"/>
      <c r="B152" s="301"/>
      <c r="C152" s="301"/>
      <c r="D152" s="301"/>
      <c r="E152" s="301"/>
    </row>
    <row r="153" spans="1:5">
      <c r="A153" s="301"/>
      <c r="B153" s="301"/>
      <c r="C153" s="301"/>
      <c r="D153" s="301"/>
      <c r="E153" s="301"/>
    </row>
    <row r="154" spans="1:5">
      <c r="A154" s="301"/>
      <c r="B154" s="301"/>
      <c r="C154" s="301"/>
      <c r="D154" s="301"/>
      <c r="E154" s="301"/>
    </row>
    <row r="155" spans="1:5">
      <c r="A155" s="301"/>
      <c r="B155" s="301"/>
      <c r="C155" s="301"/>
      <c r="D155" s="301"/>
      <c r="E155" s="301"/>
    </row>
    <row r="156" spans="1:5">
      <c r="A156" s="301"/>
      <c r="B156" s="301"/>
      <c r="C156" s="301"/>
      <c r="D156" s="301"/>
      <c r="E156" s="301"/>
    </row>
    <row r="157" spans="1:5">
      <c r="A157" s="301"/>
      <c r="B157" s="301"/>
      <c r="C157" s="301"/>
      <c r="D157" s="301"/>
      <c r="E157" s="301"/>
    </row>
    <row r="158" spans="1:5">
      <c r="A158" s="301"/>
      <c r="B158" s="301"/>
      <c r="C158" s="301"/>
      <c r="D158" s="301"/>
      <c r="E158" s="301"/>
    </row>
    <row r="159" spans="1:5">
      <c r="A159" s="301"/>
      <c r="B159" s="301"/>
      <c r="C159" s="301"/>
      <c r="D159" s="301"/>
      <c r="E159" s="301"/>
    </row>
    <row r="160" spans="1:5">
      <c r="A160" s="301"/>
      <c r="B160" s="301"/>
      <c r="C160" s="301"/>
      <c r="D160" s="301"/>
      <c r="E160" s="301"/>
    </row>
    <row r="161" spans="1:5">
      <c r="A161" s="301"/>
      <c r="B161" s="301"/>
      <c r="C161" s="301"/>
      <c r="D161" s="301"/>
      <c r="E161" s="301"/>
    </row>
    <row r="162" spans="1:5">
      <c r="A162" s="301"/>
      <c r="B162" s="301"/>
      <c r="C162" s="301"/>
      <c r="D162" s="301"/>
      <c r="E162" s="301"/>
    </row>
    <row r="163" spans="1:5">
      <c r="A163" s="301"/>
      <c r="B163" s="301"/>
      <c r="C163" s="301"/>
      <c r="D163" s="301"/>
      <c r="E163" s="301"/>
    </row>
    <row r="164" spans="1:5">
      <c r="A164" s="301"/>
      <c r="B164" s="301"/>
      <c r="C164" s="301"/>
      <c r="D164" s="301"/>
      <c r="E164" s="301"/>
    </row>
    <row r="165" spans="1:5">
      <c r="A165" s="301"/>
      <c r="B165" s="301"/>
      <c r="C165" s="301"/>
      <c r="D165" s="301"/>
      <c r="E165" s="301"/>
    </row>
    <row r="166" spans="1:5">
      <c r="A166" s="301"/>
      <c r="B166" s="301"/>
      <c r="C166" s="301"/>
      <c r="D166" s="301"/>
      <c r="E166" s="301"/>
    </row>
    <row r="167" spans="1:5">
      <c r="A167" s="301"/>
      <c r="B167" s="301"/>
      <c r="C167" s="301"/>
      <c r="D167" s="301"/>
      <c r="E167" s="301"/>
    </row>
    <row r="168" spans="1:5">
      <c r="A168" s="301"/>
      <c r="B168" s="301"/>
      <c r="C168" s="301"/>
      <c r="D168" s="301"/>
      <c r="E168" s="301"/>
    </row>
    <row r="169" spans="1:5">
      <c r="A169" s="301"/>
      <c r="B169" s="301"/>
      <c r="C169" s="301"/>
      <c r="D169" s="301"/>
      <c r="E169" s="301"/>
    </row>
    <row r="170" spans="1:5">
      <c r="A170" s="301"/>
      <c r="B170" s="301"/>
      <c r="C170" s="301"/>
      <c r="D170" s="301"/>
      <c r="E170" s="301"/>
    </row>
    <row r="171" spans="1:5">
      <c r="A171" s="301"/>
      <c r="B171" s="301"/>
      <c r="C171" s="301"/>
      <c r="D171" s="301"/>
      <c r="E171" s="301"/>
    </row>
    <row r="172" spans="1:5">
      <c r="A172" s="301"/>
      <c r="B172" s="301"/>
      <c r="C172" s="301"/>
      <c r="D172" s="301"/>
      <c r="E172" s="301"/>
    </row>
  </sheetData>
  <mergeCells count="2">
    <mergeCell ref="A1:D1"/>
    <mergeCell ref="A2:D2"/>
  </mergeCells>
  <printOptions horizontalCentered="1"/>
  <pageMargins left="0.81" right="0.78740157480314965" top="0.7" bottom="0.51181102362204722" header="0" footer="0"/>
  <pageSetup paperSize="9" scale="86"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dimension ref="B1:H30"/>
  <sheetViews>
    <sheetView view="pageBreakPreview" zoomScaleSheetLayoutView="100" workbookViewId="0">
      <selection activeCell="L21" sqref="L21"/>
    </sheetView>
  </sheetViews>
  <sheetFormatPr defaultRowHeight="12.75"/>
  <cols>
    <col min="1" max="1" width="9.140625" style="372"/>
    <col min="2" max="2" width="5" style="372" customWidth="1"/>
    <col min="3" max="3" width="31.28515625" style="372" bestFit="1" customWidth="1"/>
    <col min="4" max="4" width="10.42578125" style="372" customWidth="1"/>
    <col min="5" max="5" width="11.42578125" style="372" customWidth="1"/>
    <col min="6" max="6" width="11.140625" style="372" customWidth="1"/>
    <col min="7" max="7" width="9.7109375" style="372" customWidth="1"/>
    <col min="8" max="8" width="9.5703125" style="372" customWidth="1"/>
    <col min="9" max="9" width="9.140625" style="372"/>
    <col min="10" max="10" width="7.28515625" style="372" customWidth="1"/>
    <col min="11" max="257" width="9.140625" style="372"/>
    <col min="258" max="258" width="5" style="372" customWidth="1"/>
    <col min="259" max="259" width="31.28515625" style="372" bestFit="1" customWidth="1"/>
    <col min="260" max="260" width="10.42578125" style="372" customWidth="1"/>
    <col min="261" max="261" width="11.42578125" style="372" customWidth="1"/>
    <col min="262" max="262" width="11.140625" style="372" customWidth="1"/>
    <col min="263" max="263" width="9.7109375" style="372" customWidth="1"/>
    <col min="264" max="264" width="9.5703125" style="372" customWidth="1"/>
    <col min="265" max="265" width="9.140625" style="372"/>
    <col min="266" max="266" width="7.28515625" style="372" customWidth="1"/>
    <col min="267" max="513" width="9.140625" style="372"/>
    <col min="514" max="514" width="5" style="372" customWidth="1"/>
    <col min="515" max="515" width="31.28515625" style="372" bestFit="1" customWidth="1"/>
    <col min="516" max="516" width="10.42578125" style="372" customWidth="1"/>
    <col min="517" max="517" width="11.42578125" style="372" customWidth="1"/>
    <col min="518" max="518" width="11.140625" style="372" customWidth="1"/>
    <col min="519" max="519" width="9.7109375" style="372" customWidth="1"/>
    <col min="520" max="520" width="9.5703125" style="372" customWidth="1"/>
    <col min="521" max="521" width="9.140625" style="372"/>
    <col min="522" max="522" width="7.28515625" style="372" customWidth="1"/>
    <col min="523" max="769" width="9.140625" style="372"/>
    <col min="770" max="770" width="5" style="372" customWidth="1"/>
    <col min="771" max="771" width="31.28515625" style="372" bestFit="1" customWidth="1"/>
    <col min="772" max="772" width="10.42578125" style="372" customWidth="1"/>
    <col min="773" max="773" width="11.42578125" style="372" customWidth="1"/>
    <col min="774" max="774" width="11.140625" style="372" customWidth="1"/>
    <col min="775" max="775" width="9.7109375" style="372" customWidth="1"/>
    <col min="776" max="776" width="9.5703125" style="372" customWidth="1"/>
    <col min="777" max="777" width="9.140625" style="372"/>
    <col min="778" max="778" width="7.28515625" style="372" customWidth="1"/>
    <col min="779" max="1025" width="9.140625" style="372"/>
    <col min="1026" max="1026" width="5" style="372" customWidth="1"/>
    <col min="1027" max="1027" width="31.28515625" style="372" bestFit="1" customWidth="1"/>
    <col min="1028" max="1028" width="10.42578125" style="372" customWidth="1"/>
    <col min="1029" max="1029" width="11.42578125" style="372" customWidth="1"/>
    <col min="1030" max="1030" width="11.140625" style="372" customWidth="1"/>
    <col min="1031" max="1031" width="9.7109375" style="372" customWidth="1"/>
    <col min="1032" max="1032" width="9.5703125" style="372" customWidth="1"/>
    <col min="1033" max="1033" width="9.140625" style="372"/>
    <col min="1034" max="1034" width="7.28515625" style="372" customWidth="1"/>
    <col min="1035" max="1281" width="9.140625" style="372"/>
    <col min="1282" max="1282" width="5" style="372" customWidth="1"/>
    <col min="1283" max="1283" width="31.28515625" style="372" bestFit="1" customWidth="1"/>
    <col min="1284" max="1284" width="10.42578125" style="372" customWidth="1"/>
    <col min="1285" max="1285" width="11.42578125" style="372" customWidth="1"/>
    <col min="1286" max="1286" width="11.140625" style="372" customWidth="1"/>
    <col min="1287" max="1287" width="9.7109375" style="372" customWidth="1"/>
    <col min="1288" max="1288" width="9.5703125" style="372" customWidth="1"/>
    <col min="1289" max="1289" width="9.140625" style="372"/>
    <col min="1290" max="1290" width="7.28515625" style="372" customWidth="1"/>
    <col min="1291" max="1537" width="9.140625" style="372"/>
    <col min="1538" max="1538" width="5" style="372" customWidth="1"/>
    <col min="1539" max="1539" width="31.28515625" style="372" bestFit="1" customWidth="1"/>
    <col min="1540" max="1540" width="10.42578125" style="372" customWidth="1"/>
    <col min="1541" max="1541" width="11.42578125" style="372" customWidth="1"/>
    <col min="1542" max="1542" width="11.140625" style="372" customWidth="1"/>
    <col min="1543" max="1543" width="9.7109375" style="372" customWidth="1"/>
    <col min="1544" max="1544" width="9.5703125" style="372" customWidth="1"/>
    <col min="1545" max="1545" width="9.140625" style="372"/>
    <col min="1546" max="1546" width="7.28515625" style="372" customWidth="1"/>
    <col min="1547" max="1793" width="9.140625" style="372"/>
    <col min="1794" max="1794" width="5" style="372" customWidth="1"/>
    <col min="1795" max="1795" width="31.28515625" style="372" bestFit="1" customWidth="1"/>
    <col min="1796" max="1796" width="10.42578125" style="372" customWidth="1"/>
    <col min="1797" max="1797" width="11.42578125" style="372" customWidth="1"/>
    <col min="1798" max="1798" width="11.140625" style="372" customWidth="1"/>
    <col min="1799" max="1799" width="9.7109375" style="372" customWidth="1"/>
    <col min="1800" max="1800" width="9.5703125" style="372" customWidth="1"/>
    <col min="1801" max="1801" width="9.140625" style="372"/>
    <col min="1802" max="1802" width="7.28515625" style="372" customWidth="1"/>
    <col min="1803" max="2049" width="9.140625" style="372"/>
    <col min="2050" max="2050" width="5" style="372" customWidth="1"/>
    <col min="2051" max="2051" width="31.28515625" style="372" bestFit="1" customWidth="1"/>
    <col min="2052" max="2052" width="10.42578125" style="372" customWidth="1"/>
    <col min="2053" max="2053" width="11.42578125" style="372" customWidth="1"/>
    <col min="2054" max="2054" width="11.140625" style="372" customWidth="1"/>
    <col min="2055" max="2055" width="9.7109375" style="372" customWidth="1"/>
    <col min="2056" max="2056" width="9.5703125" style="372" customWidth="1"/>
    <col min="2057" max="2057" width="9.140625" style="372"/>
    <col min="2058" max="2058" width="7.28515625" style="372" customWidth="1"/>
    <col min="2059" max="2305" width="9.140625" style="372"/>
    <col min="2306" max="2306" width="5" style="372" customWidth="1"/>
    <col min="2307" max="2307" width="31.28515625" style="372" bestFit="1" customWidth="1"/>
    <col min="2308" max="2308" width="10.42578125" style="372" customWidth="1"/>
    <col min="2309" max="2309" width="11.42578125" style="372" customWidth="1"/>
    <col min="2310" max="2310" width="11.140625" style="372" customWidth="1"/>
    <col min="2311" max="2311" width="9.7109375" style="372" customWidth="1"/>
    <col min="2312" max="2312" width="9.5703125" style="372" customWidth="1"/>
    <col min="2313" max="2313" width="9.140625" style="372"/>
    <col min="2314" max="2314" width="7.28515625" style="372" customWidth="1"/>
    <col min="2315" max="2561" width="9.140625" style="372"/>
    <col min="2562" max="2562" width="5" style="372" customWidth="1"/>
    <col min="2563" max="2563" width="31.28515625" style="372" bestFit="1" customWidth="1"/>
    <col min="2564" max="2564" width="10.42578125" style="372" customWidth="1"/>
    <col min="2565" max="2565" width="11.42578125" style="372" customWidth="1"/>
    <col min="2566" max="2566" width="11.140625" style="372" customWidth="1"/>
    <col min="2567" max="2567" width="9.7109375" style="372" customWidth="1"/>
    <col min="2568" max="2568" width="9.5703125" style="372" customWidth="1"/>
    <col min="2569" max="2569" width="9.140625" style="372"/>
    <col min="2570" max="2570" width="7.28515625" style="372" customWidth="1"/>
    <col min="2571" max="2817" width="9.140625" style="372"/>
    <col min="2818" max="2818" width="5" style="372" customWidth="1"/>
    <col min="2819" max="2819" width="31.28515625" style="372" bestFit="1" customWidth="1"/>
    <col min="2820" max="2820" width="10.42578125" style="372" customWidth="1"/>
    <col min="2821" max="2821" width="11.42578125" style="372" customWidth="1"/>
    <col min="2822" max="2822" width="11.140625" style="372" customWidth="1"/>
    <col min="2823" max="2823" width="9.7109375" style="372" customWidth="1"/>
    <col min="2824" max="2824" width="9.5703125" style="372" customWidth="1"/>
    <col min="2825" max="2825" width="9.140625" style="372"/>
    <col min="2826" max="2826" width="7.28515625" style="372" customWidth="1"/>
    <col min="2827" max="3073" width="9.140625" style="372"/>
    <col min="3074" max="3074" width="5" style="372" customWidth="1"/>
    <col min="3075" max="3075" width="31.28515625" style="372" bestFit="1" customWidth="1"/>
    <col min="3076" max="3076" width="10.42578125" style="372" customWidth="1"/>
    <col min="3077" max="3077" width="11.42578125" style="372" customWidth="1"/>
    <col min="3078" max="3078" width="11.140625" style="372" customWidth="1"/>
    <col min="3079" max="3079" width="9.7109375" style="372" customWidth="1"/>
    <col min="3080" max="3080" width="9.5703125" style="372" customWidth="1"/>
    <col min="3081" max="3081" width="9.140625" style="372"/>
    <col min="3082" max="3082" width="7.28515625" style="372" customWidth="1"/>
    <col min="3083" max="3329" width="9.140625" style="372"/>
    <col min="3330" max="3330" width="5" style="372" customWidth="1"/>
    <col min="3331" max="3331" width="31.28515625" style="372" bestFit="1" customWidth="1"/>
    <col min="3332" max="3332" width="10.42578125" style="372" customWidth="1"/>
    <col min="3333" max="3333" width="11.42578125" style="372" customWidth="1"/>
    <col min="3334" max="3334" width="11.140625" style="372" customWidth="1"/>
    <col min="3335" max="3335" width="9.7109375" style="372" customWidth="1"/>
    <col min="3336" max="3336" width="9.5703125" style="372" customWidth="1"/>
    <col min="3337" max="3337" width="9.140625" style="372"/>
    <col min="3338" max="3338" width="7.28515625" style="372" customWidth="1"/>
    <col min="3339" max="3585" width="9.140625" style="372"/>
    <col min="3586" max="3586" width="5" style="372" customWidth="1"/>
    <col min="3587" max="3587" width="31.28515625" style="372" bestFit="1" customWidth="1"/>
    <col min="3588" max="3588" width="10.42578125" style="372" customWidth="1"/>
    <col min="3589" max="3589" width="11.42578125" style="372" customWidth="1"/>
    <col min="3590" max="3590" width="11.140625" style="372" customWidth="1"/>
    <col min="3591" max="3591" width="9.7109375" style="372" customWidth="1"/>
    <col min="3592" max="3592" width="9.5703125" style="372" customWidth="1"/>
    <col min="3593" max="3593" width="9.140625" style="372"/>
    <col min="3594" max="3594" width="7.28515625" style="372" customWidth="1"/>
    <col min="3595" max="3841" width="9.140625" style="372"/>
    <col min="3842" max="3842" width="5" style="372" customWidth="1"/>
    <col min="3843" max="3843" width="31.28515625" style="372" bestFit="1" customWidth="1"/>
    <col min="3844" max="3844" width="10.42578125" style="372" customWidth="1"/>
    <col min="3845" max="3845" width="11.42578125" style="372" customWidth="1"/>
    <col min="3846" max="3846" width="11.140625" style="372" customWidth="1"/>
    <col min="3847" max="3847" width="9.7109375" style="372" customWidth="1"/>
    <col min="3848" max="3848" width="9.5703125" style="372" customWidth="1"/>
    <col min="3849" max="3849" width="9.140625" style="372"/>
    <col min="3850" max="3850" width="7.28515625" style="372" customWidth="1"/>
    <col min="3851" max="4097" width="9.140625" style="372"/>
    <col min="4098" max="4098" width="5" style="372" customWidth="1"/>
    <col min="4099" max="4099" width="31.28515625" style="372" bestFit="1" customWidth="1"/>
    <col min="4100" max="4100" width="10.42578125" style="372" customWidth="1"/>
    <col min="4101" max="4101" width="11.42578125" style="372" customWidth="1"/>
    <col min="4102" max="4102" width="11.140625" style="372" customWidth="1"/>
    <col min="4103" max="4103" width="9.7109375" style="372" customWidth="1"/>
    <col min="4104" max="4104" width="9.5703125" style="372" customWidth="1"/>
    <col min="4105" max="4105" width="9.140625" style="372"/>
    <col min="4106" max="4106" width="7.28515625" style="372" customWidth="1"/>
    <col min="4107" max="4353" width="9.140625" style="372"/>
    <col min="4354" max="4354" width="5" style="372" customWidth="1"/>
    <col min="4355" max="4355" width="31.28515625" style="372" bestFit="1" customWidth="1"/>
    <col min="4356" max="4356" width="10.42578125" style="372" customWidth="1"/>
    <col min="4357" max="4357" width="11.42578125" style="372" customWidth="1"/>
    <col min="4358" max="4358" width="11.140625" style="372" customWidth="1"/>
    <col min="4359" max="4359" width="9.7109375" style="372" customWidth="1"/>
    <col min="4360" max="4360" width="9.5703125" style="372" customWidth="1"/>
    <col min="4361" max="4361" width="9.140625" style="372"/>
    <col min="4362" max="4362" width="7.28515625" style="372" customWidth="1"/>
    <col min="4363" max="4609" width="9.140625" style="372"/>
    <col min="4610" max="4610" width="5" style="372" customWidth="1"/>
    <col min="4611" max="4611" width="31.28515625" style="372" bestFit="1" customWidth="1"/>
    <col min="4612" max="4612" width="10.42578125" style="372" customWidth="1"/>
    <col min="4613" max="4613" width="11.42578125" style="372" customWidth="1"/>
    <col min="4614" max="4614" width="11.140625" style="372" customWidth="1"/>
    <col min="4615" max="4615" width="9.7109375" style="372" customWidth="1"/>
    <col min="4616" max="4616" width="9.5703125" style="372" customWidth="1"/>
    <col min="4617" max="4617" width="9.140625" style="372"/>
    <col min="4618" max="4618" width="7.28515625" style="372" customWidth="1"/>
    <col min="4619" max="4865" width="9.140625" style="372"/>
    <col min="4866" max="4866" width="5" style="372" customWidth="1"/>
    <col min="4867" max="4867" width="31.28515625" style="372" bestFit="1" customWidth="1"/>
    <col min="4868" max="4868" width="10.42578125" style="372" customWidth="1"/>
    <col min="4869" max="4869" width="11.42578125" style="372" customWidth="1"/>
    <col min="4870" max="4870" width="11.140625" style="372" customWidth="1"/>
    <col min="4871" max="4871" width="9.7109375" style="372" customWidth="1"/>
    <col min="4872" max="4872" width="9.5703125" style="372" customWidth="1"/>
    <col min="4873" max="4873" width="9.140625" style="372"/>
    <col min="4874" max="4874" width="7.28515625" style="372" customWidth="1"/>
    <col min="4875" max="5121" width="9.140625" style="372"/>
    <col min="5122" max="5122" width="5" style="372" customWidth="1"/>
    <col min="5123" max="5123" width="31.28515625" style="372" bestFit="1" customWidth="1"/>
    <col min="5124" max="5124" width="10.42578125" style="372" customWidth="1"/>
    <col min="5125" max="5125" width="11.42578125" style="372" customWidth="1"/>
    <col min="5126" max="5126" width="11.140625" style="372" customWidth="1"/>
    <col min="5127" max="5127" width="9.7109375" style="372" customWidth="1"/>
    <col min="5128" max="5128" width="9.5703125" style="372" customWidth="1"/>
    <col min="5129" max="5129" width="9.140625" style="372"/>
    <col min="5130" max="5130" width="7.28515625" style="372" customWidth="1"/>
    <col min="5131" max="5377" width="9.140625" style="372"/>
    <col min="5378" max="5378" width="5" style="372" customWidth="1"/>
    <col min="5379" max="5379" width="31.28515625" style="372" bestFit="1" customWidth="1"/>
    <col min="5380" max="5380" width="10.42578125" style="372" customWidth="1"/>
    <col min="5381" max="5381" width="11.42578125" style="372" customWidth="1"/>
    <col min="5382" max="5382" width="11.140625" style="372" customWidth="1"/>
    <col min="5383" max="5383" width="9.7109375" style="372" customWidth="1"/>
    <col min="5384" max="5384" width="9.5703125" style="372" customWidth="1"/>
    <col min="5385" max="5385" width="9.140625" style="372"/>
    <col min="5386" max="5386" width="7.28515625" style="372" customWidth="1"/>
    <col min="5387" max="5633" width="9.140625" style="372"/>
    <col min="5634" max="5634" width="5" style="372" customWidth="1"/>
    <col min="5635" max="5635" width="31.28515625" style="372" bestFit="1" customWidth="1"/>
    <col min="5636" max="5636" width="10.42578125" style="372" customWidth="1"/>
    <col min="5637" max="5637" width="11.42578125" style="372" customWidth="1"/>
    <col min="5638" max="5638" width="11.140625" style="372" customWidth="1"/>
    <col min="5639" max="5639" width="9.7109375" style="372" customWidth="1"/>
    <col min="5640" max="5640" width="9.5703125" style="372" customWidth="1"/>
    <col min="5641" max="5641" width="9.140625" style="372"/>
    <col min="5642" max="5642" width="7.28515625" style="372" customWidth="1"/>
    <col min="5643" max="5889" width="9.140625" style="372"/>
    <col min="5890" max="5890" width="5" style="372" customWidth="1"/>
    <col min="5891" max="5891" width="31.28515625" style="372" bestFit="1" customWidth="1"/>
    <col min="5892" max="5892" width="10.42578125" style="372" customWidth="1"/>
    <col min="5893" max="5893" width="11.42578125" style="372" customWidth="1"/>
    <col min="5894" max="5894" width="11.140625" style="372" customWidth="1"/>
    <col min="5895" max="5895" width="9.7109375" style="372" customWidth="1"/>
    <col min="5896" max="5896" width="9.5703125" style="372" customWidth="1"/>
    <col min="5897" max="5897" width="9.140625" style="372"/>
    <col min="5898" max="5898" width="7.28515625" style="372" customWidth="1"/>
    <col min="5899" max="6145" width="9.140625" style="372"/>
    <col min="6146" max="6146" width="5" style="372" customWidth="1"/>
    <col min="6147" max="6147" width="31.28515625" style="372" bestFit="1" customWidth="1"/>
    <col min="6148" max="6148" width="10.42578125" style="372" customWidth="1"/>
    <col min="6149" max="6149" width="11.42578125" style="372" customWidth="1"/>
    <col min="6150" max="6150" width="11.140625" style="372" customWidth="1"/>
    <col min="6151" max="6151" width="9.7109375" style="372" customWidth="1"/>
    <col min="6152" max="6152" width="9.5703125" style="372" customWidth="1"/>
    <col min="6153" max="6153" width="9.140625" style="372"/>
    <col min="6154" max="6154" width="7.28515625" style="372" customWidth="1"/>
    <col min="6155" max="6401" width="9.140625" style="372"/>
    <col min="6402" max="6402" width="5" style="372" customWidth="1"/>
    <col min="6403" max="6403" width="31.28515625" style="372" bestFit="1" customWidth="1"/>
    <col min="6404" max="6404" width="10.42578125" style="372" customWidth="1"/>
    <col min="6405" max="6405" width="11.42578125" style="372" customWidth="1"/>
    <col min="6406" max="6406" width="11.140625" style="372" customWidth="1"/>
    <col min="6407" max="6407" width="9.7109375" style="372" customWidth="1"/>
    <col min="6408" max="6408" width="9.5703125" style="372" customWidth="1"/>
    <col min="6409" max="6409" width="9.140625" style="372"/>
    <col min="6410" max="6410" width="7.28515625" style="372" customWidth="1"/>
    <col min="6411" max="6657" width="9.140625" style="372"/>
    <col min="6658" max="6658" width="5" style="372" customWidth="1"/>
    <col min="6659" max="6659" width="31.28515625" style="372" bestFit="1" customWidth="1"/>
    <col min="6660" max="6660" width="10.42578125" style="372" customWidth="1"/>
    <col min="6661" max="6661" width="11.42578125" style="372" customWidth="1"/>
    <col min="6662" max="6662" width="11.140625" style="372" customWidth="1"/>
    <col min="6663" max="6663" width="9.7109375" style="372" customWidth="1"/>
    <col min="6664" max="6664" width="9.5703125" style="372" customWidth="1"/>
    <col min="6665" max="6665" width="9.140625" style="372"/>
    <col min="6666" max="6666" width="7.28515625" style="372" customWidth="1"/>
    <col min="6667" max="6913" width="9.140625" style="372"/>
    <col min="6914" max="6914" width="5" style="372" customWidth="1"/>
    <col min="6915" max="6915" width="31.28515625" style="372" bestFit="1" customWidth="1"/>
    <col min="6916" max="6916" width="10.42578125" style="372" customWidth="1"/>
    <col min="6917" max="6917" width="11.42578125" style="372" customWidth="1"/>
    <col min="6918" max="6918" width="11.140625" style="372" customWidth="1"/>
    <col min="6919" max="6919" width="9.7109375" style="372" customWidth="1"/>
    <col min="6920" max="6920" width="9.5703125" style="372" customWidth="1"/>
    <col min="6921" max="6921" width="9.140625" style="372"/>
    <col min="6922" max="6922" width="7.28515625" style="372" customWidth="1"/>
    <col min="6923" max="7169" width="9.140625" style="372"/>
    <col min="7170" max="7170" width="5" style="372" customWidth="1"/>
    <col min="7171" max="7171" width="31.28515625" style="372" bestFit="1" customWidth="1"/>
    <col min="7172" max="7172" width="10.42578125" style="372" customWidth="1"/>
    <col min="7173" max="7173" width="11.42578125" style="372" customWidth="1"/>
    <col min="7174" max="7174" width="11.140625" style="372" customWidth="1"/>
    <col min="7175" max="7175" width="9.7109375" style="372" customWidth="1"/>
    <col min="7176" max="7176" width="9.5703125" style="372" customWidth="1"/>
    <col min="7177" max="7177" width="9.140625" style="372"/>
    <col min="7178" max="7178" width="7.28515625" style="372" customWidth="1"/>
    <col min="7179" max="7425" width="9.140625" style="372"/>
    <col min="7426" max="7426" width="5" style="372" customWidth="1"/>
    <col min="7427" max="7427" width="31.28515625" style="372" bestFit="1" customWidth="1"/>
    <col min="7428" max="7428" width="10.42578125" style="372" customWidth="1"/>
    <col min="7429" max="7429" width="11.42578125" style="372" customWidth="1"/>
    <col min="7430" max="7430" width="11.140625" style="372" customWidth="1"/>
    <col min="7431" max="7431" width="9.7109375" style="372" customWidth="1"/>
    <col min="7432" max="7432" width="9.5703125" style="372" customWidth="1"/>
    <col min="7433" max="7433" width="9.140625" style="372"/>
    <col min="7434" max="7434" width="7.28515625" style="372" customWidth="1"/>
    <col min="7435" max="7681" width="9.140625" style="372"/>
    <col min="7682" max="7682" width="5" style="372" customWidth="1"/>
    <col min="7683" max="7683" width="31.28515625" style="372" bestFit="1" customWidth="1"/>
    <col min="7684" max="7684" width="10.42578125" style="372" customWidth="1"/>
    <col min="7685" max="7685" width="11.42578125" style="372" customWidth="1"/>
    <col min="7686" max="7686" width="11.140625" style="372" customWidth="1"/>
    <col min="7687" max="7687" width="9.7109375" style="372" customWidth="1"/>
    <col min="7688" max="7688" width="9.5703125" style="372" customWidth="1"/>
    <col min="7689" max="7689" width="9.140625" style="372"/>
    <col min="7690" max="7690" width="7.28515625" style="372" customWidth="1"/>
    <col min="7691" max="7937" width="9.140625" style="372"/>
    <col min="7938" max="7938" width="5" style="372" customWidth="1"/>
    <col min="7939" max="7939" width="31.28515625" style="372" bestFit="1" customWidth="1"/>
    <col min="7940" max="7940" width="10.42578125" style="372" customWidth="1"/>
    <col min="7941" max="7941" width="11.42578125" style="372" customWidth="1"/>
    <col min="7942" max="7942" width="11.140625" style="372" customWidth="1"/>
    <col min="7943" max="7943" width="9.7109375" style="372" customWidth="1"/>
    <col min="7944" max="7944" width="9.5703125" style="372" customWidth="1"/>
    <col min="7945" max="7945" width="9.140625" style="372"/>
    <col min="7946" max="7946" width="7.28515625" style="372" customWidth="1"/>
    <col min="7947" max="8193" width="9.140625" style="372"/>
    <col min="8194" max="8194" width="5" style="372" customWidth="1"/>
    <col min="8195" max="8195" width="31.28515625" style="372" bestFit="1" customWidth="1"/>
    <col min="8196" max="8196" width="10.42578125" style="372" customWidth="1"/>
    <col min="8197" max="8197" width="11.42578125" style="372" customWidth="1"/>
    <col min="8198" max="8198" width="11.140625" style="372" customWidth="1"/>
    <col min="8199" max="8199" width="9.7109375" style="372" customWidth="1"/>
    <col min="8200" max="8200" width="9.5703125" style="372" customWidth="1"/>
    <col min="8201" max="8201" width="9.140625" style="372"/>
    <col min="8202" max="8202" width="7.28515625" style="372" customWidth="1"/>
    <col min="8203" max="8449" width="9.140625" style="372"/>
    <col min="8450" max="8450" width="5" style="372" customWidth="1"/>
    <col min="8451" max="8451" width="31.28515625" style="372" bestFit="1" customWidth="1"/>
    <col min="8452" max="8452" width="10.42578125" style="372" customWidth="1"/>
    <col min="8453" max="8453" width="11.42578125" style="372" customWidth="1"/>
    <col min="8454" max="8454" width="11.140625" style="372" customWidth="1"/>
    <col min="8455" max="8455" width="9.7109375" style="372" customWidth="1"/>
    <col min="8456" max="8456" width="9.5703125" style="372" customWidth="1"/>
    <col min="8457" max="8457" width="9.140625" style="372"/>
    <col min="8458" max="8458" width="7.28515625" style="372" customWidth="1"/>
    <col min="8459" max="8705" width="9.140625" style="372"/>
    <col min="8706" max="8706" width="5" style="372" customWidth="1"/>
    <col min="8707" max="8707" width="31.28515625" style="372" bestFit="1" customWidth="1"/>
    <col min="8708" max="8708" width="10.42578125" style="372" customWidth="1"/>
    <col min="8709" max="8709" width="11.42578125" style="372" customWidth="1"/>
    <col min="8710" max="8710" width="11.140625" style="372" customWidth="1"/>
    <col min="8711" max="8711" width="9.7109375" style="372" customWidth="1"/>
    <col min="8712" max="8712" width="9.5703125" style="372" customWidth="1"/>
    <col min="8713" max="8713" width="9.140625" style="372"/>
    <col min="8714" max="8714" width="7.28515625" style="372" customWidth="1"/>
    <col min="8715" max="8961" width="9.140625" style="372"/>
    <col min="8962" max="8962" width="5" style="372" customWidth="1"/>
    <col min="8963" max="8963" width="31.28515625" style="372" bestFit="1" customWidth="1"/>
    <col min="8964" max="8964" width="10.42578125" style="372" customWidth="1"/>
    <col min="8965" max="8965" width="11.42578125" style="372" customWidth="1"/>
    <col min="8966" max="8966" width="11.140625" style="372" customWidth="1"/>
    <col min="8967" max="8967" width="9.7109375" style="372" customWidth="1"/>
    <col min="8968" max="8968" width="9.5703125" style="372" customWidth="1"/>
    <col min="8969" max="8969" width="9.140625" style="372"/>
    <col min="8970" max="8970" width="7.28515625" style="372" customWidth="1"/>
    <col min="8971" max="9217" width="9.140625" style="372"/>
    <col min="9218" max="9218" width="5" style="372" customWidth="1"/>
    <col min="9219" max="9219" width="31.28515625" style="372" bestFit="1" customWidth="1"/>
    <col min="9220" max="9220" width="10.42578125" style="372" customWidth="1"/>
    <col min="9221" max="9221" width="11.42578125" style="372" customWidth="1"/>
    <col min="9222" max="9222" width="11.140625" style="372" customWidth="1"/>
    <col min="9223" max="9223" width="9.7109375" style="372" customWidth="1"/>
    <col min="9224" max="9224" width="9.5703125" style="372" customWidth="1"/>
    <col min="9225" max="9225" width="9.140625" style="372"/>
    <col min="9226" max="9226" width="7.28515625" style="372" customWidth="1"/>
    <col min="9227" max="9473" width="9.140625" style="372"/>
    <col min="9474" max="9474" width="5" style="372" customWidth="1"/>
    <col min="9475" max="9475" width="31.28515625" style="372" bestFit="1" customWidth="1"/>
    <col min="9476" max="9476" width="10.42578125" style="372" customWidth="1"/>
    <col min="9477" max="9477" width="11.42578125" style="372" customWidth="1"/>
    <col min="9478" max="9478" width="11.140625" style="372" customWidth="1"/>
    <col min="9479" max="9479" width="9.7109375" style="372" customWidth="1"/>
    <col min="9480" max="9480" width="9.5703125" style="372" customWidth="1"/>
    <col min="9481" max="9481" width="9.140625" style="372"/>
    <col min="9482" max="9482" width="7.28515625" style="372" customWidth="1"/>
    <col min="9483" max="9729" width="9.140625" style="372"/>
    <col min="9730" max="9730" width="5" style="372" customWidth="1"/>
    <col min="9731" max="9731" width="31.28515625" style="372" bestFit="1" customWidth="1"/>
    <col min="9732" max="9732" width="10.42578125" style="372" customWidth="1"/>
    <col min="9733" max="9733" width="11.42578125" style="372" customWidth="1"/>
    <col min="9734" max="9734" width="11.140625" style="372" customWidth="1"/>
    <col min="9735" max="9735" width="9.7109375" style="372" customWidth="1"/>
    <col min="9736" max="9736" width="9.5703125" style="372" customWidth="1"/>
    <col min="9737" max="9737" width="9.140625" style="372"/>
    <col min="9738" max="9738" width="7.28515625" style="372" customWidth="1"/>
    <col min="9739" max="9985" width="9.140625" style="372"/>
    <col min="9986" max="9986" width="5" style="372" customWidth="1"/>
    <col min="9987" max="9987" width="31.28515625" style="372" bestFit="1" customWidth="1"/>
    <col min="9988" max="9988" width="10.42578125" style="372" customWidth="1"/>
    <col min="9989" max="9989" width="11.42578125" style="372" customWidth="1"/>
    <col min="9990" max="9990" width="11.140625" style="372" customWidth="1"/>
    <col min="9991" max="9991" width="9.7109375" style="372" customWidth="1"/>
    <col min="9992" max="9992" width="9.5703125" style="372" customWidth="1"/>
    <col min="9993" max="9993" width="9.140625" style="372"/>
    <col min="9994" max="9994" width="7.28515625" style="372" customWidth="1"/>
    <col min="9995" max="10241" width="9.140625" style="372"/>
    <col min="10242" max="10242" width="5" style="372" customWidth="1"/>
    <col min="10243" max="10243" width="31.28515625" style="372" bestFit="1" customWidth="1"/>
    <col min="10244" max="10244" width="10.42578125" style="372" customWidth="1"/>
    <col min="10245" max="10245" width="11.42578125" style="372" customWidth="1"/>
    <col min="10246" max="10246" width="11.140625" style="372" customWidth="1"/>
    <col min="10247" max="10247" width="9.7109375" style="372" customWidth="1"/>
    <col min="10248" max="10248" width="9.5703125" style="372" customWidth="1"/>
    <col min="10249" max="10249" width="9.140625" style="372"/>
    <col min="10250" max="10250" width="7.28515625" style="372" customWidth="1"/>
    <col min="10251" max="10497" width="9.140625" style="372"/>
    <col min="10498" max="10498" width="5" style="372" customWidth="1"/>
    <col min="10499" max="10499" width="31.28515625" style="372" bestFit="1" customWidth="1"/>
    <col min="10500" max="10500" width="10.42578125" style="372" customWidth="1"/>
    <col min="10501" max="10501" width="11.42578125" style="372" customWidth="1"/>
    <col min="10502" max="10502" width="11.140625" style="372" customWidth="1"/>
    <col min="10503" max="10503" width="9.7109375" style="372" customWidth="1"/>
    <col min="10504" max="10504" width="9.5703125" style="372" customWidth="1"/>
    <col min="10505" max="10505" width="9.140625" style="372"/>
    <col min="10506" max="10506" width="7.28515625" style="372" customWidth="1"/>
    <col min="10507" max="10753" width="9.140625" style="372"/>
    <col min="10754" max="10754" width="5" style="372" customWidth="1"/>
    <col min="10755" max="10755" width="31.28515625" style="372" bestFit="1" customWidth="1"/>
    <col min="10756" max="10756" width="10.42578125" style="372" customWidth="1"/>
    <col min="10757" max="10757" width="11.42578125" style="372" customWidth="1"/>
    <col min="10758" max="10758" width="11.140625" style="372" customWidth="1"/>
    <col min="10759" max="10759" width="9.7109375" style="372" customWidth="1"/>
    <col min="10760" max="10760" width="9.5703125" style="372" customWidth="1"/>
    <col min="10761" max="10761" width="9.140625" style="372"/>
    <col min="10762" max="10762" width="7.28515625" style="372" customWidth="1"/>
    <col min="10763" max="11009" width="9.140625" style="372"/>
    <col min="11010" max="11010" width="5" style="372" customWidth="1"/>
    <col min="11011" max="11011" width="31.28515625" style="372" bestFit="1" customWidth="1"/>
    <col min="11012" max="11012" width="10.42578125" style="372" customWidth="1"/>
    <col min="11013" max="11013" width="11.42578125" style="372" customWidth="1"/>
    <col min="11014" max="11014" width="11.140625" style="372" customWidth="1"/>
    <col min="11015" max="11015" width="9.7109375" style="372" customWidth="1"/>
    <col min="11016" max="11016" width="9.5703125" style="372" customWidth="1"/>
    <col min="11017" max="11017" width="9.140625" style="372"/>
    <col min="11018" max="11018" width="7.28515625" style="372" customWidth="1"/>
    <col min="11019" max="11265" width="9.140625" style="372"/>
    <col min="11266" max="11266" width="5" style="372" customWidth="1"/>
    <col min="11267" max="11267" width="31.28515625" style="372" bestFit="1" customWidth="1"/>
    <col min="11268" max="11268" width="10.42578125" style="372" customWidth="1"/>
    <col min="11269" max="11269" width="11.42578125" style="372" customWidth="1"/>
    <col min="11270" max="11270" width="11.140625" style="372" customWidth="1"/>
    <col min="11271" max="11271" width="9.7109375" style="372" customWidth="1"/>
    <col min="11272" max="11272" width="9.5703125" style="372" customWidth="1"/>
    <col min="11273" max="11273" width="9.140625" style="372"/>
    <col min="11274" max="11274" width="7.28515625" style="372" customWidth="1"/>
    <col min="11275" max="11521" width="9.140625" style="372"/>
    <col min="11522" max="11522" width="5" style="372" customWidth="1"/>
    <col min="11523" max="11523" width="31.28515625" style="372" bestFit="1" customWidth="1"/>
    <col min="11524" max="11524" width="10.42578125" style="372" customWidth="1"/>
    <col min="11525" max="11525" width="11.42578125" style="372" customWidth="1"/>
    <col min="11526" max="11526" width="11.140625" style="372" customWidth="1"/>
    <col min="11527" max="11527" width="9.7109375" style="372" customWidth="1"/>
    <col min="11528" max="11528" width="9.5703125" style="372" customWidth="1"/>
    <col min="11529" max="11529" width="9.140625" style="372"/>
    <col min="11530" max="11530" width="7.28515625" style="372" customWidth="1"/>
    <col min="11531" max="11777" width="9.140625" style="372"/>
    <col min="11778" max="11778" width="5" style="372" customWidth="1"/>
    <col min="11779" max="11779" width="31.28515625" style="372" bestFit="1" customWidth="1"/>
    <col min="11780" max="11780" width="10.42578125" style="372" customWidth="1"/>
    <col min="11781" max="11781" width="11.42578125" style="372" customWidth="1"/>
    <col min="11782" max="11782" width="11.140625" style="372" customWidth="1"/>
    <col min="11783" max="11783" width="9.7109375" style="372" customWidth="1"/>
    <col min="11784" max="11784" width="9.5703125" style="372" customWidth="1"/>
    <col min="11785" max="11785" width="9.140625" style="372"/>
    <col min="11786" max="11786" width="7.28515625" style="372" customWidth="1"/>
    <col min="11787" max="12033" width="9.140625" style="372"/>
    <col min="12034" max="12034" width="5" style="372" customWidth="1"/>
    <col min="12035" max="12035" width="31.28515625" style="372" bestFit="1" customWidth="1"/>
    <col min="12036" max="12036" width="10.42578125" style="372" customWidth="1"/>
    <col min="12037" max="12037" width="11.42578125" style="372" customWidth="1"/>
    <col min="12038" max="12038" width="11.140625" style="372" customWidth="1"/>
    <col min="12039" max="12039" width="9.7109375" style="372" customWidth="1"/>
    <col min="12040" max="12040" width="9.5703125" style="372" customWidth="1"/>
    <col min="12041" max="12041" width="9.140625" style="372"/>
    <col min="12042" max="12042" width="7.28515625" style="372" customWidth="1"/>
    <col min="12043" max="12289" width="9.140625" style="372"/>
    <col min="12290" max="12290" width="5" style="372" customWidth="1"/>
    <col min="12291" max="12291" width="31.28515625" style="372" bestFit="1" customWidth="1"/>
    <col min="12292" max="12292" width="10.42578125" style="372" customWidth="1"/>
    <col min="12293" max="12293" width="11.42578125" style="372" customWidth="1"/>
    <col min="12294" max="12294" width="11.140625" style="372" customWidth="1"/>
    <col min="12295" max="12295" width="9.7109375" style="372" customWidth="1"/>
    <col min="12296" max="12296" width="9.5703125" style="372" customWidth="1"/>
    <col min="12297" max="12297" width="9.140625" style="372"/>
    <col min="12298" max="12298" width="7.28515625" style="372" customWidth="1"/>
    <col min="12299" max="12545" width="9.140625" style="372"/>
    <col min="12546" max="12546" width="5" style="372" customWidth="1"/>
    <col min="12547" max="12547" width="31.28515625" style="372" bestFit="1" customWidth="1"/>
    <col min="12548" max="12548" width="10.42578125" style="372" customWidth="1"/>
    <col min="12549" max="12549" width="11.42578125" style="372" customWidth="1"/>
    <col min="12550" max="12550" width="11.140625" style="372" customWidth="1"/>
    <col min="12551" max="12551" width="9.7109375" style="372" customWidth="1"/>
    <col min="12552" max="12552" width="9.5703125" style="372" customWidth="1"/>
    <col min="12553" max="12553" width="9.140625" style="372"/>
    <col min="12554" max="12554" width="7.28515625" style="372" customWidth="1"/>
    <col min="12555" max="12801" width="9.140625" style="372"/>
    <col min="12802" max="12802" width="5" style="372" customWidth="1"/>
    <col min="12803" max="12803" width="31.28515625" style="372" bestFit="1" customWidth="1"/>
    <col min="12804" max="12804" width="10.42578125" style="372" customWidth="1"/>
    <col min="12805" max="12805" width="11.42578125" style="372" customWidth="1"/>
    <col min="12806" max="12806" width="11.140625" style="372" customWidth="1"/>
    <col min="12807" max="12807" width="9.7109375" style="372" customWidth="1"/>
    <col min="12808" max="12808" width="9.5703125" style="372" customWidth="1"/>
    <col min="12809" max="12809" width="9.140625" style="372"/>
    <col min="12810" max="12810" width="7.28515625" style="372" customWidth="1"/>
    <col min="12811" max="13057" width="9.140625" style="372"/>
    <col min="13058" max="13058" width="5" style="372" customWidth="1"/>
    <col min="13059" max="13059" width="31.28515625" style="372" bestFit="1" customWidth="1"/>
    <col min="13060" max="13060" width="10.42578125" style="372" customWidth="1"/>
    <col min="13061" max="13061" width="11.42578125" style="372" customWidth="1"/>
    <col min="13062" max="13062" width="11.140625" style="372" customWidth="1"/>
    <col min="13063" max="13063" width="9.7109375" style="372" customWidth="1"/>
    <col min="13064" max="13064" width="9.5703125" style="372" customWidth="1"/>
    <col min="13065" max="13065" width="9.140625" style="372"/>
    <col min="13066" max="13066" width="7.28515625" style="372" customWidth="1"/>
    <col min="13067" max="13313" width="9.140625" style="372"/>
    <col min="13314" max="13314" width="5" style="372" customWidth="1"/>
    <col min="13315" max="13315" width="31.28515625" style="372" bestFit="1" customWidth="1"/>
    <col min="13316" max="13316" width="10.42578125" style="372" customWidth="1"/>
    <col min="13317" max="13317" width="11.42578125" style="372" customWidth="1"/>
    <col min="13318" max="13318" width="11.140625" style="372" customWidth="1"/>
    <col min="13319" max="13319" width="9.7109375" style="372" customWidth="1"/>
    <col min="13320" max="13320" width="9.5703125" style="372" customWidth="1"/>
    <col min="13321" max="13321" width="9.140625" style="372"/>
    <col min="13322" max="13322" width="7.28515625" style="372" customWidth="1"/>
    <col min="13323" max="13569" width="9.140625" style="372"/>
    <col min="13570" max="13570" width="5" style="372" customWidth="1"/>
    <col min="13571" max="13571" width="31.28515625" style="372" bestFit="1" customWidth="1"/>
    <col min="13572" max="13572" width="10.42578125" style="372" customWidth="1"/>
    <col min="13573" max="13573" width="11.42578125" style="372" customWidth="1"/>
    <col min="13574" max="13574" width="11.140625" style="372" customWidth="1"/>
    <col min="13575" max="13575" width="9.7109375" style="372" customWidth="1"/>
    <col min="13576" max="13576" width="9.5703125" style="372" customWidth="1"/>
    <col min="13577" max="13577" width="9.140625" style="372"/>
    <col min="13578" max="13578" width="7.28515625" style="372" customWidth="1"/>
    <col min="13579" max="13825" width="9.140625" style="372"/>
    <col min="13826" max="13826" width="5" style="372" customWidth="1"/>
    <col min="13827" max="13827" width="31.28515625" style="372" bestFit="1" customWidth="1"/>
    <col min="13828" max="13828" width="10.42578125" style="372" customWidth="1"/>
    <col min="13829" max="13829" width="11.42578125" style="372" customWidth="1"/>
    <col min="13830" max="13830" width="11.140625" style="372" customWidth="1"/>
    <col min="13831" max="13831" width="9.7109375" style="372" customWidth="1"/>
    <col min="13832" max="13832" width="9.5703125" style="372" customWidth="1"/>
    <col min="13833" max="13833" width="9.140625" style="372"/>
    <col min="13834" max="13834" width="7.28515625" style="372" customWidth="1"/>
    <col min="13835" max="14081" width="9.140625" style="372"/>
    <col min="14082" max="14082" width="5" style="372" customWidth="1"/>
    <col min="14083" max="14083" width="31.28515625" style="372" bestFit="1" customWidth="1"/>
    <col min="14084" max="14084" width="10.42578125" style="372" customWidth="1"/>
    <col min="14085" max="14085" width="11.42578125" style="372" customWidth="1"/>
    <col min="14086" max="14086" width="11.140625" style="372" customWidth="1"/>
    <col min="14087" max="14087" width="9.7109375" style="372" customWidth="1"/>
    <col min="14088" max="14088" width="9.5703125" style="372" customWidth="1"/>
    <col min="14089" max="14089" width="9.140625" style="372"/>
    <col min="14090" max="14090" width="7.28515625" style="372" customWidth="1"/>
    <col min="14091" max="14337" width="9.140625" style="372"/>
    <col min="14338" max="14338" width="5" style="372" customWidth="1"/>
    <col min="14339" max="14339" width="31.28515625" style="372" bestFit="1" customWidth="1"/>
    <col min="14340" max="14340" width="10.42578125" style="372" customWidth="1"/>
    <col min="14341" max="14341" width="11.42578125" style="372" customWidth="1"/>
    <col min="14342" max="14342" width="11.140625" style="372" customWidth="1"/>
    <col min="14343" max="14343" width="9.7109375" style="372" customWidth="1"/>
    <col min="14344" max="14344" width="9.5703125" style="372" customWidth="1"/>
    <col min="14345" max="14345" width="9.140625" style="372"/>
    <col min="14346" max="14346" width="7.28515625" style="372" customWidth="1"/>
    <col min="14347" max="14593" width="9.140625" style="372"/>
    <col min="14594" max="14594" width="5" style="372" customWidth="1"/>
    <col min="14595" max="14595" width="31.28515625" style="372" bestFit="1" customWidth="1"/>
    <col min="14596" max="14596" width="10.42578125" style="372" customWidth="1"/>
    <col min="14597" max="14597" width="11.42578125" style="372" customWidth="1"/>
    <col min="14598" max="14598" width="11.140625" style="372" customWidth="1"/>
    <col min="14599" max="14599" width="9.7109375" style="372" customWidth="1"/>
    <col min="14600" max="14600" width="9.5703125" style="372" customWidth="1"/>
    <col min="14601" max="14601" width="9.140625" style="372"/>
    <col min="14602" max="14602" width="7.28515625" style="372" customWidth="1"/>
    <col min="14603" max="14849" width="9.140625" style="372"/>
    <col min="14850" max="14850" width="5" style="372" customWidth="1"/>
    <col min="14851" max="14851" width="31.28515625" style="372" bestFit="1" customWidth="1"/>
    <col min="14852" max="14852" width="10.42578125" style="372" customWidth="1"/>
    <col min="14853" max="14853" width="11.42578125" style="372" customWidth="1"/>
    <col min="14854" max="14854" width="11.140625" style="372" customWidth="1"/>
    <col min="14855" max="14855" width="9.7109375" style="372" customWidth="1"/>
    <col min="14856" max="14856" width="9.5703125" style="372" customWidth="1"/>
    <col min="14857" max="14857" width="9.140625" style="372"/>
    <col min="14858" max="14858" width="7.28515625" style="372" customWidth="1"/>
    <col min="14859" max="15105" width="9.140625" style="372"/>
    <col min="15106" max="15106" width="5" style="372" customWidth="1"/>
    <col min="15107" max="15107" width="31.28515625" style="372" bestFit="1" customWidth="1"/>
    <col min="15108" max="15108" width="10.42578125" style="372" customWidth="1"/>
    <col min="15109" max="15109" width="11.42578125" style="372" customWidth="1"/>
    <col min="15110" max="15110" width="11.140625" style="372" customWidth="1"/>
    <col min="15111" max="15111" width="9.7109375" style="372" customWidth="1"/>
    <col min="15112" max="15112" width="9.5703125" style="372" customWidth="1"/>
    <col min="15113" max="15113" width="9.140625" style="372"/>
    <col min="15114" max="15114" width="7.28515625" style="372" customWidth="1"/>
    <col min="15115" max="15361" width="9.140625" style="372"/>
    <col min="15362" max="15362" width="5" style="372" customWidth="1"/>
    <col min="15363" max="15363" width="31.28515625" style="372" bestFit="1" customWidth="1"/>
    <col min="15364" max="15364" width="10.42578125" style="372" customWidth="1"/>
    <col min="15365" max="15365" width="11.42578125" style="372" customWidth="1"/>
    <col min="15366" max="15366" width="11.140625" style="372" customWidth="1"/>
    <col min="15367" max="15367" width="9.7109375" style="372" customWidth="1"/>
    <col min="15368" max="15368" width="9.5703125" style="372" customWidth="1"/>
    <col min="15369" max="15369" width="9.140625" style="372"/>
    <col min="15370" max="15370" width="7.28515625" style="372" customWidth="1"/>
    <col min="15371" max="15617" width="9.140625" style="372"/>
    <col min="15618" max="15618" width="5" style="372" customWidth="1"/>
    <col min="15619" max="15619" width="31.28515625" style="372" bestFit="1" customWidth="1"/>
    <col min="15620" max="15620" width="10.42578125" style="372" customWidth="1"/>
    <col min="15621" max="15621" width="11.42578125" style="372" customWidth="1"/>
    <col min="15622" max="15622" width="11.140625" style="372" customWidth="1"/>
    <col min="15623" max="15623" width="9.7109375" style="372" customWidth="1"/>
    <col min="15624" max="15624" width="9.5703125" style="372" customWidth="1"/>
    <col min="15625" max="15625" width="9.140625" style="372"/>
    <col min="15626" max="15626" width="7.28515625" style="372" customWidth="1"/>
    <col min="15627" max="15873" width="9.140625" style="372"/>
    <col min="15874" max="15874" width="5" style="372" customWidth="1"/>
    <col min="15875" max="15875" width="31.28515625" style="372" bestFit="1" customWidth="1"/>
    <col min="15876" max="15876" width="10.42578125" style="372" customWidth="1"/>
    <col min="15877" max="15877" width="11.42578125" style="372" customWidth="1"/>
    <col min="15878" max="15878" width="11.140625" style="372" customWidth="1"/>
    <col min="15879" max="15879" width="9.7109375" style="372" customWidth="1"/>
    <col min="15880" max="15880" width="9.5703125" style="372" customWidth="1"/>
    <col min="15881" max="15881" width="9.140625" style="372"/>
    <col min="15882" max="15882" width="7.28515625" style="372" customWidth="1"/>
    <col min="15883" max="16129" width="9.140625" style="372"/>
    <col min="16130" max="16130" width="5" style="372" customWidth="1"/>
    <col min="16131" max="16131" width="31.28515625" style="372" bestFit="1" customWidth="1"/>
    <col min="16132" max="16132" width="10.42578125" style="372" customWidth="1"/>
    <col min="16133" max="16133" width="11.42578125" style="372" customWidth="1"/>
    <col min="16134" max="16134" width="11.140625" style="372" customWidth="1"/>
    <col min="16135" max="16135" width="9.7109375" style="372" customWidth="1"/>
    <col min="16136" max="16136" width="9.5703125" style="372" customWidth="1"/>
    <col min="16137" max="16137" width="9.140625" style="372"/>
    <col min="16138" max="16138" width="7.28515625" style="372" customWidth="1"/>
    <col min="16139" max="16384" width="9.140625" style="372"/>
  </cols>
  <sheetData>
    <row r="1" spans="2:8" ht="15" customHeight="1">
      <c r="B1" s="1691" t="s">
        <v>377</v>
      </c>
      <c r="C1" s="1692"/>
      <c r="D1" s="1692"/>
      <c r="E1" s="1692"/>
      <c r="F1" s="1692"/>
      <c r="G1" s="1693"/>
      <c r="H1" s="1693"/>
    </row>
    <row r="2" spans="2:8" ht="15" customHeight="1">
      <c r="B2" s="1703" t="s">
        <v>378</v>
      </c>
      <c r="C2" s="1704"/>
      <c r="D2" s="1704"/>
      <c r="E2" s="1704"/>
      <c r="F2" s="1704"/>
      <c r="G2" s="1705"/>
      <c r="H2" s="1705"/>
    </row>
    <row r="3" spans="2:8" ht="15" customHeight="1" thickBot="1">
      <c r="B3" s="1706" t="s">
        <v>16</v>
      </c>
      <c r="C3" s="1707"/>
      <c r="D3" s="1707"/>
      <c r="E3" s="1707"/>
      <c r="F3" s="1707"/>
      <c r="G3" s="1708"/>
      <c r="H3" s="1708"/>
    </row>
    <row r="4" spans="2:8" ht="15" customHeight="1" thickTop="1">
      <c r="B4" s="656"/>
      <c r="C4" s="657"/>
      <c r="D4" s="1709" t="str">
        <f>'X-India'!D4:F4</f>
        <v>Two Months</v>
      </c>
      <c r="E4" s="1709"/>
      <c r="F4" s="1709"/>
      <c r="G4" s="1710" t="s">
        <v>146</v>
      </c>
      <c r="H4" s="1711"/>
    </row>
    <row r="5" spans="2:8" ht="15" customHeight="1">
      <c r="B5" s="658"/>
      <c r="C5" s="659"/>
      <c r="D5" s="660" t="s">
        <v>4</v>
      </c>
      <c r="E5" s="661" t="s">
        <v>291</v>
      </c>
      <c r="F5" s="661" t="s">
        <v>292</v>
      </c>
      <c r="G5" s="661" t="s">
        <v>5</v>
      </c>
      <c r="H5" s="662" t="s">
        <v>79</v>
      </c>
    </row>
    <row r="6" spans="2:8" ht="15" customHeight="1">
      <c r="B6" s="638"/>
      <c r="C6" s="639" t="s">
        <v>379</v>
      </c>
      <c r="D6" s="639">
        <v>146.81409400000001</v>
      </c>
      <c r="E6" s="639">
        <v>132.03592499999996</v>
      </c>
      <c r="F6" s="639">
        <v>160.256857</v>
      </c>
      <c r="G6" s="639">
        <v>-10.065906206525412</v>
      </c>
      <c r="H6" s="640">
        <v>21.373676898919783</v>
      </c>
    </row>
    <row r="7" spans="2:8" ht="15" customHeight="1">
      <c r="B7" s="641">
        <v>1</v>
      </c>
      <c r="C7" s="642" t="s">
        <v>380</v>
      </c>
      <c r="D7" s="643">
        <v>7.2338E-2</v>
      </c>
      <c r="E7" s="643">
        <v>0.26299400000000001</v>
      </c>
      <c r="F7" s="643">
        <v>0.69287799999999999</v>
      </c>
      <c r="G7" s="643">
        <v>263.56271945588765</v>
      </c>
      <c r="H7" s="644">
        <v>163.4577214689308</v>
      </c>
    </row>
    <row r="8" spans="2:8" ht="15" customHeight="1">
      <c r="B8" s="641">
        <v>2</v>
      </c>
      <c r="C8" s="642" t="s">
        <v>381</v>
      </c>
      <c r="D8" s="643">
        <v>0</v>
      </c>
      <c r="E8" s="643">
        <v>0</v>
      </c>
      <c r="F8" s="643">
        <v>0</v>
      </c>
      <c r="G8" s="643" t="s">
        <v>7</v>
      </c>
      <c r="H8" s="644" t="s">
        <v>7</v>
      </c>
    </row>
    <row r="9" spans="2:8" ht="15" customHeight="1">
      <c r="B9" s="641">
        <v>3</v>
      </c>
      <c r="C9" s="642" t="s">
        <v>382</v>
      </c>
      <c r="D9" s="643">
        <v>65.533534000000003</v>
      </c>
      <c r="E9" s="643">
        <v>60.464048999999996</v>
      </c>
      <c r="F9" s="643">
        <v>47.716407000000004</v>
      </c>
      <c r="G9" s="643">
        <v>-7.7357113077405728</v>
      </c>
      <c r="H9" s="644">
        <v>-21.083010831775411</v>
      </c>
    </row>
    <row r="10" spans="2:8" ht="15" customHeight="1">
      <c r="B10" s="641">
        <v>4</v>
      </c>
      <c r="C10" s="642" t="s">
        <v>339</v>
      </c>
      <c r="D10" s="643">
        <v>0</v>
      </c>
      <c r="E10" s="643">
        <v>0</v>
      </c>
      <c r="F10" s="643">
        <v>0</v>
      </c>
      <c r="G10" s="643" t="s">
        <v>7</v>
      </c>
      <c r="H10" s="644" t="s">
        <v>7</v>
      </c>
    </row>
    <row r="11" spans="2:8" ht="15" customHeight="1">
      <c r="B11" s="641">
        <v>5</v>
      </c>
      <c r="C11" s="642" t="s">
        <v>383</v>
      </c>
      <c r="D11" s="643">
        <v>2.962631</v>
      </c>
      <c r="E11" s="643">
        <v>0</v>
      </c>
      <c r="F11" s="643">
        <v>0</v>
      </c>
      <c r="G11" s="643">
        <v>-100</v>
      </c>
      <c r="H11" s="644" t="s">
        <v>7</v>
      </c>
    </row>
    <row r="12" spans="2:8" ht="15" customHeight="1">
      <c r="B12" s="641">
        <v>6</v>
      </c>
      <c r="C12" s="642" t="s">
        <v>384</v>
      </c>
      <c r="D12" s="643">
        <v>0</v>
      </c>
      <c r="E12" s="643">
        <v>0</v>
      </c>
      <c r="F12" s="643">
        <v>0</v>
      </c>
      <c r="G12" s="643" t="s">
        <v>7</v>
      </c>
      <c r="H12" s="644" t="s">
        <v>7</v>
      </c>
    </row>
    <row r="13" spans="2:8" ht="15" customHeight="1">
      <c r="B13" s="641">
        <v>7</v>
      </c>
      <c r="C13" s="642" t="s">
        <v>385</v>
      </c>
      <c r="D13" s="643">
        <v>0</v>
      </c>
      <c r="E13" s="643">
        <v>0</v>
      </c>
      <c r="F13" s="643">
        <v>6.0000000000000001E-3</v>
      </c>
      <c r="G13" s="643" t="s">
        <v>7</v>
      </c>
      <c r="H13" s="644" t="s">
        <v>7</v>
      </c>
    </row>
    <row r="14" spans="2:8" ht="15" customHeight="1">
      <c r="B14" s="641">
        <v>8</v>
      </c>
      <c r="C14" s="642" t="s">
        <v>350</v>
      </c>
      <c r="D14" s="643">
        <v>0</v>
      </c>
      <c r="E14" s="643">
        <v>0.746336</v>
      </c>
      <c r="F14" s="643">
        <v>8.6452539999999996</v>
      </c>
      <c r="G14" s="643" t="s">
        <v>7</v>
      </c>
      <c r="H14" s="644" t="s">
        <v>7</v>
      </c>
    </row>
    <row r="15" spans="2:8" ht="15" customHeight="1">
      <c r="B15" s="641">
        <v>9</v>
      </c>
      <c r="C15" s="642" t="s">
        <v>386</v>
      </c>
      <c r="D15" s="643">
        <v>11.856590000000001</v>
      </c>
      <c r="E15" s="643">
        <v>8.2532920000000001</v>
      </c>
      <c r="F15" s="643">
        <v>17.804604000000001</v>
      </c>
      <c r="G15" s="643">
        <v>-30.390677252059831</v>
      </c>
      <c r="H15" s="644">
        <v>115.7273000882557</v>
      </c>
    </row>
    <row r="16" spans="2:8" ht="15" customHeight="1">
      <c r="B16" s="641">
        <v>10</v>
      </c>
      <c r="C16" s="642" t="s">
        <v>354</v>
      </c>
      <c r="D16" s="643">
        <v>4.7630970000000001</v>
      </c>
      <c r="E16" s="643">
        <v>7.4188210000000003</v>
      </c>
      <c r="F16" s="643">
        <v>6.9296249999999997</v>
      </c>
      <c r="G16" s="643">
        <v>55.756244309112333</v>
      </c>
      <c r="H16" s="644">
        <v>-6.593985755957732</v>
      </c>
    </row>
    <row r="17" spans="2:8" ht="15" customHeight="1">
      <c r="B17" s="641">
        <v>11</v>
      </c>
      <c r="C17" s="642" t="s">
        <v>387</v>
      </c>
      <c r="D17" s="643">
        <v>2.211401</v>
      </c>
      <c r="E17" s="643">
        <v>5.4837240000000005</v>
      </c>
      <c r="F17" s="643">
        <v>24.882211999999999</v>
      </c>
      <c r="G17" s="643">
        <v>147.97510718318389</v>
      </c>
      <c r="H17" s="644">
        <v>353.74661452691629</v>
      </c>
    </row>
    <row r="18" spans="2:8" ht="15" customHeight="1">
      <c r="B18" s="641">
        <v>12</v>
      </c>
      <c r="C18" s="642" t="s">
        <v>388</v>
      </c>
      <c r="D18" s="643">
        <v>0</v>
      </c>
      <c r="E18" s="643">
        <v>0.76687699999999992</v>
      </c>
      <c r="F18" s="643">
        <v>4.2540999999999995E-2</v>
      </c>
      <c r="G18" s="643" t="s">
        <v>7</v>
      </c>
      <c r="H18" s="644">
        <v>-94.452695803890322</v>
      </c>
    </row>
    <row r="19" spans="2:8" ht="15" customHeight="1">
      <c r="B19" s="641">
        <v>13</v>
      </c>
      <c r="C19" s="642" t="s">
        <v>389</v>
      </c>
      <c r="D19" s="643">
        <v>0</v>
      </c>
      <c r="E19" s="643">
        <v>0</v>
      </c>
      <c r="F19" s="643">
        <v>0</v>
      </c>
      <c r="G19" s="643" t="s">
        <v>7</v>
      </c>
      <c r="H19" s="644" t="s">
        <v>7</v>
      </c>
    </row>
    <row r="20" spans="2:8" ht="15" customHeight="1">
      <c r="B20" s="641">
        <v>14</v>
      </c>
      <c r="C20" s="642" t="s">
        <v>390</v>
      </c>
      <c r="D20" s="643">
        <v>0</v>
      </c>
      <c r="E20" s="643">
        <v>0.30772699999999997</v>
      </c>
      <c r="F20" s="643">
        <v>0.16153800000000001</v>
      </c>
      <c r="G20" s="643" t="s">
        <v>7</v>
      </c>
      <c r="H20" s="644">
        <v>-47.506068690755107</v>
      </c>
    </row>
    <row r="21" spans="2:8" ht="15" customHeight="1">
      <c r="B21" s="641">
        <v>15</v>
      </c>
      <c r="C21" s="642" t="s">
        <v>391</v>
      </c>
      <c r="D21" s="643">
        <v>16.459143999999998</v>
      </c>
      <c r="E21" s="643">
        <v>14.704654999999999</v>
      </c>
      <c r="F21" s="643">
        <v>7.0454109999999996</v>
      </c>
      <c r="G21" s="643">
        <v>-10.659661280076293</v>
      </c>
      <c r="H21" s="644">
        <v>-52.087206398245996</v>
      </c>
    </row>
    <row r="22" spans="2:8" ht="15" customHeight="1">
      <c r="B22" s="641">
        <v>16</v>
      </c>
      <c r="C22" s="642" t="s">
        <v>392</v>
      </c>
      <c r="D22" s="643">
        <v>2.2474820000000002</v>
      </c>
      <c r="E22" s="643">
        <v>0.14216000000000001</v>
      </c>
      <c r="F22" s="643">
        <v>3.9784700000000002</v>
      </c>
      <c r="G22" s="643">
        <v>-93.674699063218299</v>
      </c>
      <c r="H22" s="644" t="s">
        <v>7</v>
      </c>
    </row>
    <row r="23" spans="2:8" ht="15" customHeight="1">
      <c r="B23" s="641">
        <v>17</v>
      </c>
      <c r="C23" s="642" t="s">
        <v>393</v>
      </c>
      <c r="D23" s="643">
        <v>0</v>
      </c>
      <c r="E23" s="643">
        <v>0</v>
      </c>
      <c r="F23" s="643">
        <v>0</v>
      </c>
      <c r="G23" s="643" t="s">
        <v>7</v>
      </c>
      <c r="H23" s="644" t="s">
        <v>7</v>
      </c>
    </row>
    <row r="24" spans="2:8" ht="15" customHeight="1">
      <c r="B24" s="641">
        <v>18</v>
      </c>
      <c r="C24" s="642" t="s">
        <v>394</v>
      </c>
      <c r="D24" s="643">
        <v>0</v>
      </c>
      <c r="E24" s="643">
        <v>0.72240000000000004</v>
      </c>
      <c r="F24" s="643">
        <v>1.5744159999999998</v>
      </c>
      <c r="G24" s="643" t="s">
        <v>7</v>
      </c>
      <c r="H24" s="644">
        <v>117.94241417497227</v>
      </c>
    </row>
    <row r="25" spans="2:8" ht="15" customHeight="1">
      <c r="B25" s="641">
        <v>19</v>
      </c>
      <c r="C25" s="642" t="s">
        <v>395</v>
      </c>
      <c r="D25" s="643">
        <v>40.707876999999996</v>
      </c>
      <c r="E25" s="643">
        <v>32.762889999999999</v>
      </c>
      <c r="F25" s="643">
        <v>40.777501000000001</v>
      </c>
      <c r="G25" s="643">
        <v>-19.517075282506141</v>
      </c>
      <c r="H25" s="644">
        <v>24.462466528441169</v>
      </c>
    </row>
    <row r="26" spans="2:8" ht="15" customHeight="1">
      <c r="B26" s="663"/>
      <c r="C26" s="639" t="s">
        <v>396</v>
      </c>
      <c r="D26" s="664">
        <v>28.457821000000024</v>
      </c>
      <c r="E26" s="664">
        <v>86.155442000000008</v>
      </c>
      <c r="F26" s="664">
        <v>155.31951299999997</v>
      </c>
      <c r="G26" s="664">
        <v>202.74785269047806</v>
      </c>
      <c r="H26" s="665">
        <v>80.278238256847402</v>
      </c>
    </row>
    <row r="27" spans="2:8" ht="15" customHeight="1" thickBot="1">
      <c r="B27" s="666"/>
      <c r="C27" s="667" t="s">
        <v>397</v>
      </c>
      <c r="D27" s="649">
        <v>175.27191500000001</v>
      </c>
      <c r="E27" s="649">
        <v>218.19136699999999</v>
      </c>
      <c r="F27" s="649">
        <v>315.57637</v>
      </c>
      <c r="G27" s="649">
        <v>24.487352694240826</v>
      </c>
      <c r="H27" s="650">
        <v>44.632839666841647</v>
      </c>
    </row>
    <row r="28" spans="2:8" ht="15" customHeight="1" thickTop="1">
      <c r="B28" s="374" t="s">
        <v>689</v>
      </c>
      <c r="C28" s="668"/>
      <c r="D28" s="668"/>
      <c r="E28" s="668"/>
      <c r="F28" s="668"/>
      <c r="G28" s="668"/>
      <c r="H28" s="668"/>
    </row>
    <row r="29" spans="2:8" ht="15" customHeight="1">
      <c r="B29" s="373"/>
      <c r="C29" s="373"/>
      <c r="D29" s="373"/>
      <c r="E29" s="373"/>
      <c r="F29" s="373"/>
      <c r="G29" s="373"/>
      <c r="H29" s="373"/>
    </row>
    <row r="30" spans="2:8">
      <c r="D30" s="375"/>
      <c r="E30" s="375"/>
      <c r="F30" s="375"/>
      <c r="G30" s="375"/>
    </row>
  </sheetData>
  <mergeCells count="5">
    <mergeCell ref="B1:H1"/>
    <mergeCell ref="B2:H2"/>
    <mergeCell ref="B3:H3"/>
    <mergeCell ref="D4:F4"/>
    <mergeCell ref="G4:H4"/>
  </mergeCells>
  <printOptions horizontalCentered="1"/>
  <pageMargins left="0.7" right="0.7" top="0.75" bottom="0.75" header="0.3" footer="0.3"/>
  <pageSetup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H24"/>
  <sheetViews>
    <sheetView view="pageBreakPreview" zoomScaleSheetLayoutView="100" workbookViewId="0">
      <selection activeCell="N18" sqref="N18"/>
    </sheetView>
  </sheetViews>
  <sheetFormatPr defaultRowHeight="12.75"/>
  <cols>
    <col min="1" max="1" width="4" style="372" customWidth="1"/>
    <col min="2" max="2" width="6" style="372" customWidth="1"/>
    <col min="3" max="3" width="26.28515625" style="372" customWidth="1"/>
    <col min="4" max="8" width="10.7109375" style="372" customWidth="1"/>
    <col min="9" max="256" width="9.140625" style="372"/>
    <col min="257" max="257" width="4" style="372" customWidth="1"/>
    <col min="258" max="258" width="6" style="372" customWidth="1"/>
    <col min="259" max="259" width="26.28515625" style="372" customWidth="1"/>
    <col min="260" max="264" width="10.7109375" style="372" customWidth="1"/>
    <col min="265" max="512" width="9.140625" style="372"/>
    <col min="513" max="513" width="4" style="372" customWidth="1"/>
    <col min="514" max="514" width="6" style="372" customWidth="1"/>
    <col min="515" max="515" width="26.28515625" style="372" customWidth="1"/>
    <col min="516" max="520" width="10.7109375" style="372" customWidth="1"/>
    <col min="521" max="768" width="9.140625" style="372"/>
    <col min="769" max="769" width="4" style="372" customWidth="1"/>
    <col min="770" max="770" width="6" style="372" customWidth="1"/>
    <col min="771" max="771" width="26.28515625" style="372" customWidth="1"/>
    <col min="772" max="776" width="10.7109375" style="372" customWidth="1"/>
    <col min="777" max="1024" width="9.140625" style="372"/>
    <col min="1025" max="1025" width="4" style="372" customWidth="1"/>
    <col min="1026" max="1026" width="6" style="372" customWidth="1"/>
    <col min="1027" max="1027" width="26.28515625" style="372" customWidth="1"/>
    <col min="1028" max="1032" width="10.7109375" style="372" customWidth="1"/>
    <col min="1033" max="1280" width="9.140625" style="372"/>
    <col min="1281" max="1281" width="4" style="372" customWidth="1"/>
    <col min="1282" max="1282" width="6" style="372" customWidth="1"/>
    <col min="1283" max="1283" width="26.28515625" style="372" customWidth="1"/>
    <col min="1284" max="1288" width="10.7109375" style="372" customWidth="1"/>
    <col min="1289" max="1536" width="9.140625" style="372"/>
    <col min="1537" max="1537" width="4" style="372" customWidth="1"/>
    <col min="1538" max="1538" width="6" style="372" customWidth="1"/>
    <col min="1539" max="1539" width="26.28515625" style="372" customWidth="1"/>
    <col min="1540" max="1544" width="10.7109375" style="372" customWidth="1"/>
    <col min="1545" max="1792" width="9.140625" style="372"/>
    <col min="1793" max="1793" width="4" style="372" customWidth="1"/>
    <col min="1794" max="1794" width="6" style="372" customWidth="1"/>
    <col min="1795" max="1795" width="26.28515625" style="372" customWidth="1"/>
    <col min="1796" max="1800" width="10.7109375" style="372" customWidth="1"/>
    <col min="1801" max="2048" width="9.140625" style="372"/>
    <col min="2049" max="2049" width="4" style="372" customWidth="1"/>
    <col min="2050" max="2050" width="6" style="372" customWidth="1"/>
    <col min="2051" max="2051" width="26.28515625" style="372" customWidth="1"/>
    <col min="2052" max="2056" width="10.7109375" style="372" customWidth="1"/>
    <col min="2057" max="2304" width="9.140625" style="372"/>
    <col min="2305" max="2305" width="4" style="372" customWidth="1"/>
    <col min="2306" max="2306" width="6" style="372" customWidth="1"/>
    <col min="2307" max="2307" width="26.28515625" style="372" customWidth="1"/>
    <col min="2308" max="2312" width="10.7109375" style="372" customWidth="1"/>
    <col min="2313" max="2560" width="9.140625" style="372"/>
    <col min="2561" max="2561" width="4" style="372" customWidth="1"/>
    <col min="2562" max="2562" width="6" style="372" customWidth="1"/>
    <col min="2563" max="2563" width="26.28515625" style="372" customWidth="1"/>
    <col min="2564" max="2568" width="10.7109375" style="372" customWidth="1"/>
    <col min="2569" max="2816" width="9.140625" style="372"/>
    <col min="2817" max="2817" width="4" style="372" customWidth="1"/>
    <col min="2818" max="2818" width="6" style="372" customWidth="1"/>
    <col min="2819" max="2819" width="26.28515625" style="372" customWidth="1"/>
    <col min="2820" max="2824" width="10.7109375" style="372" customWidth="1"/>
    <col min="2825" max="3072" width="9.140625" style="372"/>
    <col min="3073" max="3073" width="4" style="372" customWidth="1"/>
    <col min="3074" max="3074" width="6" style="372" customWidth="1"/>
    <col min="3075" max="3075" width="26.28515625" style="372" customWidth="1"/>
    <col min="3076" max="3080" width="10.7109375" style="372" customWidth="1"/>
    <col min="3081" max="3328" width="9.140625" style="372"/>
    <col min="3329" max="3329" width="4" style="372" customWidth="1"/>
    <col min="3330" max="3330" width="6" style="372" customWidth="1"/>
    <col min="3331" max="3331" width="26.28515625" style="372" customWidth="1"/>
    <col min="3332" max="3336" width="10.7109375" style="372" customWidth="1"/>
    <col min="3337" max="3584" width="9.140625" style="372"/>
    <col min="3585" max="3585" width="4" style="372" customWidth="1"/>
    <col min="3586" max="3586" width="6" style="372" customWidth="1"/>
    <col min="3587" max="3587" width="26.28515625" style="372" customWidth="1"/>
    <col min="3588" max="3592" width="10.7109375" style="372" customWidth="1"/>
    <col min="3593" max="3840" width="9.140625" style="372"/>
    <col min="3841" max="3841" width="4" style="372" customWidth="1"/>
    <col min="3842" max="3842" width="6" style="372" customWidth="1"/>
    <col min="3843" max="3843" width="26.28515625" style="372" customWidth="1"/>
    <col min="3844" max="3848" width="10.7109375" style="372" customWidth="1"/>
    <col min="3849" max="4096" width="9.140625" style="372"/>
    <col min="4097" max="4097" width="4" style="372" customWidth="1"/>
    <col min="4098" max="4098" width="6" style="372" customWidth="1"/>
    <col min="4099" max="4099" width="26.28515625" style="372" customWidth="1"/>
    <col min="4100" max="4104" width="10.7109375" style="372" customWidth="1"/>
    <col min="4105" max="4352" width="9.140625" style="372"/>
    <col min="4353" max="4353" width="4" style="372" customWidth="1"/>
    <col min="4354" max="4354" width="6" style="372" customWidth="1"/>
    <col min="4355" max="4355" width="26.28515625" style="372" customWidth="1"/>
    <col min="4356" max="4360" width="10.7109375" style="372" customWidth="1"/>
    <col min="4361" max="4608" width="9.140625" style="372"/>
    <col min="4609" max="4609" width="4" style="372" customWidth="1"/>
    <col min="4610" max="4610" width="6" style="372" customWidth="1"/>
    <col min="4611" max="4611" width="26.28515625" style="372" customWidth="1"/>
    <col min="4612" max="4616" width="10.7109375" style="372" customWidth="1"/>
    <col min="4617" max="4864" width="9.140625" style="372"/>
    <col min="4865" max="4865" width="4" style="372" customWidth="1"/>
    <col min="4866" max="4866" width="6" style="372" customWidth="1"/>
    <col min="4867" max="4867" width="26.28515625" style="372" customWidth="1"/>
    <col min="4868" max="4872" width="10.7109375" style="372" customWidth="1"/>
    <col min="4873" max="5120" width="9.140625" style="372"/>
    <col min="5121" max="5121" width="4" style="372" customWidth="1"/>
    <col min="5122" max="5122" width="6" style="372" customWidth="1"/>
    <col min="5123" max="5123" width="26.28515625" style="372" customWidth="1"/>
    <col min="5124" max="5128" width="10.7109375" style="372" customWidth="1"/>
    <col min="5129" max="5376" width="9.140625" style="372"/>
    <col min="5377" max="5377" width="4" style="372" customWidth="1"/>
    <col min="5378" max="5378" width="6" style="372" customWidth="1"/>
    <col min="5379" max="5379" width="26.28515625" style="372" customWidth="1"/>
    <col min="5380" max="5384" width="10.7109375" style="372" customWidth="1"/>
    <col min="5385" max="5632" width="9.140625" style="372"/>
    <col min="5633" max="5633" width="4" style="372" customWidth="1"/>
    <col min="5634" max="5634" width="6" style="372" customWidth="1"/>
    <col min="5635" max="5635" width="26.28515625" style="372" customWidth="1"/>
    <col min="5636" max="5640" width="10.7109375" style="372" customWidth="1"/>
    <col min="5641" max="5888" width="9.140625" style="372"/>
    <col min="5889" max="5889" width="4" style="372" customWidth="1"/>
    <col min="5890" max="5890" width="6" style="372" customWidth="1"/>
    <col min="5891" max="5891" width="26.28515625" style="372" customWidth="1"/>
    <col min="5892" max="5896" width="10.7109375" style="372" customWidth="1"/>
    <col min="5897" max="6144" width="9.140625" style="372"/>
    <col min="6145" max="6145" width="4" style="372" customWidth="1"/>
    <col min="6146" max="6146" width="6" style="372" customWidth="1"/>
    <col min="6147" max="6147" width="26.28515625" style="372" customWidth="1"/>
    <col min="6148" max="6152" width="10.7109375" style="372" customWidth="1"/>
    <col min="6153" max="6400" width="9.140625" style="372"/>
    <col min="6401" max="6401" width="4" style="372" customWidth="1"/>
    <col min="6402" max="6402" width="6" style="372" customWidth="1"/>
    <col min="6403" max="6403" width="26.28515625" style="372" customWidth="1"/>
    <col min="6404" max="6408" width="10.7109375" style="372" customWidth="1"/>
    <col min="6409" max="6656" width="9.140625" style="372"/>
    <col min="6657" max="6657" width="4" style="372" customWidth="1"/>
    <col min="6658" max="6658" width="6" style="372" customWidth="1"/>
    <col min="6659" max="6659" width="26.28515625" style="372" customWidth="1"/>
    <col min="6660" max="6664" width="10.7109375" style="372" customWidth="1"/>
    <col min="6665" max="6912" width="9.140625" style="372"/>
    <col min="6913" max="6913" width="4" style="372" customWidth="1"/>
    <col min="6914" max="6914" width="6" style="372" customWidth="1"/>
    <col min="6915" max="6915" width="26.28515625" style="372" customWidth="1"/>
    <col min="6916" max="6920" width="10.7109375" style="372" customWidth="1"/>
    <col min="6921" max="7168" width="9.140625" style="372"/>
    <col min="7169" max="7169" width="4" style="372" customWidth="1"/>
    <col min="7170" max="7170" width="6" style="372" customWidth="1"/>
    <col min="7171" max="7171" width="26.28515625" style="372" customWidth="1"/>
    <col min="7172" max="7176" width="10.7109375" style="372" customWidth="1"/>
    <col min="7177" max="7424" width="9.140625" style="372"/>
    <col min="7425" max="7425" width="4" style="372" customWidth="1"/>
    <col min="7426" max="7426" width="6" style="372" customWidth="1"/>
    <col min="7427" max="7427" width="26.28515625" style="372" customWidth="1"/>
    <col min="7428" max="7432" width="10.7109375" style="372" customWidth="1"/>
    <col min="7433" max="7680" width="9.140625" style="372"/>
    <col min="7681" max="7681" width="4" style="372" customWidth="1"/>
    <col min="7682" max="7682" width="6" style="372" customWidth="1"/>
    <col min="7683" max="7683" width="26.28515625" style="372" customWidth="1"/>
    <col min="7684" max="7688" width="10.7109375" style="372" customWidth="1"/>
    <col min="7689" max="7936" width="9.140625" style="372"/>
    <col min="7937" max="7937" width="4" style="372" customWidth="1"/>
    <col min="7938" max="7938" width="6" style="372" customWidth="1"/>
    <col min="7939" max="7939" width="26.28515625" style="372" customWidth="1"/>
    <col min="7940" max="7944" width="10.7109375" style="372" customWidth="1"/>
    <col min="7945" max="8192" width="9.140625" style="372"/>
    <col min="8193" max="8193" width="4" style="372" customWidth="1"/>
    <col min="8194" max="8194" width="6" style="372" customWidth="1"/>
    <col min="8195" max="8195" width="26.28515625" style="372" customWidth="1"/>
    <col min="8196" max="8200" width="10.7109375" style="372" customWidth="1"/>
    <col min="8201" max="8448" width="9.140625" style="372"/>
    <col min="8449" max="8449" width="4" style="372" customWidth="1"/>
    <col min="8450" max="8450" width="6" style="372" customWidth="1"/>
    <col min="8451" max="8451" width="26.28515625" style="372" customWidth="1"/>
    <col min="8452" max="8456" width="10.7109375" style="372" customWidth="1"/>
    <col min="8457" max="8704" width="9.140625" style="372"/>
    <col min="8705" max="8705" width="4" style="372" customWidth="1"/>
    <col min="8706" max="8706" width="6" style="372" customWidth="1"/>
    <col min="8707" max="8707" width="26.28515625" style="372" customWidth="1"/>
    <col min="8708" max="8712" width="10.7109375" style="372" customWidth="1"/>
    <col min="8713" max="8960" width="9.140625" style="372"/>
    <col min="8961" max="8961" width="4" style="372" customWidth="1"/>
    <col min="8962" max="8962" width="6" style="372" customWidth="1"/>
    <col min="8963" max="8963" width="26.28515625" style="372" customWidth="1"/>
    <col min="8964" max="8968" width="10.7109375" style="372" customWidth="1"/>
    <col min="8969" max="9216" width="9.140625" style="372"/>
    <col min="9217" max="9217" width="4" style="372" customWidth="1"/>
    <col min="9218" max="9218" width="6" style="372" customWidth="1"/>
    <col min="9219" max="9219" width="26.28515625" style="372" customWidth="1"/>
    <col min="9220" max="9224" width="10.7109375" style="372" customWidth="1"/>
    <col min="9225" max="9472" width="9.140625" style="372"/>
    <col min="9473" max="9473" width="4" style="372" customWidth="1"/>
    <col min="9474" max="9474" width="6" style="372" customWidth="1"/>
    <col min="9475" max="9475" width="26.28515625" style="372" customWidth="1"/>
    <col min="9476" max="9480" width="10.7109375" style="372" customWidth="1"/>
    <col min="9481" max="9728" width="9.140625" style="372"/>
    <col min="9729" max="9729" width="4" style="372" customWidth="1"/>
    <col min="9730" max="9730" width="6" style="372" customWidth="1"/>
    <col min="9731" max="9731" width="26.28515625" style="372" customWidth="1"/>
    <col min="9732" max="9736" width="10.7109375" style="372" customWidth="1"/>
    <col min="9737" max="9984" width="9.140625" style="372"/>
    <col min="9985" max="9985" width="4" style="372" customWidth="1"/>
    <col min="9986" max="9986" width="6" style="372" customWidth="1"/>
    <col min="9987" max="9987" width="26.28515625" style="372" customWidth="1"/>
    <col min="9988" max="9992" width="10.7109375" style="372" customWidth="1"/>
    <col min="9993" max="10240" width="9.140625" style="372"/>
    <col min="10241" max="10241" width="4" style="372" customWidth="1"/>
    <col min="10242" max="10242" width="6" style="372" customWidth="1"/>
    <col min="10243" max="10243" width="26.28515625" style="372" customWidth="1"/>
    <col min="10244" max="10248" width="10.7109375" style="372" customWidth="1"/>
    <col min="10249" max="10496" width="9.140625" style="372"/>
    <col min="10497" max="10497" width="4" style="372" customWidth="1"/>
    <col min="10498" max="10498" width="6" style="372" customWidth="1"/>
    <col min="10499" max="10499" width="26.28515625" style="372" customWidth="1"/>
    <col min="10500" max="10504" width="10.7109375" style="372" customWidth="1"/>
    <col min="10505" max="10752" width="9.140625" style="372"/>
    <col min="10753" max="10753" width="4" style="372" customWidth="1"/>
    <col min="10754" max="10754" width="6" style="372" customWidth="1"/>
    <col min="10755" max="10755" width="26.28515625" style="372" customWidth="1"/>
    <col min="10756" max="10760" width="10.7109375" style="372" customWidth="1"/>
    <col min="10761" max="11008" width="9.140625" style="372"/>
    <col min="11009" max="11009" width="4" style="372" customWidth="1"/>
    <col min="11010" max="11010" width="6" style="372" customWidth="1"/>
    <col min="11011" max="11011" width="26.28515625" style="372" customWidth="1"/>
    <col min="11012" max="11016" width="10.7109375" style="372" customWidth="1"/>
    <col min="11017" max="11264" width="9.140625" style="372"/>
    <col min="11265" max="11265" width="4" style="372" customWidth="1"/>
    <col min="11266" max="11266" width="6" style="372" customWidth="1"/>
    <col min="11267" max="11267" width="26.28515625" style="372" customWidth="1"/>
    <col min="11268" max="11272" width="10.7109375" style="372" customWidth="1"/>
    <col min="11273" max="11520" width="9.140625" style="372"/>
    <col min="11521" max="11521" width="4" style="372" customWidth="1"/>
    <col min="11522" max="11522" width="6" style="372" customWidth="1"/>
    <col min="11523" max="11523" width="26.28515625" style="372" customWidth="1"/>
    <col min="11524" max="11528" width="10.7109375" style="372" customWidth="1"/>
    <col min="11529" max="11776" width="9.140625" style="372"/>
    <col min="11777" max="11777" width="4" style="372" customWidth="1"/>
    <col min="11778" max="11778" width="6" style="372" customWidth="1"/>
    <col min="11779" max="11779" width="26.28515625" style="372" customWidth="1"/>
    <col min="11780" max="11784" width="10.7109375" style="372" customWidth="1"/>
    <col min="11785" max="12032" width="9.140625" style="372"/>
    <col min="12033" max="12033" width="4" style="372" customWidth="1"/>
    <col min="12034" max="12034" width="6" style="372" customWidth="1"/>
    <col min="12035" max="12035" width="26.28515625" style="372" customWidth="1"/>
    <col min="12036" max="12040" width="10.7109375" style="372" customWidth="1"/>
    <col min="12041" max="12288" width="9.140625" style="372"/>
    <col min="12289" max="12289" width="4" style="372" customWidth="1"/>
    <col min="12290" max="12290" width="6" style="372" customWidth="1"/>
    <col min="12291" max="12291" width="26.28515625" style="372" customWidth="1"/>
    <col min="12292" max="12296" width="10.7109375" style="372" customWidth="1"/>
    <col min="12297" max="12544" width="9.140625" style="372"/>
    <col min="12545" max="12545" width="4" style="372" customWidth="1"/>
    <col min="12546" max="12546" width="6" style="372" customWidth="1"/>
    <col min="12547" max="12547" width="26.28515625" style="372" customWidth="1"/>
    <col min="12548" max="12552" width="10.7109375" style="372" customWidth="1"/>
    <col min="12553" max="12800" width="9.140625" style="372"/>
    <col min="12801" max="12801" width="4" style="372" customWidth="1"/>
    <col min="12802" max="12802" width="6" style="372" customWidth="1"/>
    <col min="12803" max="12803" width="26.28515625" style="372" customWidth="1"/>
    <col min="12804" max="12808" width="10.7109375" style="372" customWidth="1"/>
    <col min="12809" max="13056" width="9.140625" style="372"/>
    <col min="13057" max="13057" width="4" style="372" customWidth="1"/>
    <col min="13058" max="13058" width="6" style="372" customWidth="1"/>
    <col min="13059" max="13059" width="26.28515625" style="372" customWidth="1"/>
    <col min="13060" max="13064" width="10.7109375" style="372" customWidth="1"/>
    <col min="13065" max="13312" width="9.140625" style="372"/>
    <col min="13313" max="13313" width="4" style="372" customWidth="1"/>
    <col min="13314" max="13314" width="6" style="372" customWidth="1"/>
    <col min="13315" max="13315" width="26.28515625" style="372" customWidth="1"/>
    <col min="13316" max="13320" width="10.7109375" style="372" customWidth="1"/>
    <col min="13321" max="13568" width="9.140625" style="372"/>
    <col min="13569" max="13569" width="4" style="372" customWidth="1"/>
    <col min="13570" max="13570" width="6" style="372" customWidth="1"/>
    <col min="13571" max="13571" width="26.28515625" style="372" customWidth="1"/>
    <col min="13572" max="13576" width="10.7109375" style="372" customWidth="1"/>
    <col min="13577" max="13824" width="9.140625" style="372"/>
    <col min="13825" max="13825" width="4" style="372" customWidth="1"/>
    <col min="13826" max="13826" width="6" style="372" customWidth="1"/>
    <col min="13827" max="13827" width="26.28515625" style="372" customWidth="1"/>
    <col min="13828" max="13832" width="10.7109375" style="372" customWidth="1"/>
    <col min="13833" max="14080" width="9.140625" style="372"/>
    <col min="14081" max="14081" width="4" style="372" customWidth="1"/>
    <col min="14082" max="14082" width="6" style="372" customWidth="1"/>
    <col min="14083" max="14083" width="26.28515625" style="372" customWidth="1"/>
    <col min="14084" max="14088" width="10.7109375" style="372" customWidth="1"/>
    <col min="14089" max="14336" width="9.140625" style="372"/>
    <col min="14337" max="14337" width="4" style="372" customWidth="1"/>
    <col min="14338" max="14338" width="6" style="372" customWidth="1"/>
    <col min="14339" max="14339" width="26.28515625" style="372" customWidth="1"/>
    <col min="14340" max="14344" width="10.7109375" style="372" customWidth="1"/>
    <col min="14345" max="14592" width="9.140625" style="372"/>
    <col min="14593" max="14593" width="4" style="372" customWidth="1"/>
    <col min="14594" max="14594" width="6" style="372" customWidth="1"/>
    <col min="14595" max="14595" width="26.28515625" style="372" customWidth="1"/>
    <col min="14596" max="14600" width="10.7109375" style="372" customWidth="1"/>
    <col min="14601" max="14848" width="9.140625" style="372"/>
    <col min="14849" max="14849" width="4" style="372" customWidth="1"/>
    <col min="14850" max="14850" width="6" style="372" customWidth="1"/>
    <col min="14851" max="14851" width="26.28515625" style="372" customWidth="1"/>
    <col min="14852" max="14856" width="10.7109375" style="372" customWidth="1"/>
    <col min="14857" max="15104" width="9.140625" style="372"/>
    <col min="15105" max="15105" width="4" style="372" customWidth="1"/>
    <col min="15106" max="15106" width="6" style="372" customWidth="1"/>
    <col min="15107" max="15107" width="26.28515625" style="372" customWidth="1"/>
    <col min="15108" max="15112" width="10.7109375" style="372" customWidth="1"/>
    <col min="15113" max="15360" width="9.140625" style="372"/>
    <col min="15361" max="15361" width="4" style="372" customWidth="1"/>
    <col min="15362" max="15362" width="6" style="372" customWidth="1"/>
    <col min="15363" max="15363" width="26.28515625" style="372" customWidth="1"/>
    <col min="15364" max="15368" width="10.7109375" style="372" customWidth="1"/>
    <col min="15369" max="15616" width="9.140625" style="372"/>
    <col min="15617" max="15617" width="4" style="372" customWidth="1"/>
    <col min="15618" max="15618" width="6" style="372" customWidth="1"/>
    <col min="15619" max="15619" width="26.28515625" style="372" customWidth="1"/>
    <col min="15620" max="15624" width="10.7109375" style="372" customWidth="1"/>
    <col min="15625" max="15872" width="9.140625" style="372"/>
    <col min="15873" max="15873" width="4" style="372" customWidth="1"/>
    <col min="15874" max="15874" width="6" style="372" customWidth="1"/>
    <col min="15875" max="15875" width="26.28515625" style="372" customWidth="1"/>
    <col min="15876" max="15880" width="10.7109375" style="372" customWidth="1"/>
    <col min="15881" max="16128" width="9.140625" style="372"/>
    <col min="16129" max="16129" width="4" style="372" customWidth="1"/>
    <col min="16130" max="16130" width="6" style="372" customWidth="1"/>
    <col min="16131" max="16131" width="26.28515625" style="372" customWidth="1"/>
    <col min="16132" max="16136" width="10.7109375" style="372" customWidth="1"/>
    <col min="16137" max="16384" width="9.140625" style="372"/>
  </cols>
  <sheetData>
    <row r="1" spans="2:8" ht="15" customHeight="1">
      <c r="B1" s="1712" t="s">
        <v>398</v>
      </c>
      <c r="C1" s="1712"/>
      <c r="D1" s="1712"/>
      <c r="E1" s="1712"/>
      <c r="F1" s="1712"/>
      <c r="G1" s="1712"/>
      <c r="H1" s="1712"/>
    </row>
    <row r="2" spans="2:8" ht="15" customHeight="1">
      <c r="B2" s="1713" t="s">
        <v>399</v>
      </c>
      <c r="C2" s="1713"/>
      <c r="D2" s="1713"/>
      <c r="E2" s="1713"/>
      <c r="F2" s="1713"/>
      <c r="G2" s="1713"/>
      <c r="H2" s="1713"/>
    </row>
    <row r="3" spans="2:8" ht="15" customHeight="1" thickBot="1">
      <c r="B3" s="1714" t="s">
        <v>16</v>
      </c>
      <c r="C3" s="1714"/>
      <c r="D3" s="1714"/>
      <c r="E3" s="1714"/>
      <c r="F3" s="1714"/>
      <c r="G3" s="1714"/>
      <c r="H3" s="1714"/>
    </row>
    <row r="4" spans="2:8" ht="15" customHeight="1" thickTop="1">
      <c r="B4" s="376"/>
      <c r="C4" s="377"/>
      <c r="D4" s="1715" t="str">
        <f>'X-China'!D4:F4</f>
        <v>Two Months</v>
      </c>
      <c r="E4" s="1715"/>
      <c r="F4" s="1715"/>
      <c r="G4" s="1716" t="s">
        <v>146</v>
      </c>
      <c r="H4" s="1717"/>
    </row>
    <row r="5" spans="2:8" ht="15" customHeight="1">
      <c r="B5" s="378"/>
      <c r="C5" s="379"/>
      <c r="D5" s="669" t="s">
        <v>4</v>
      </c>
      <c r="E5" s="670" t="s">
        <v>291</v>
      </c>
      <c r="F5" s="670" t="s">
        <v>292</v>
      </c>
      <c r="G5" s="670" t="s">
        <v>5</v>
      </c>
      <c r="H5" s="671" t="s">
        <v>79</v>
      </c>
    </row>
    <row r="6" spans="2:8" ht="15" customHeight="1">
      <c r="B6" s="672"/>
      <c r="C6" s="673" t="s">
        <v>322</v>
      </c>
      <c r="D6" s="674">
        <v>3281.6335470000004</v>
      </c>
      <c r="E6" s="674">
        <v>3089.7926230000003</v>
      </c>
      <c r="F6" s="674">
        <v>3023.1894910000001</v>
      </c>
      <c r="G6" s="674">
        <v>-5.845897211020926</v>
      </c>
      <c r="H6" s="675">
        <v>-2.1555858313666647</v>
      </c>
    </row>
    <row r="7" spans="2:8" ht="15" customHeight="1">
      <c r="B7" s="676">
        <v>1</v>
      </c>
      <c r="C7" s="677" t="s">
        <v>400</v>
      </c>
      <c r="D7" s="678">
        <v>17.024567000000001</v>
      </c>
      <c r="E7" s="678">
        <v>19.377214000000002</v>
      </c>
      <c r="F7" s="678">
        <v>11.390853</v>
      </c>
      <c r="G7" s="678">
        <v>13.819129731757656</v>
      </c>
      <c r="H7" s="679">
        <v>-41.215218039084469</v>
      </c>
    </row>
    <row r="8" spans="2:8" ht="15" customHeight="1">
      <c r="B8" s="676">
        <v>2</v>
      </c>
      <c r="C8" s="677" t="s">
        <v>339</v>
      </c>
      <c r="D8" s="678">
        <v>41.238865000000004</v>
      </c>
      <c r="E8" s="678">
        <v>48.191933000000006</v>
      </c>
      <c r="F8" s="678">
        <v>47.633420000000001</v>
      </c>
      <c r="G8" s="678">
        <v>16.860473730302701</v>
      </c>
      <c r="H8" s="679">
        <v>-1.1589346291629425</v>
      </c>
    </row>
    <row r="9" spans="2:8" ht="15" customHeight="1">
      <c r="B9" s="676">
        <v>3</v>
      </c>
      <c r="C9" s="677" t="s">
        <v>385</v>
      </c>
      <c r="D9" s="678">
        <v>46.956989999999998</v>
      </c>
      <c r="E9" s="678">
        <v>50.573454000000005</v>
      </c>
      <c r="F9" s="678">
        <v>50.698248</v>
      </c>
      <c r="G9" s="678">
        <v>7.701652086302829</v>
      </c>
      <c r="H9" s="679">
        <v>0.24675791374659184</v>
      </c>
    </row>
    <row r="10" spans="2:8" ht="15" customHeight="1">
      <c r="B10" s="676">
        <v>4</v>
      </c>
      <c r="C10" s="677" t="s">
        <v>401</v>
      </c>
      <c r="D10" s="678">
        <v>0</v>
      </c>
      <c r="E10" s="678">
        <v>0</v>
      </c>
      <c r="F10" s="678">
        <v>0</v>
      </c>
      <c r="G10" s="678" t="s">
        <v>7</v>
      </c>
      <c r="H10" s="679" t="s">
        <v>7</v>
      </c>
    </row>
    <row r="11" spans="2:8" ht="15" customHeight="1">
      <c r="B11" s="676">
        <v>5</v>
      </c>
      <c r="C11" s="677" t="s">
        <v>354</v>
      </c>
      <c r="D11" s="678">
        <v>517.772154</v>
      </c>
      <c r="E11" s="678">
        <v>479.56955099999999</v>
      </c>
      <c r="F11" s="678">
        <v>451.19567599999999</v>
      </c>
      <c r="G11" s="678">
        <v>-7.3782652668494109</v>
      </c>
      <c r="H11" s="679">
        <v>-5.9165297172922493</v>
      </c>
    </row>
    <row r="12" spans="2:8" ht="15" customHeight="1">
      <c r="B12" s="676">
        <v>6</v>
      </c>
      <c r="C12" s="677" t="s">
        <v>357</v>
      </c>
      <c r="D12" s="678">
        <v>144.99858499999999</v>
      </c>
      <c r="E12" s="678">
        <v>192.46655299999998</v>
      </c>
      <c r="F12" s="678">
        <v>190.303392</v>
      </c>
      <c r="G12" s="678">
        <v>32.736849121665557</v>
      </c>
      <c r="H12" s="679">
        <v>-1.1239152810098858</v>
      </c>
    </row>
    <row r="13" spans="2:8" ht="15" customHeight="1">
      <c r="B13" s="676">
        <v>7</v>
      </c>
      <c r="C13" s="677" t="s">
        <v>387</v>
      </c>
      <c r="D13" s="678">
        <v>911.75817600000005</v>
      </c>
      <c r="E13" s="678">
        <v>721.78937599999995</v>
      </c>
      <c r="F13" s="678">
        <v>830.80679699999996</v>
      </c>
      <c r="G13" s="678">
        <v>-20.835436961302349</v>
      </c>
      <c r="H13" s="679">
        <v>15.103771907000208</v>
      </c>
    </row>
    <row r="14" spans="2:8" ht="15" customHeight="1">
      <c r="B14" s="676">
        <v>8</v>
      </c>
      <c r="C14" s="677" t="s">
        <v>388</v>
      </c>
      <c r="D14" s="678">
        <v>60.019175000000004</v>
      </c>
      <c r="E14" s="678">
        <v>58.495508000000001</v>
      </c>
      <c r="F14" s="678">
        <v>58.326352999999997</v>
      </c>
      <c r="G14" s="678">
        <v>-2.5386336949816553</v>
      </c>
      <c r="H14" s="679">
        <v>-0.28917605092001963</v>
      </c>
    </row>
    <row r="15" spans="2:8" ht="15" customHeight="1">
      <c r="B15" s="676">
        <v>9</v>
      </c>
      <c r="C15" s="677" t="s">
        <v>402</v>
      </c>
      <c r="D15" s="678">
        <v>29.275243</v>
      </c>
      <c r="E15" s="678">
        <v>50.382886999999997</v>
      </c>
      <c r="F15" s="678">
        <v>65.612721999999991</v>
      </c>
      <c r="G15" s="678">
        <v>72.100661982549553</v>
      </c>
      <c r="H15" s="679">
        <v>30.228190377419224</v>
      </c>
    </row>
    <row r="16" spans="2:8" ht="15" customHeight="1">
      <c r="B16" s="676">
        <v>10</v>
      </c>
      <c r="C16" s="677" t="s">
        <v>391</v>
      </c>
      <c r="D16" s="678">
        <v>70.957999999999998</v>
      </c>
      <c r="E16" s="678">
        <v>81.694499000000008</v>
      </c>
      <c r="F16" s="678">
        <v>81.711158000000012</v>
      </c>
      <c r="G16" s="678">
        <v>15.130780179824697</v>
      </c>
      <c r="H16" s="679">
        <v>2.0391825892701831E-2</v>
      </c>
    </row>
    <row r="17" spans="2:8" ht="15" customHeight="1">
      <c r="B17" s="676">
        <v>11</v>
      </c>
      <c r="C17" s="677" t="s">
        <v>392</v>
      </c>
      <c r="D17" s="678">
        <v>48.145500999999996</v>
      </c>
      <c r="E17" s="678">
        <v>42.018150000000006</v>
      </c>
      <c r="F17" s="678">
        <v>50.887540999999999</v>
      </c>
      <c r="G17" s="678">
        <v>-12.726736398485059</v>
      </c>
      <c r="H17" s="679">
        <v>21.108475742030521</v>
      </c>
    </row>
    <row r="18" spans="2:8" ht="15" customHeight="1">
      <c r="B18" s="676">
        <v>12</v>
      </c>
      <c r="C18" s="677" t="s">
        <v>403</v>
      </c>
      <c r="D18" s="678">
        <v>1393.4862910000002</v>
      </c>
      <c r="E18" s="678">
        <v>1345.2334980000001</v>
      </c>
      <c r="F18" s="678">
        <v>1184.623331</v>
      </c>
      <c r="G18" s="678">
        <v>-3.4627389814773579</v>
      </c>
      <c r="H18" s="679">
        <v>-11.939203657861924</v>
      </c>
    </row>
    <row r="19" spans="2:8" ht="15" customHeight="1">
      <c r="B19" s="672"/>
      <c r="C19" s="673" t="s">
        <v>374</v>
      </c>
      <c r="D19" s="680">
        <v>2017.4050639999996</v>
      </c>
      <c r="E19" s="680">
        <v>2501.8527869999998</v>
      </c>
      <c r="F19" s="680">
        <v>3110.7886559999997</v>
      </c>
      <c r="G19" s="680">
        <v>24.013408692425102</v>
      </c>
      <c r="H19" s="681">
        <v>24.339396473050741</v>
      </c>
    </row>
    <row r="20" spans="2:8" ht="15" customHeight="1" thickBot="1">
      <c r="B20" s="682"/>
      <c r="C20" s="683" t="s">
        <v>404</v>
      </c>
      <c r="D20" s="683">
        <v>5299.0386109999999</v>
      </c>
      <c r="E20" s="683">
        <v>5591.6454100000001</v>
      </c>
      <c r="F20" s="683">
        <v>6133.9781469999998</v>
      </c>
      <c r="G20" s="683">
        <v>5.5218846375754396</v>
      </c>
      <c r="H20" s="684">
        <v>9.6989829868342667</v>
      </c>
    </row>
    <row r="21" spans="2:8" ht="13.5" thickTop="1">
      <c r="B21" s="372" t="s">
        <v>689</v>
      </c>
    </row>
    <row r="23" spans="2:8">
      <c r="D23" s="380"/>
      <c r="E23" s="381"/>
    </row>
    <row r="24" spans="2:8">
      <c r="D24" s="375"/>
      <c r="E24" s="375"/>
      <c r="F24" s="375"/>
      <c r="G24" s="375"/>
    </row>
  </sheetData>
  <mergeCells count="5">
    <mergeCell ref="B1:H1"/>
    <mergeCell ref="B2:H2"/>
    <mergeCell ref="B3:H3"/>
    <mergeCell ref="D4:F4"/>
    <mergeCell ref="G4:H4"/>
  </mergeCells>
  <printOptions horizontalCentered="1"/>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S58"/>
  <sheetViews>
    <sheetView zoomScaleSheetLayoutView="100" workbookViewId="0">
      <selection activeCell="I53" sqref="I53"/>
    </sheetView>
  </sheetViews>
  <sheetFormatPr defaultRowHeight="12.75"/>
  <cols>
    <col min="1" max="1" width="9.140625" style="372"/>
    <col min="2" max="2" width="6.140625" style="372" customWidth="1"/>
    <col min="3" max="3" width="29.42578125" style="372" bestFit="1" customWidth="1"/>
    <col min="4" max="6" width="11.7109375" style="372" customWidth="1"/>
    <col min="7" max="7" width="9" style="372" customWidth="1"/>
    <col min="8" max="16" width="8.42578125" style="372" customWidth="1"/>
    <col min="17" max="257" width="9.140625" style="372"/>
    <col min="258" max="258" width="6.140625" style="372" customWidth="1"/>
    <col min="259" max="259" width="29.42578125" style="372" bestFit="1" customWidth="1"/>
    <col min="260" max="262" width="11.7109375" style="372" customWidth="1"/>
    <col min="263" max="263" width="9" style="372" customWidth="1"/>
    <col min="264" max="272" width="8.42578125" style="372" customWidth="1"/>
    <col min="273" max="513" width="9.140625" style="372"/>
    <col min="514" max="514" width="6.140625" style="372" customWidth="1"/>
    <col min="515" max="515" width="29.42578125" style="372" bestFit="1" customWidth="1"/>
    <col min="516" max="518" width="11.7109375" style="372" customWidth="1"/>
    <col min="519" max="519" width="9" style="372" customWidth="1"/>
    <col min="520" max="528" width="8.42578125" style="372" customWidth="1"/>
    <col min="529" max="769" width="9.140625" style="372"/>
    <col min="770" max="770" width="6.140625" style="372" customWidth="1"/>
    <col min="771" max="771" width="29.42578125" style="372" bestFit="1" customWidth="1"/>
    <col min="772" max="774" width="11.7109375" style="372" customWidth="1"/>
    <col min="775" max="775" width="9" style="372" customWidth="1"/>
    <col min="776" max="784" width="8.42578125" style="372" customWidth="1"/>
    <col min="785" max="1025" width="9.140625" style="372"/>
    <col min="1026" max="1026" width="6.140625" style="372" customWidth="1"/>
    <col min="1027" max="1027" width="29.42578125" style="372" bestFit="1" customWidth="1"/>
    <col min="1028" max="1030" width="11.7109375" style="372" customWidth="1"/>
    <col min="1031" max="1031" width="9" style="372" customWidth="1"/>
    <col min="1032" max="1040" width="8.42578125" style="372" customWidth="1"/>
    <col min="1041" max="1281" width="9.140625" style="372"/>
    <col min="1282" max="1282" width="6.140625" style="372" customWidth="1"/>
    <col min="1283" max="1283" width="29.42578125" style="372" bestFit="1" customWidth="1"/>
    <col min="1284" max="1286" width="11.7109375" style="372" customWidth="1"/>
    <col min="1287" max="1287" width="9" style="372" customWidth="1"/>
    <col min="1288" max="1296" width="8.42578125" style="372" customWidth="1"/>
    <col min="1297" max="1537" width="9.140625" style="372"/>
    <col min="1538" max="1538" width="6.140625" style="372" customWidth="1"/>
    <col min="1539" max="1539" width="29.42578125" style="372" bestFit="1" customWidth="1"/>
    <col min="1540" max="1542" width="11.7109375" style="372" customWidth="1"/>
    <col min="1543" max="1543" width="9" style="372" customWidth="1"/>
    <col min="1544" max="1552" width="8.42578125" style="372" customWidth="1"/>
    <col min="1553" max="1793" width="9.140625" style="372"/>
    <col min="1794" max="1794" width="6.140625" style="372" customWidth="1"/>
    <col min="1795" max="1795" width="29.42578125" style="372" bestFit="1" customWidth="1"/>
    <col min="1796" max="1798" width="11.7109375" style="372" customWidth="1"/>
    <col min="1799" max="1799" width="9" style="372" customWidth="1"/>
    <col min="1800" max="1808" width="8.42578125" style="372" customWidth="1"/>
    <col min="1809" max="2049" width="9.140625" style="372"/>
    <col min="2050" max="2050" width="6.140625" style="372" customWidth="1"/>
    <col min="2051" max="2051" width="29.42578125" style="372" bestFit="1" customWidth="1"/>
    <col min="2052" max="2054" width="11.7109375" style="372" customWidth="1"/>
    <col min="2055" max="2055" width="9" style="372" customWidth="1"/>
    <col min="2056" max="2064" width="8.42578125" style="372" customWidth="1"/>
    <col min="2065" max="2305" width="9.140625" style="372"/>
    <col min="2306" max="2306" width="6.140625" style="372" customWidth="1"/>
    <col min="2307" max="2307" width="29.42578125" style="372" bestFit="1" customWidth="1"/>
    <col min="2308" max="2310" width="11.7109375" style="372" customWidth="1"/>
    <col min="2311" max="2311" width="9" style="372" customWidth="1"/>
    <col min="2312" max="2320" width="8.42578125" style="372" customWidth="1"/>
    <col min="2321" max="2561" width="9.140625" style="372"/>
    <col min="2562" max="2562" width="6.140625" style="372" customWidth="1"/>
    <col min="2563" max="2563" width="29.42578125" style="372" bestFit="1" customWidth="1"/>
    <col min="2564" max="2566" width="11.7109375" style="372" customWidth="1"/>
    <col min="2567" max="2567" width="9" style="372" customWidth="1"/>
    <col min="2568" max="2576" width="8.42578125" style="372" customWidth="1"/>
    <col min="2577" max="2817" width="9.140625" style="372"/>
    <col min="2818" max="2818" width="6.140625" style="372" customWidth="1"/>
    <col min="2819" max="2819" width="29.42578125" style="372" bestFit="1" customWidth="1"/>
    <col min="2820" max="2822" width="11.7109375" style="372" customWidth="1"/>
    <col min="2823" max="2823" width="9" style="372" customWidth="1"/>
    <col min="2824" max="2832" width="8.42578125" style="372" customWidth="1"/>
    <col min="2833" max="3073" width="9.140625" style="372"/>
    <col min="3074" max="3074" width="6.140625" style="372" customWidth="1"/>
    <col min="3075" max="3075" width="29.42578125" style="372" bestFit="1" customWidth="1"/>
    <col min="3076" max="3078" width="11.7109375" style="372" customWidth="1"/>
    <col min="3079" max="3079" width="9" style="372" customWidth="1"/>
    <col min="3080" max="3088" width="8.42578125" style="372" customWidth="1"/>
    <col min="3089" max="3329" width="9.140625" style="372"/>
    <col min="3330" max="3330" width="6.140625" style="372" customWidth="1"/>
    <col min="3331" max="3331" width="29.42578125" style="372" bestFit="1" customWidth="1"/>
    <col min="3332" max="3334" width="11.7109375" style="372" customWidth="1"/>
    <col min="3335" max="3335" width="9" style="372" customWidth="1"/>
    <col min="3336" max="3344" width="8.42578125" style="372" customWidth="1"/>
    <col min="3345" max="3585" width="9.140625" style="372"/>
    <col min="3586" max="3586" width="6.140625" style="372" customWidth="1"/>
    <col min="3587" max="3587" width="29.42578125" style="372" bestFit="1" customWidth="1"/>
    <col min="3588" max="3590" width="11.7109375" style="372" customWidth="1"/>
    <col min="3591" max="3591" width="9" style="372" customWidth="1"/>
    <col min="3592" max="3600" width="8.42578125" style="372" customWidth="1"/>
    <col min="3601" max="3841" width="9.140625" style="372"/>
    <col min="3842" max="3842" width="6.140625" style="372" customWidth="1"/>
    <col min="3843" max="3843" width="29.42578125" style="372" bestFit="1" customWidth="1"/>
    <col min="3844" max="3846" width="11.7109375" style="372" customWidth="1"/>
    <col min="3847" max="3847" width="9" style="372" customWidth="1"/>
    <col min="3848" max="3856" width="8.42578125" style="372" customWidth="1"/>
    <col min="3857" max="4097" width="9.140625" style="372"/>
    <col min="4098" max="4098" width="6.140625" style="372" customWidth="1"/>
    <col min="4099" max="4099" width="29.42578125" style="372" bestFit="1" customWidth="1"/>
    <col min="4100" max="4102" width="11.7109375" style="372" customWidth="1"/>
    <col min="4103" max="4103" width="9" style="372" customWidth="1"/>
    <col min="4104" max="4112" width="8.42578125" style="372" customWidth="1"/>
    <col min="4113" max="4353" width="9.140625" style="372"/>
    <col min="4354" max="4354" width="6.140625" style="372" customWidth="1"/>
    <col min="4355" max="4355" width="29.42578125" style="372" bestFit="1" customWidth="1"/>
    <col min="4356" max="4358" width="11.7109375" style="372" customWidth="1"/>
    <col min="4359" max="4359" width="9" style="372" customWidth="1"/>
    <col min="4360" max="4368" width="8.42578125" style="372" customWidth="1"/>
    <col min="4369" max="4609" width="9.140625" style="372"/>
    <col min="4610" max="4610" width="6.140625" style="372" customWidth="1"/>
    <col min="4611" max="4611" width="29.42578125" style="372" bestFit="1" customWidth="1"/>
    <col min="4612" max="4614" width="11.7109375" style="372" customWidth="1"/>
    <col min="4615" max="4615" width="9" style="372" customWidth="1"/>
    <col min="4616" max="4624" width="8.42578125" style="372" customWidth="1"/>
    <col min="4625" max="4865" width="9.140625" style="372"/>
    <col min="4866" max="4866" width="6.140625" style="372" customWidth="1"/>
    <col min="4867" max="4867" width="29.42578125" style="372" bestFit="1" customWidth="1"/>
    <col min="4868" max="4870" width="11.7109375" style="372" customWidth="1"/>
    <col min="4871" max="4871" width="9" style="372" customWidth="1"/>
    <col min="4872" max="4880" width="8.42578125" style="372" customWidth="1"/>
    <col min="4881" max="5121" width="9.140625" style="372"/>
    <col min="5122" max="5122" width="6.140625" style="372" customWidth="1"/>
    <col min="5123" max="5123" width="29.42578125" style="372" bestFit="1" customWidth="1"/>
    <col min="5124" max="5126" width="11.7109375" style="372" customWidth="1"/>
    <col min="5127" max="5127" width="9" style="372" customWidth="1"/>
    <col min="5128" max="5136" width="8.42578125" style="372" customWidth="1"/>
    <col min="5137" max="5377" width="9.140625" style="372"/>
    <col min="5378" max="5378" width="6.140625" style="372" customWidth="1"/>
    <col min="5379" max="5379" width="29.42578125" style="372" bestFit="1" customWidth="1"/>
    <col min="5380" max="5382" width="11.7109375" style="372" customWidth="1"/>
    <col min="5383" max="5383" width="9" style="372" customWidth="1"/>
    <col min="5384" max="5392" width="8.42578125" style="372" customWidth="1"/>
    <col min="5393" max="5633" width="9.140625" style="372"/>
    <col min="5634" max="5634" width="6.140625" style="372" customWidth="1"/>
    <col min="5635" max="5635" width="29.42578125" style="372" bestFit="1" customWidth="1"/>
    <col min="5636" max="5638" width="11.7109375" style="372" customWidth="1"/>
    <col min="5639" max="5639" width="9" style="372" customWidth="1"/>
    <col min="5640" max="5648" width="8.42578125" style="372" customWidth="1"/>
    <col min="5649" max="5889" width="9.140625" style="372"/>
    <col min="5890" max="5890" width="6.140625" style="372" customWidth="1"/>
    <col min="5891" max="5891" width="29.42578125" style="372" bestFit="1" customWidth="1"/>
    <col min="5892" max="5894" width="11.7109375" style="372" customWidth="1"/>
    <col min="5895" max="5895" width="9" style="372" customWidth="1"/>
    <col min="5896" max="5904" width="8.42578125" style="372" customWidth="1"/>
    <col min="5905" max="6145" width="9.140625" style="372"/>
    <col min="6146" max="6146" width="6.140625" style="372" customWidth="1"/>
    <col min="6147" max="6147" width="29.42578125" style="372" bestFit="1" customWidth="1"/>
    <col min="6148" max="6150" width="11.7109375" style="372" customWidth="1"/>
    <col min="6151" max="6151" width="9" style="372" customWidth="1"/>
    <col min="6152" max="6160" width="8.42578125" style="372" customWidth="1"/>
    <col min="6161" max="6401" width="9.140625" style="372"/>
    <col min="6402" max="6402" width="6.140625" style="372" customWidth="1"/>
    <col min="6403" max="6403" width="29.42578125" style="372" bestFit="1" customWidth="1"/>
    <col min="6404" max="6406" width="11.7109375" style="372" customWidth="1"/>
    <col min="6407" max="6407" width="9" style="372" customWidth="1"/>
    <col min="6408" max="6416" width="8.42578125" style="372" customWidth="1"/>
    <col min="6417" max="6657" width="9.140625" style="372"/>
    <col min="6658" max="6658" width="6.140625" style="372" customWidth="1"/>
    <col min="6659" max="6659" width="29.42578125" style="372" bestFit="1" customWidth="1"/>
    <col min="6660" max="6662" width="11.7109375" style="372" customWidth="1"/>
    <col min="6663" max="6663" width="9" style="372" customWidth="1"/>
    <col min="6664" max="6672" width="8.42578125" style="372" customWidth="1"/>
    <col min="6673" max="6913" width="9.140625" style="372"/>
    <col min="6914" max="6914" width="6.140625" style="372" customWidth="1"/>
    <col min="6915" max="6915" width="29.42578125" style="372" bestFit="1" customWidth="1"/>
    <col min="6916" max="6918" width="11.7109375" style="372" customWidth="1"/>
    <col min="6919" max="6919" width="9" style="372" customWidth="1"/>
    <col min="6920" max="6928" width="8.42578125" style="372" customWidth="1"/>
    <col min="6929" max="7169" width="9.140625" style="372"/>
    <col min="7170" max="7170" width="6.140625" style="372" customWidth="1"/>
    <col min="7171" max="7171" width="29.42578125" style="372" bestFit="1" customWidth="1"/>
    <col min="7172" max="7174" width="11.7109375" style="372" customWidth="1"/>
    <col min="7175" max="7175" width="9" style="372" customWidth="1"/>
    <col min="7176" max="7184" width="8.42578125" style="372" customWidth="1"/>
    <col min="7185" max="7425" width="9.140625" style="372"/>
    <col min="7426" max="7426" width="6.140625" style="372" customWidth="1"/>
    <col min="7427" max="7427" width="29.42578125" style="372" bestFit="1" customWidth="1"/>
    <col min="7428" max="7430" width="11.7109375" style="372" customWidth="1"/>
    <col min="7431" max="7431" width="9" style="372" customWidth="1"/>
    <col min="7432" max="7440" width="8.42578125" style="372" customWidth="1"/>
    <col min="7441" max="7681" width="9.140625" style="372"/>
    <col min="7682" max="7682" width="6.140625" style="372" customWidth="1"/>
    <col min="7683" max="7683" width="29.42578125" style="372" bestFit="1" customWidth="1"/>
    <col min="7684" max="7686" width="11.7109375" style="372" customWidth="1"/>
    <col min="7687" max="7687" width="9" style="372" customWidth="1"/>
    <col min="7688" max="7696" width="8.42578125" style="372" customWidth="1"/>
    <col min="7697" max="7937" width="9.140625" style="372"/>
    <col min="7938" max="7938" width="6.140625" style="372" customWidth="1"/>
    <col min="7939" max="7939" width="29.42578125" style="372" bestFit="1" customWidth="1"/>
    <col min="7940" max="7942" width="11.7109375" style="372" customWidth="1"/>
    <col min="7943" max="7943" width="9" style="372" customWidth="1"/>
    <col min="7944" max="7952" width="8.42578125" style="372" customWidth="1"/>
    <col min="7953" max="8193" width="9.140625" style="372"/>
    <col min="8194" max="8194" width="6.140625" style="372" customWidth="1"/>
    <col min="8195" max="8195" width="29.42578125" style="372" bestFit="1" customWidth="1"/>
    <col min="8196" max="8198" width="11.7109375" style="372" customWidth="1"/>
    <col min="8199" max="8199" width="9" style="372" customWidth="1"/>
    <col min="8200" max="8208" width="8.42578125" style="372" customWidth="1"/>
    <col min="8209" max="8449" width="9.140625" style="372"/>
    <col min="8450" max="8450" width="6.140625" style="372" customWidth="1"/>
    <col min="8451" max="8451" width="29.42578125" style="372" bestFit="1" customWidth="1"/>
    <col min="8452" max="8454" width="11.7109375" style="372" customWidth="1"/>
    <col min="8455" max="8455" width="9" style="372" customWidth="1"/>
    <col min="8456" max="8464" width="8.42578125" style="372" customWidth="1"/>
    <col min="8465" max="8705" width="9.140625" style="372"/>
    <col min="8706" max="8706" width="6.140625" style="372" customWidth="1"/>
    <col min="8707" max="8707" width="29.42578125" style="372" bestFit="1" customWidth="1"/>
    <col min="8708" max="8710" width="11.7109375" style="372" customWidth="1"/>
    <col min="8711" max="8711" width="9" style="372" customWidth="1"/>
    <col min="8712" max="8720" width="8.42578125" style="372" customWidth="1"/>
    <col min="8721" max="8961" width="9.140625" style="372"/>
    <col min="8962" max="8962" width="6.140625" style="372" customWidth="1"/>
    <col min="8963" max="8963" width="29.42578125" style="372" bestFit="1" customWidth="1"/>
    <col min="8964" max="8966" width="11.7109375" style="372" customWidth="1"/>
    <col min="8967" max="8967" width="9" style="372" customWidth="1"/>
    <col min="8968" max="8976" width="8.42578125" style="372" customWidth="1"/>
    <col min="8977" max="9217" width="9.140625" style="372"/>
    <col min="9218" max="9218" width="6.140625" style="372" customWidth="1"/>
    <col min="9219" max="9219" width="29.42578125" style="372" bestFit="1" customWidth="1"/>
    <col min="9220" max="9222" width="11.7109375" style="372" customWidth="1"/>
    <col min="9223" max="9223" width="9" style="372" customWidth="1"/>
    <col min="9224" max="9232" width="8.42578125" style="372" customWidth="1"/>
    <col min="9233" max="9473" width="9.140625" style="372"/>
    <col min="9474" max="9474" width="6.140625" style="372" customWidth="1"/>
    <col min="9475" max="9475" width="29.42578125" style="372" bestFit="1" customWidth="1"/>
    <col min="9476" max="9478" width="11.7109375" style="372" customWidth="1"/>
    <col min="9479" max="9479" width="9" style="372" customWidth="1"/>
    <col min="9480" max="9488" width="8.42578125" style="372" customWidth="1"/>
    <col min="9489" max="9729" width="9.140625" style="372"/>
    <col min="9730" max="9730" width="6.140625" style="372" customWidth="1"/>
    <col min="9731" max="9731" width="29.42578125" style="372" bestFit="1" customWidth="1"/>
    <col min="9732" max="9734" width="11.7109375" style="372" customWidth="1"/>
    <col min="9735" max="9735" width="9" style="372" customWidth="1"/>
    <col min="9736" max="9744" width="8.42578125" style="372" customWidth="1"/>
    <col min="9745" max="9985" width="9.140625" style="372"/>
    <col min="9986" max="9986" width="6.140625" style="372" customWidth="1"/>
    <col min="9987" max="9987" width="29.42578125" style="372" bestFit="1" customWidth="1"/>
    <col min="9988" max="9990" width="11.7109375" style="372" customWidth="1"/>
    <col min="9991" max="9991" width="9" style="372" customWidth="1"/>
    <col min="9992" max="10000" width="8.42578125" style="372" customWidth="1"/>
    <col min="10001" max="10241" width="9.140625" style="372"/>
    <col min="10242" max="10242" width="6.140625" style="372" customWidth="1"/>
    <col min="10243" max="10243" width="29.42578125" style="372" bestFit="1" customWidth="1"/>
    <col min="10244" max="10246" width="11.7109375" style="372" customWidth="1"/>
    <col min="10247" max="10247" width="9" style="372" customWidth="1"/>
    <col min="10248" max="10256" width="8.42578125" style="372" customWidth="1"/>
    <col min="10257" max="10497" width="9.140625" style="372"/>
    <col min="10498" max="10498" width="6.140625" style="372" customWidth="1"/>
    <col min="10499" max="10499" width="29.42578125" style="372" bestFit="1" customWidth="1"/>
    <col min="10500" max="10502" width="11.7109375" style="372" customWidth="1"/>
    <col min="10503" max="10503" width="9" style="372" customWidth="1"/>
    <col min="10504" max="10512" width="8.42578125" style="372" customWidth="1"/>
    <col min="10513" max="10753" width="9.140625" style="372"/>
    <col min="10754" max="10754" width="6.140625" style="372" customWidth="1"/>
    <col min="10755" max="10755" width="29.42578125" style="372" bestFit="1" customWidth="1"/>
    <col min="10756" max="10758" width="11.7109375" style="372" customWidth="1"/>
    <col min="10759" max="10759" width="9" style="372" customWidth="1"/>
    <col min="10760" max="10768" width="8.42578125" style="372" customWidth="1"/>
    <col min="10769" max="11009" width="9.140625" style="372"/>
    <col min="11010" max="11010" width="6.140625" style="372" customWidth="1"/>
    <col min="11011" max="11011" width="29.42578125" style="372" bestFit="1" customWidth="1"/>
    <col min="11012" max="11014" width="11.7109375" style="372" customWidth="1"/>
    <col min="11015" max="11015" width="9" style="372" customWidth="1"/>
    <col min="11016" max="11024" width="8.42578125" style="372" customWidth="1"/>
    <col min="11025" max="11265" width="9.140625" style="372"/>
    <col min="11266" max="11266" width="6.140625" style="372" customWidth="1"/>
    <col min="11267" max="11267" width="29.42578125" style="372" bestFit="1" customWidth="1"/>
    <col min="11268" max="11270" width="11.7109375" style="372" customWidth="1"/>
    <col min="11271" max="11271" width="9" style="372" customWidth="1"/>
    <col min="11272" max="11280" width="8.42578125" style="372" customWidth="1"/>
    <col min="11281" max="11521" width="9.140625" style="372"/>
    <col min="11522" max="11522" width="6.140625" style="372" customWidth="1"/>
    <col min="11523" max="11523" width="29.42578125" style="372" bestFit="1" customWidth="1"/>
    <col min="11524" max="11526" width="11.7109375" style="372" customWidth="1"/>
    <col min="11527" max="11527" width="9" style="372" customWidth="1"/>
    <col min="11528" max="11536" width="8.42578125" style="372" customWidth="1"/>
    <col min="11537" max="11777" width="9.140625" style="372"/>
    <col min="11778" max="11778" width="6.140625" style="372" customWidth="1"/>
    <col min="11779" max="11779" width="29.42578125" style="372" bestFit="1" customWidth="1"/>
    <col min="11780" max="11782" width="11.7109375" style="372" customWidth="1"/>
    <col min="11783" max="11783" width="9" style="372" customWidth="1"/>
    <col min="11784" max="11792" width="8.42578125" style="372" customWidth="1"/>
    <col min="11793" max="12033" width="9.140625" style="372"/>
    <col min="12034" max="12034" width="6.140625" style="372" customWidth="1"/>
    <col min="12035" max="12035" width="29.42578125" style="372" bestFit="1" customWidth="1"/>
    <col min="12036" max="12038" width="11.7109375" style="372" customWidth="1"/>
    <col min="12039" max="12039" width="9" style="372" customWidth="1"/>
    <col min="12040" max="12048" width="8.42578125" style="372" customWidth="1"/>
    <col min="12049" max="12289" width="9.140625" style="372"/>
    <col min="12290" max="12290" width="6.140625" style="372" customWidth="1"/>
    <col min="12291" max="12291" width="29.42578125" style="372" bestFit="1" customWidth="1"/>
    <col min="12292" max="12294" width="11.7109375" style="372" customWidth="1"/>
    <col min="12295" max="12295" width="9" style="372" customWidth="1"/>
    <col min="12296" max="12304" width="8.42578125" style="372" customWidth="1"/>
    <col min="12305" max="12545" width="9.140625" style="372"/>
    <col min="12546" max="12546" width="6.140625" style="372" customWidth="1"/>
    <col min="12547" max="12547" width="29.42578125" style="372" bestFit="1" customWidth="1"/>
    <col min="12548" max="12550" width="11.7109375" style="372" customWidth="1"/>
    <col min="12551" max="12551" width="9" style="372" customWidth="1"/>
    <col min="12552" max="12560" width="8.42578125" style="372" customWidth="1"/>
    <col min="12561" max="12801" width="9.140625" style="372"/>
    <col min="12802" max="12802" width="6.140625" style="372" customWidth="1"/>
    <col min="12803" max="12803" width="29.42578125" style="372" bestFit="1" customWidth="1"/>
    <col min="12804" max="12806" width="11.7109375" style="372" customWidth="1"/>
    <col min="12807" max="12807" width="9" style="372" customWidth="1"/>
    <col min="12808" max="12816" width="8.42578125" style="372" customWidth="1"/>
    <col min="12817" max="13057" width="9.140625" style="372"/>
    <col min="13058" max="13058" width="6.140625" style="372" customWidth="1"/>
    <col min="13059" max="13059" width="29.42578125" style="372" bestFit="1" customWidth="1"/>
    <col min="13060" max="13062" width="11.7109375" style="372" customWidth="1"/>
    <col min="13063" max="13063" width="9" style="372" customWidth="1"/>
    <col min="13064" max="13072" width="8.42578125" style="372" customWidth="1"/>
    <col min="13073" max="13313" width="9.140625" style="372"/>
    <col min="13314" max="13314" width="6.140625" style="372" customWidth="1"/>
    <col min="13315" max="13315" width="29.42578125" style="372" bestFit="1" customWidth="1"/>
    <col min="13316" max="13318" width="11.7109375" style="372" customWidth="1"/>
    <col min="13319" max="13319" width="9" style="372" customWidth="1"/>
    <col min="13320" max="13328" width="8.42578125" style="372" customWidth="1"/>
    <col min="13329" max="13569" width="9.140625" style="372"/>
    <col min="13570" max="13570" width="6.140625" style="372" customWidth="1"/>
    <col min="13571" max="13571" width="29.42578125" style="372" bestFit="1" customWidth="1"/>
    <col min="13572" max="13574" width="11.7109375" style="372" customWidth="1"/>
    <col min="13575" max="13575" width="9" style="372" customWidth="1"/>
    <col min="13576" max="13584" width="8.42578125" style="372" customWidth="1"/>
    <col min="13585" max="13825" width="9.140625" style="372"/>
    <col min="13826" max="13826" width="6.140625" style="372" customWidth="1"/>
    <col min="13827" max="13827" width="29.42578125" style="372" bestFit="1" customWidth="1"/>
    <col min="13828" max="13830" width="11.7109375" style="372" customWidth="1"/>
    <col min="13831" max="13831" width="9" style="372" customWidth="1"/>
    <col min="13832" max="13840" width="8.42578125" style="372" customWidth="1"/>
    <col min="13841" max="14081" width="9.140625" style="372"/>
    <col min="14082" max="14082" width="6.140625" style="372" customWidth="1"/>
    <col min="14083" max="14083" width="29.42578125" style="372" bestFit="1" customWidth="1"/>
    <col min="14084" max="14086" width="11.7109375" style="372" customWidth="1"/>
    <col min="14087" max="14087" width="9" style="372" customWidth="1"/>
    <col min="14088" max="14096" width="8.42578125" style="372" customWidth="1"/>
    <col min="14097" max="14337" width="9.140625" style="372"/>
    <col min="14338" max="14338" width="6.140625" style="372" customWidth="1"/>
    <col min="14339" max="14339" width="29.42578125" style="372" bestFit="1" customWidth="1"/>
    <col min="14340" max="14342" width="11.7109375" style="372" customWidth="1"/>
    <col min="14343" max="14343" width="9" style="372" customWidth="1"/>
    <col min="14344" max="14352" width="8.42578125" style="372" customWidth="1"/>
    <col min="14353" max="14593" width="9.140625" style="372"/>
    <col min="14594" max="14594" width="6.140625" style="372" customWidth="1"/>
    <col min="14595" max="14595" width="29.42578125" style="372" bestFit="1" customWidth="1"/>
    <col min="14596" max="14598" width="11.7109375" style="372" customWidth="1"/>
    <col min="14599" max="14599" width="9" style="372" customWidth="1"/>
    <col min="14600" max="14608" width="8.42578125" style="372" customWidth="1"/>
    <col min="14609" max="14849" width="9.140625" style="372"/>
    <col min="14850" max="14850" width="6.140625" style="372" customWidth="1"/>
    <col min="14851" max="14851" width="29.42578125" style="372" bestFit="1" customWidth="1"/>
    <col min="14852" max="14854" width="11.7109375" style="372" customWidth="1"/>
    <col min="14855" max="14855" width="9" style="372" customWidth="1"/>
    <col min="14856" max="14864" width="8.42578125" style="372" customWidth="1"/>
    <col min="14865" max="15105" width="9.140625" style="372"/>
    <col min="15106" max="15106" width="6.140625" style="372" customWidth="1"/>
    <col min="15107" max="15107" width="29.42578125" style="372" bestFit="1" customWidth="1"/>
    <col min="15108" max="15110" width="11.7109375" style="372" customWidth="1"/>
    <col min="15111" max="15111" width="9" style="372" customWidth="1"/>
    <col min="15112" max="15120" width="8.42578125" style="372" customWidth="1"/>
    <col min="15121" max="15361" width="9.140625" style="372"/>
    <col min="15362" max="15362" width="6.140625" style="372" customWidth="1"/>
    <col min="15363" max="15363" width="29.42578125" style="372" bestFit="1" customWidth="1"/>
    <col min="15364" max="15366" width="11.7109375" style="372" customWidth="1"/>
    <col min="15367" max="15367" width="9" style="372" customWidth="1"/>
    <col min="15368" max="15376" width="8.42578125" style="372" customWidth="1"/>
    <col min="15377" max="15617" width="9.140625" style="372"/>
    <col min="15618" max="15618" width="6.140625" style="372" customWidth="1"/>
    <col min="15619" max="15619" width="29.42578125" style="372" bestFit="1" customWidth="1"/>
    <col min="15620" max="15622" width="11.7109375" style="372" customWidth="1"/>
    <col min="15623" max="15623" width="9" style="372" customWidth="1"/>
    <col min="15624" max="15632" width="8.42578125" style="372" customWidth="1"/>
    <col min="15633" max="15873" width="9.140625" style="372"/>
    <col min="15874" max="15874" width="6.140625" style="372" customWidth="1"/>
    <col min="15875" max="15875" width="29.42578125" style="372" bestFit="1" customWidth="1"/>
    <col min="15876" max="15878" width="11.7109375" style="372" customWidth="1"/>
    <col min="15879" max="15879" width="9" style="372" customWidth="1"/>
    <col min="15880" max="15888" width="8.42578125" style="372" customWidth="1"/>
    <col min="15889" max="16129" width="9.140625" style="372"/>
    <col min="16130" max="16130" width="6.140625" style="372" customWidth="1"/>
    <col min="16131" max="16131" width="29.42578125" style="372" bestFit="1" customWidth="1"/>
    <col min="16132" max="16134" width="11.7109375" style="372" customWidth="1"/>
    <col min="16135" max="16135" width="9" style="372" customWidth="1"/>
    <col min="16136" max="16144" width="8.42578125" style="372" customWidth="1"/>
    <col min="16145" max="16384" width="9.140625" style="372"/>
  </cols>
  <sheetData>
    <row r="1" spans="2:19">
      <c r="B1" s="1712" t="s">
        <v>405</v>
      </c>
      <c r="C1" s="1712"/>
      <c r="D1" s="1712"/>
      <c r="E1" s="1712"/>
      <c r="F1" s="1712"/>
      <c r="G1" s="1712"/>
      <c r="H1" s="1712"/>
      <c r="I1" s="315"/>
      <c r="J1" s="315"/>
      <c r="K1" s="315"/>
      <c r="L1" s="315"/>
      <c r="M1" s="315"/>
      <c r="N1" s="315"/>
      <c r="O1" s="315"/>
      <c r="P1" s="315"/>
    </row>
    <row r="2" spans="2:19" ht="15" customHeight="1">
      <c r="B2" s="1718" t="s">
        <v>249</v>
      </c>
      <c r="C2" s="1718"/>
      <c r="D2" s="1718"/>
      <c r="E2" s="1718"/>
      <c r="F2" s="1718"/>
      <c r="G2" s="1718"/>
      <c r="H2" s="1718"/>
      <c r="I2" s="382"/>
      <c r="J2" s="382"/>
      <c r="K2" s="382"/>
      <c r="L2" s="382"/>
      <c r="M2" s="382"/>
      <c r="N2" s="382"/>
      <c r="O2" s="382"/>
      <c r="P2" s="382"/>
    </row>
    <row r="3" spans="2:19" ht="15" customHeight="1" thickBot="1">
      <c r="B3" s="1719" t="s">
        <v>16</v>
      </c>
      <c r="C3" s="1719"/>
      <c r="D3" s="1719"/>
      <c r="E3" s="1719"/>
      <c r="F3" s="1719"/>
      <c r="G3" s="1719"/>
      <c r="H3" s="1719"/>
      <c r="I3" s="383"/>
      <c r="J3" s="383"/>
      <c r="K3" s="383"/>
      <c r="L3" s="383"/>
      <c r="M3" s="383"/>
      <c r="N3" s="383"/>
      <c r="O3" s="383"/>
      <c r="P3" s="383"/>
    </row>
    <row r="4" spans="2:19" ht="15" customHeight="1" thickTop="1">
      <c r="B4" s="384"/>
      <c r="C4" s="385"/>
      <c r="D4" s="1720" t="str">
        <f>'X-Other'!D4:F4</f>
        <v>Two Months</v>
      </c>
      <c r="E4" s="1720"/>
      <c r="F4" s="1720"/>
      <c r="G4" s="1721" t="s">
        <v>146</v>
      </c>
      <c r="H4" s="1722"/>
      <c r="I4" s="386"/>
      <c r="J4" s="386"/>
      <c r="K4" s="386"/>
      <c r="L4" s="386"/>
      <c r="M4" s="386"/>
      <c r="N4" s="386"/>
      <c r="O4" s="386"/>
      <c r="P4" s="386"/>
    </row>
    <row r="5" spans="2:19" ht="15" customHeight="1">
      <c r="B5" s="387"/>
      <c r="C5" s="388"/>
      <c r="D5" s="685" t="s">
        <v>4</v>
      </c>
      <c r="E5" s="686" t="s">
        <v>291</v>
      </c>
      <c r="F5" s="686" t="s">
        <v>292</v>
      </c>
      <c r="G5" s="686" t="s">
        <v>5</v>
      </c>
      <c r="H5" s="687" t="s">
        <v>79</v>
      </c>
      <c r="I5" s="389"/>
      <c r="J5" s="389"/>
      <c r="K5" s="389"/>
      <c r="L5" s="389"/>
      <c r="M5" s="389"/>
      <c r="N5" s="389"/>
      <c r="O5" s="389"/>
      <c r="P5" s="389"/>
    </row>
    <row r="6" spans="2:19" ht="15" customHeight="1">
      <c r="B6" s="688"/>
      <c r="C6" s="689" t="s">
        <v>322</v>
      </c>
      <c r="D6" s="690">
        <v>50971.495116999999</v>
      </c>
      <c r="E6" s="690">
        <v>77179.650874999992</v>
      </c>
      <c r="F6" s="690">
        <v>82463.105091999998</v>
      </c>
      <c r="G6" s="690">
        <v>51.417278810130597</v>
      </c>
      <c r="H6" s="691">
        <v>6.8456570573985687</v>
      </c>
      <c r="I6" s="390"/>
      <c r="J6" s="390"/>
      <c r="K6" s="390"/>
      <c r="L6" s="390"/>
      <c r="M6" s="390"/>
      <c r="N6" s="390"/>
      <c r="O6" s="390"/>
      <c r="P6" s="390"/>
      <c r="Q6" s="390"/>
      <c r="R6" s="390"/>
    </row>
    <row r="7" spans="2:19" ht="15" customHeight="1">
      <c r="B7" s="692">
        <v>1</v>
      </c>
      <c r="C7" s="693" t="s">
        <v>406</v>
      </c>
      <c r="D7" s="694">
        <v>924.63813899999991</v>
      </c>
      <c r="E7" s="694">
        <v>2496.966461</v>
      </c>
      <c r="F7" s="694">
        <v>627.79722600000002</v>
      </c>
      <c r="G7" s="694">
        <v>170.04796316324138</v>
      </c>
      <c r="H7" s="695">
        <v>-74.857602782995485</v>
      </c>
      <c r="I7" s="391"/>
      <c r="J7" s="391"/>
      <c r="K7" s="391"/>
      <c r="L7" s="391"/>
      <c r="M7" s="391"/>
      <c r="N7" s="391"/>
      <c r="O7" s="391"/>
      <c r="P7" s="390"/>
      <c r="Q7" s="390"/>
      <c r="R7" s="390"/>
    </row>
    <row r="8" spans="2:19" ht="15" customHeight="1">
      <c r="B8" s="692">
        <v>2</v>
      </c>
      <c r="C8" s="693" t="s">
        <v>407</v>
      </c>
      <c r="D8" s="694">
        <v>480.37686199999996</v>
      </c>
      <c r="E8" s="694">
        <v>504.215239</v>
      </c>
      <c r="F8" s="694">
        <v>667.65873799999997</v>
      </c>
      <c r="G8" s="694">
        <v>4.9624323912586874</v>
      </c>
      <c r="H8" s="695">
        <v>32.415422295477271</v>
      </c>
      <c r="I8" s="391"/>
      <c r="J8" s="391"/>
      <c r="K8" s="391"/>
      <c r="L8" s="391"/>
      <c r="M8" s="391"/>
      <c r="N8" s="391"/>
      <c r="O8" s="391"/>
      <c r="P8" s="390"/>
      <c r="Q8" s="390"/>
      <c r="R8" s="390"/>
    </row>
    <row r="9" spans="2:19" ht="15" customHeight="1">
      <c r="B9" s="692">
        <v>3</v>
      </c>
      <c r="C9" s="693" t="s">
        <v>408</v>
      </c>
      <c r="D9" s="694">
        <v>528.55958399999997</v>
      </c>
      <c r="E9" s="694">
        <v>1096.429504</v>
      </c>
      <c r="F9" s="694">
        <v>1242.8202510000001</v>
      </c>
      <c r="G9" s="694">
        <v>107.43725725347929</v>
      </c>
      <c r="H9" s="695">
        <v>13.351587718675646</v>
      </c>
      <c r="I9" s="391"/>
      <c r="J9" s="391"/>
      <c r="K9" s="391"/>
      <c r="L9" s="391"/>
      <c r="M9" s="391"/>
      <c r="N9" s="391"/>
      <c r="O9" s="391"/>
      <c r="P9" s="390"/>
      <c r="Q9" s="390"/>
      <c r="R9" s="390"/>
    </row>
    <row r="10" spans="2:19" ht="15" customHeight="1">
      <c r="B10" s="692">
        <v>4</v>
      </c>
      <c r="C10" s="693" t="s">
        <v>409</v>
      </c>
      <c r="D10" s="694">
        <v>8.7642690000000005</v>
      </c>
      <c r="E10" s="694">
        <v>84.217675</v>
      </c>
      <c r="F10" s="694">
        <v>132.41752100000002</v>
      </c>
      <c r="G10" s="694">
        <v>860.92069971836781</v>
      </c>
      <c r="H10" s="695">
        <v>57.232458625816975</v>
      </c>
      <c r="I10" s="391"/>
      <c r="J10" s="391"/>
      <c r="K10" s="391"/>
      <c r="L10" s="391"/>
      <c r="M10" s="391"/>
      <c r="N10" s="391"/>
      <c r="O10" s="391"/>
      <c r="P10" s="390"/>
      <c r="Q10" s="390"/>
      <c r="R10" s="390"/>
    </row>
    <row r="11" spans="2:19" ht="15" customHeight="1">
      <c r="B11" s="692">
        <v>5</v>
      </c>
      <c r="C11" s="693" t="s">
        <v>410</v>
      </c>
      <c r="D11" s="694">
        <v>259.23406299999999</v>
      </c>
      <c r="E11" s="694">
        <v>350.489711</v>
      </c>
      <c r="F11" s="694">
        <v>136.93009999999998</v>
      </c>
      <c r="G11" s="694">
        <v>35.202028214941805</v>
      </c>
      <c r="H11" s="695">
        <v>-60.931777537971726</v>
      </c>
      <c r="I11" s="391"/>
      <c r="J11" s="391"/>
      <c r="K11" s="391"/>
      <c r="L11" s="391"/>
      <c r="M11" s="391"/>
      <c r="N11" s="391"/>
      <c r="O11" s="391"/>
      <c r="P11" s="390"/>
      <c r="Q11" s="390"/>
      <c r="R11" s="390"/>
    </row>
    <row r="12" spans="2:19" ht="15" customHeight="1">
      <c r="B12" s="692">
        <v>6</v>
      </c>
      <c r="C12" s="693" t="s">
        <v>411</v>
      </c>
      <c r="D12" s="694">
        <v>756.70643200000006</v>
      </c>
      <c r="E12" s="694">
        <v>2232.6308520000002</v>
      </c>
      <c r="F12" s="694">
        <v>4306.1956110000001</v>
      </c>
      <c r="G12" s="694">
        <v>195.04584044555872</v>
      </c>
      <c r="H12" s="695">
        <v>92.875396626472849</v>
      </c>
      <c r="I12" s="391"/>
      <c r="J12" s="391"/>
      <c r="K12" s="391"/>
      <c r="L12" s="391"/>
      <c r="M12" s="391"/>
      <c r="N12" s="391"/>
      <c r="O12" s="391"/>
      <c r="P12" s="390"/>
      <c r="Q12" s="390"/>
      <c r="R12" s="390"/>
    </row>
    <row r="13" spans="2:19" ht="15" customHeight="1">
      <c r="B13" s="692">
        <v>7</v>
      </c>
      <c r="C13" s="693" t="s">
        <v>412</v>
      </c>
      <c r="D13" s="694">
        <v>865.24096499999996</v>
      </c>
      <c r="E13" s="694">
        <v>91.475908000000004</v>
      </c>
      <c r="F13" s="694">
        <v>104.314607</v>
      </c>
      <c r="G13" s="694">
        <v>-89.42769567088169</v>
      </c>
      <c r="H13" s="695">
        <v>14.035060466412631</v>
      </c>
      <c r="I13" s="391"/>
      <c r="J13" s="391"/>
      <c r="K13" s="391"/>
      <c r="L13" s="391"/>
      <c r="M13" s="391"/>
      <c r="N13" s="391"/>
      <c r="O13" s="391"/>
      <c r="P13" s="390"/>
      <c r="Q13" s="390"/>
      <c r="R13" s="390"/>
    </row>
    <row r="14" spans="2:19" ht="15" customHeight="1">
      <c r="B14" s="692">
        <v>8</v>
      </c>
      <c r="C14" s="693" t="s">
        <v>330</v>
      </c>
      <c r="D14" s="694">
        <v>456.075514</v>
      </c>
      <c r="E14" s="694">
        <v>632.73674900000003</v>
      </c>
      <c r="F14" s="694">
        <v>727.56937800000003</v>
      </c>
      <c r="G14" s="694">
        <v>38.735084339563997</v>
      </c>
      <c r="H14" s="695">
        <v>14.98769103420608</v>
      </c>
      <c r="I14" s="391"/>
      <c r="J14" s="391"/>
      <c r="K14" s="391"/>
      <c r="L14" s="391"/>
      <c r="M14" s="391"/>
      <c r="N14" s="391"/>
      <c r="O14" s="391"/>
      <c r="P14" s="390"/>
      <c r="Q14" s="390"/>
      <c r="R14" s="390"/>
      <c r="S14" s="375"/>
    </row>
    <row r="15" spans="2:19" ht="15" customHeight="1">
      <c r="B15" s="692">
        <v>9</v>
      </c>
      <c r="C15" s="693" t="s">
        <v>413</v>
      </c>
      <c r="D15" s="694">
        <v>222.413746</v>
      </c>
      <c r="E15" s="694">
        <v>136.53541200000001</v>
      </c>
      <c r="F15" s="694">
        <v>575.95660799999996</v>
      </c>
      <c r="G15" s="694">
        <v>-38.611972301388242</v>
      </c>
      <c r="H15" s="695">
        <v>321.83679644955401</v>
      </c>
      <c r="I15" s="391"/>
      <c r="J15" s="391"/>
      <c r="K15" s="391"/>
      <c r="L15" s="391"/>
      <c r="M15" s="391"/>
      <c r="N15" s="391"/>
      <c r="O15" s="391"/>
      <c r="P15" s="390"/>
      <c r="Q15" s="390"/>
      <c r="R15" s="390"/>
    </row>
    <row r="16" spans="2:19" ht="15" customHeight="1">
      <c r="B16" s="692">
        <v>10</v>
      </c>
      <c r="C16" s="693" t="s">
        <v>414</v>
      </c>
      <c r="D16" s="694">
        <v>2062.9246629999998</v>
      </c>
      <c r="E16" s="694">
        <v>979.66300799999999</v>
      </c>
      <c r="F16" s="694">
        <v>898.97484299999996</v>
      </c>
      <c r="G16" s="694">
        <v>-52.510965350749693</v>
      </c>
      <c r="H16" s="695">
        <v>-8.2363184422698907</v>
      </c>
      <c r="I16" s="391"/>
      <c r="J16" s="391"/>
      <c r="K16" s="391"/>
      <c r="L16" s="391"/>
      <c r="M16" s="391"/>
      <c r="N16" s="391"/>
      <c r="O16" s="391"/>
      <c r="P16" s="390"/>
      <c r="Q16" s="390"/>
      <c r="R16" s="390"/>
    </row>
    <row r="17" spans="2:19" ht="15" customHeight="1">
      <c r="B17" s="692">
        <v>11</v>
      </c>
      <c r="C17" s="693" t="s">
        <v>415</v>
      </c>
      <c r="D17" s="694">
        <v>38.100092000000004</v>
      </c>
      <c r="E17" s="694">
        <v>74.979699999999994</v>
      </c>
      <c r="F17" s="694">
        <v>50.877802000000003</v>
      </c>
      <c r="G17" s="694">
        <v>96.796637656412969</v>
      </c>
      <c r="H17" s="695">
        <v>-32.144564462114403</v>
      </c>
      <c r="I17" s="391"/>
      <c r="J17" s="391"/>
      <c r="K17" s="391"/>
      <c r="L17" s="391"/>
      <c r="M17" s="391"/>
      <c r="N17" s="391"/>
      <c r="O17" s="391"/>
      <c r="P17" s="390"/>
      <c r="Q17" s="390"/>
      <c r="R17" s="390"/>
    </row>
    <row r="18" spans="2:19" ht="15" customHeight="1">
      <c r="B18" s="692">
        <v>12</v>
      </c>
      <c r="C18" s="693" t="s">
        <v>416</v>
      </c>
      <c r="D18" s="694">
        <v>322.32581900000002</v>
      </c>
      <c r="E18" s="694">
        <v>517.61893399999997</v>
      </c>
      <c r="F18" s="694">
        <v>442.92126300000001</v>
      </c>
      <c r="G18" s="694">
        <v>60.588728388525368</v>
      </c>
      <c r="H18" s="695">
        <v>-14.431015964342592</v>
      </c>
      <c r="I18" s="391"/>
      <c r="J18" s="391"/>
      <c r="K18" s="391"/>
      <c r="L18" s="391"/>
      <c r="M18" s="391"/>
      <c r="N18" s="391"/>
      <c r="O18" s="391"/>
      <c r="P18" s="390"/>
      <c r="Q18" s="390"/>
      <c r="R18" s="390"/>
      <c r="S18" s="375"/>
    </row>
    <row r="19" spans="2:19" ht="15" customHeight="1">
      <c r="B19" s="692">
        <v>13</v>
      </c>
      <c r="C19" s="693" t="s">
        <v>417</v>
      </c>
      <c r="D19" s="694">
        <v>231.107122</v>
      </c>
      <c r="E19" s="694">
        <v>259.95507699999996</v>
      </c>
      <c r="F19" s="694">
        <v>291.11089400000003</v>
      </c>
      <c r="G19" s="694">
        <v>12.482503676368722</v>
      </c>
      <c r="H19" s="695">
        <v>11.98507732934182</v>
      </c>
      <c r="I19" s="391"/>
      <c r="J19" s="391"/>
      <c r="K19" s="391"/>
      <c r="L19" s="391"/>
      <c r="M19" s="391"/>
      <c r="N19" s="391"/>
      <c r="O19" s="391"/>
      <c r="P19" s="390"/>
      <c r="Q19" s="390"/>
      <c r="R19" s="390"/>
    </row>
    <row r="20" spans="2:19" ht="15" customHeight="1">
      <c r="B20" s="692">
        <v>14</v>
      </c>
      <c r="C20" s="693" t="s">
        <v>418</v>
      </c>
      <c r="D20" s="694">
        <v>532.83784800000001</v>
      </c>
      <c r="E20" s="694">
        <v>744.96941800000002</v>
      </c>
      <c r="F20" s="694">
        <v>303.66396299999997</v>
      </c>
      <c r="G20" s="694">
        <v>39.811655796643038</v>
      </c>
      <c r="H20" s="695">
        <v>-59.238063246241879</v>
      </c>
      <c r="I20" s="391"/>
      <c r="J20" s="391"/>
      <c r="K20" s="391"/>
      <c r="L20" s="391"/>
      <c r="M20" s="391"/>
      <c r="N20" s="391"/>
      <c r="O20" s="391"/>
      <c r="P20" s="390"/>
      <c r="Q20" s="390"/>
      <c r="R20" s="390"/>
    </row>
    <row r="21" spans="2:19" ht="15" customHeight="1">
      <c r="B21" s="692">
        <v>15</v>
      </c>
      <c r="C21" s="693" t="s">
        <v>419</v>
      </c>
      <c r="D21" s="694">
        <v>1329.6547110000001</v>
      </c>
      <c r="E21" s="694">
        <v>2590.4173780000001</v>
      </c>
      <c r="F21" s="694">
        <v>1793.291168</v>
      </c>
      <c r="G21" s="694">
        <v>94.818801946846179</v>
      </c>
      <c r="H21" s="695">
        <v>-30.772114824810288</v>
      </c>
      <c r="I21" s="391"/>
      <c r="J21" s="391"/>
      <c r="K21" s="391"/>
      <c r="L21" s="391"/>
      <c r="M21" s="391"/>
      <c r="N21" s="391"/>
      <c r="O21" s="391"/>
      <c r="P21" s="390"/>
      <c r="Q21" s="390"/>
      <c r="R21" s="390"/>
    </row>
    <row r="22" spans="2:19" ht="15" customHeight="1">
      <c r="B22" s="692">
        <v>16</v>
      </c>
      <c r="C22" s="693" t="s">
        <v>420</v>
      </c>
      <c r="D22" s="694">
        <v>290.93620399999998</v>
      </c>
      <c r="E22" s="694">
        <v>424.80572400000005</v>
      </c>
      <c r="F22" s="694">
        <v>500.45908199999997</v>
      </c>
      <c r="G22" s="694">
        <v>46.013358997424774</v>
      </c>
      <c r="H22" s="695">
        <v>17.808930936156571</v>
      </c>
      <c r="I22" s="391"/>
      <c r="J22" s="391"/>
      <c r="K22" s="391"/>
      <c r="L22" s="391"/>
      <c r="M22" s="391"/>
      <c r="N22" s="391"/>
      <c r="O22" s="391"/>
      <c r="P22" s="390"/>
      <c r="Q22" s="390"/>
      <c r="R22" s="390"/>
    </row>
    <row r="23" spans="2:19" ht="15" customHeight="1">
      <c r="B23" s="692">
        <v>17</v>
      </c>
      <c r="C23" s="693" t="s">
        <v>333</v>
      </c>
      <c r="D23" s="694">
        <v>779.46011399999998</v>
      </c>
      <c r="E23" s="694">
        <v>1141.4670980000001</v>
      </c>
      <c r="F23" s="694">
        <v>1171.0796869999999</v>
      </c>
      <c r="G23" s="694">
        <v>46.443298059507896</v>
      </c>
      <c r="H23" s="695">
        <v>2.594256904284407</v>
      </c>
      <c r="I23" s="391"/>
      <c r="J23" s="391"/>
      <c r="K23" s="391"/>
      <c r="L23" s="391"/>
      <c r="M23" s="391"/>
      <c r="N23" s="391"/>
      <c r="O23" s="391"/>
      <c r="P23" s="390"/>
      <c r="Q23" s="390"/>
      <c r="R23" s="390"/>
    </row>
    <row r="24" spans="2:19" ht="15" customHeight="1">
      <c r="B24" s="692">
        <v>18</v>
      </c>
      <c r="C24" s="693" t="s">
        <v>421</v>
      </c>
      <c r="D24" s="694">
        <v>532.16996800000004</v>
      </c>
      <c r="E24" s="694">
        <v>610.78904499999999</v>
      </c>
      <c r="F24" s="694">
        <v>547.16261200000008</v>
      </c>
      <c r="G24" s="694">
        <v>14.77330208907992</v>
      </c>
      <c r="H24" s="695">
        <v>-10.41708811263959</v>
      </c>
      <c r="I24" s="391"/>
      <c r="J24" s="391"/>
      <c r="K24" s="391"/>
      <c r="L24" s="391"/>
      <c r="M24" s="391"/>
      <c r="N24" s="391"/>
      <c r="O24" s="391"/>
      <c r="P24" s="390"/>
      <c r="Q24" s="390"/>
      <c r="R24" s="390"/>
    </row>
    <row r="25" spans="2:19" ht="15" customHeight="1">
      <c r="B25" s="692">
        <v>19</v>
      </c>
      <c r="C25" s="693" t="s">
        <v>422</v>
      </c>
      <c r="D25" s="694">
        <v>2284.005971</v>
      </c>
      <c r="E25" s="694">
        <v>1861.461176</v>
      </c>
      <c r="F25" s="694">
        <v>2986.5228100000004</v>
      </c>
      <c r="G25" s="694">
        <v>-18.500161574227334</v>
      </c>
      <c r="H25" s="695">
        <v>60.439704491585928</v>
      </c>
      <c r="I25" s="391"/>
      <c r="J25" s="391"/>
      <c r="K25" s="391"/>
      <c r="L25" s="391"/>
      <c r="M25" s="391"/>
      <c r="N25" s="391"/>
      <c r="O25" s="391"/>
      <c r="P25" s="390"/>
      <c r="Q25" s="390"/>
      <c r="R25" s="390"/>
    </row>
    <row r="26" spans="2:19" ht="15" customHeight="1">
      <c r="B26" s="692">
        <v>20</v>
      </c>
      <c r="C26" s="693" t="s">
        <v>423</v>
      </c>
      <c r="D26" s="694">
        <v>83.680351000000002</v>
      </c>
      <c r="E26" s="694">
        <v>136.512494</v>
      </c>
      <c r="F26" s="694">
        <v>139.312288</v>
      </c>
      <c r="G26" s="694">
        <v>63.135661321497082</v>
      </c>
      <c r="H26" s="695">
        <v>2.0509434103518771</v>
      </c>
      <c r="I26" s="391"/>
      <c r="J26" s="391"/>
      <c r="K26" s="391"/>
      <c r="L26" s="391"/>
      <c r="M26" s="391"/>
      <c r="N26" s="391"/>
      <c r="O26" s="391"/>
      <c r="P26" s="390"/>
      <c r="Q26" s="390"/>
      <c r="R26" s="390"/>
    </row>
    <row r="27" spans="2:19" ht="15" customHeight="1">
      <c r="B27" s="692">
        <v>21</v>
      </c>
      <c r="C27" s="693" t="s">
        <v>424</v>
      </c>
      <c r="D27" s="694">
        <v>204.57848300000001</v>
      </c>
      <c r="E27" s="694">
        <v>420.72089400000004</v>
      </c>
      <c r="F27" s="694">
        <v>307.57084199999997</v>
      </c>
      <c r="G27" s="694">
        <v>105.65256317791741</v>
      </c>
      <c r="H27" s="695">
        <v>-26.89432676476487</v>
      </c>
      <c r="I27" s="391"/>
      <c r="J27" s="391"/>
      <c r="K27" s="391"/>
      <c r="L27" s="391"/>
      <c r="M27" s="391"/>
      <c r="N27" s="391"/>
      <c r="O27" s="391"/>
      <c r="P27" s="390"/>
      <c r="Q27" s="390"/>
      <c r="R27" s="390"/>
    </row>
    <row r="28" spans="2:19" ht="15" customHeight="1">
      <c r="B28" s="692">
        <v>22</v>
      </c>
      <c r="C28" s="693" t="s">
        <v>345</v>
      </c>
      <c r="D28" s="694">
        <v>400.14952</v>
      </c>
      <c r="E28" s="694">
        <v>462.85449199999999</v>
      </c>
      <c r="F28" s="694">
        <v>606.39798900000005</v>
      </c>
      <c r="G28" s="694">
        <v>15.670385409933772</v>
      </c>
      <c r="H28" s="695">
        <v>31.012661534243051</v>
      </c>
      <c r="I28" s="391"/>
      <c r="J28" s="391"/>
      <c r="K28" s="391"/>
      <c r="L28" s="391"/>
      <c r="M28" s="391"/>
      <c r="N28" s="391"/>
      <c r="O28" s="391"/>
      <c r="P28" s="390"/>
      <c r="Q28" s="390"/>
      <c r="R28" s="390"/>
    </row>
    <row r="29" spans="2:19" ht="15" customHeight="1">
      <c r="B29" s="692">
        <v>23</v>
      </c>
      <c r="C29" s="693" t="s">
        <v>425</v>
      </c>
      <c r="D29" s="694">
        <v>3736.1703129999996</v>
      </c>
      <c r="E29" s="694">
        <v>8297.5051669999993</v>
      </c>
      <c r="F29" s="694">
        <v>9049.7182699999994</v>
      </c>
      <c r="G29" s="694">
        <v>122.08583848891581</v>
      </c>
      <c r="H29" s="695">
        <v>9.0655334086639243</v>
      </c>
      <c r="I29" s="391"/>
      <c r="J29" s="391"/>
      <c r="K29" s="391"/>
      <c r="L29" s="391"/>
      <c r="M29" s="391"/>
      <c r="N29" s="391"/>
      <c r="O29" s="391"/>
      <c r="P29" s="390"/>
      <c r="Q29" s="390"/>
      <c r="R29" s="390"/>
    </row>
    <row r="30" spans="2:19" ht="15" customHeight="1">
      <c r="B30" s="692">
        <v>24</v>
      </c>
      <c r="C30" s="693" t="s">
        <v>426</v>
      </c>
      <c r="D30" s="694">
        <v>1712.6535000000001</v>
      </c>
      <c r="E30" s="694">
        <v>1723.5065050000001</v>
      </c>
      <c r="F30" s="694">
        <v>1585.196287</v>
      </c>
      <c r="G30" s="694">
        <v>0.633695315485582</v>
      </c>
      <c r="H30" s="695">
        <v>-8.0249315914244335</v>
      </c>
      <c r="I30" s="391"/>
      <c r="J30" s="391"/>
      <c r="K30" s="391"/>
      <c r="L30" s="391"/>
      <c r="M30" s="391"/>
      <c r="N30" s="391"/>
      <c r="O30" s="391"/>
      <c r="P30" s="390"/>
      <c r="Q30" s="390"/>
      <c r="R30" s="390"/>
    </row>
    <row r="31" spans="2:19" ht="15" customHeight="1">
      <c r="B31" s="692">
        <v>25</v>
      </c>
      <c r="C31" s="693" t="s">
        <v>427</v>
      </c>
      <c r="D31" s="694">
        <v>2504.3754180000001</v>
      </c>
      <c r="E31" s="694">
        <v>3799.7537149999998</v>
      </c>
      <c r="F31" s="694">
        <v>3860.148005</v>
      </c>
      <c r="G31" s="694">
        <v>51.724605172593954</v>
      </c>
      <c r="H31" s="695">
        <v>1.5894264347077609</v>
      </c>
      <c r="I31" s="391"/>
      <c r="J31" s="391"/>
      <c r="K31" s="391"/>
      <c r="L31" s="391"/>
      <c r="M31" s="391"/>
      <c r="N31" s="391"/>
      <c r="O31" s="391"/>
      <c r="P31" s="390"/>
      <c r="Q31" s="390"/>
      <c r="R31" s="390"/>
    </row>
    <row r="32" spans="2:19" ht="15" customHeight="1">
      <c r="B32" s="692">
        <v>26</v>
      </c>
      <c r="C32" s="693" t="s">
        <v>428</v>
      </c>
      <c r="D32" s="694">
        <v>1.425203</v>
      </c>
      <c r="E32" s="694">
        <v>4.8179319999999999</v>
      </c>
      <c r="F32" s="694">
        <v>19.970385</v>
      </c>
      <c r="G32" s="694">
        <v>238.05233359738929</v>
      </c>
      <c r="H32" s="695">
        <v>314.50118017439854</v>
      </c>
      <c r="I32" s="391"/>
      <c r="J32" s="391"/>
      <c r="K32" s="391"/>
      <c r="L32" s="391"/>
      <c r="M32" s="391"/>
      <c r="N32" s="391"/>
      <c r="O32" s="391"/>
      <c r="P32" s="390"/>
      <c r="Q32" s="390"/>
      <c r="R32" s="390"/>
    </row>
    <row r="33" spans="2:18" ht="15" customHeight="1">
      <c r="B33" s="692">
        <v>27</v>
      </c>
      <c r="C33" s="693" t="s">
        <v>429</v>
      </c>
      <c r="D33" s="694">
        <v>2380.3151849999999</v>
      </c>
      <c r="E33" s="694">
        <v>4371.6129099999998</v>
      </c>
      <c r="F33" s="694">
        <v>4322.0902029999997</v>
      </c>
      <c r="G33" s="694">
        <v>83.656892900088764</v>
      </c>
      <c r="H33" s="695">
        <v>-1.132824612323688</v>
      </c>
      <c r="I33" s="391"/>
      <c r="J33" s="391"/>
      <c r="K33" s="391"/>
      <c r="L33" s="391"/>
      <c r="M33" s="391"/>
      <c r="N33" s="391"/>
      <c r="O33" s="391"/>
      <c r="P33" s="390"/>
      <c r="Q33" s="390"/>
      <c r="R33" s="390"/>
    </row>
    <row r="34" spans="2:18" ht="15" customHeight="1">
      <c r="B34" s="692">
        <v>28</v>
      </c>
      <c r="C34" s="693" t="s">
        <v>430</v>
      </c>
      <c r="D34" s="694">
        <v>64.520565000000005</v>
      </c>
      <c r="E34" s="694">
        <v>124.82071999999999</v>
      </c>
      <c r="F34" s="694">
        <v>101.165549</v>
      </c>
      <c r="G34" s="694">
        <v>93.458814255578801</v>
      </c>
      <c r="H34" s="695">
        <v>-18.951317537665219</v>
      </c>
      <c r="I34" s="391"/>
      <c r="J34" s="391"/>
      <c r="K34" s="391"/>
      <c r="L34" s="391"/>
      <c r="M34" s="391"/>
      <c r="N34" s="391"/>
      <c r="O34" s="391"/>
      <c r="P34" s="390"/>
      <c r="Q34" s="390"/>
      <c r="R34" s="390"/>
    </row>
    <row r="35" spans="2:18" ht="15" customHeight="1">
      <c r="B35" s="692">
        <v>29</v>
      </c>
      <c r="C35" s="693" t="s">
        <v>352</v>
      </c>
      <c r="D35" s="694">
        <v>716.38140500000009</v>
      </c>
      <c r="E35" s="694">
        <v>991.061824</v>
      </c>
      <c r="F35" s="694">
        <v>814.60688099999993</v>
      </c>
      <c r="G35" s="694">
        <v>38.342762260837844</v>
      </c>
      <c r="H35" s="695">
        <v>-17.804635263601881</v>
      </c>
      <c r="I35" s="391"/>
      <c r="J35" s="391"/>
      <c r="K35" s="391"/>
      <c r="L35" s="391"/>
      <c r="M35" s="391"/>
      <c r="N35" s="391"/>
      <c r="O35" s="391"/>
      <c r="P35" s="390"/>
      <c r="Q35" s="390"/>
      <c r="R35" s="390"/>
    </row>
    <row r="36" spans="2:18" ht="15" customHeight="1">
      <c r="B36" s="692">
        <v>30</v>
      </c>
      <c r="C36" s="693" t="s">
        <v>431</v>
      </c>
      <c r="D36" s="694">
        <v>11530.401968000002</v>
      </c>
      <c r="E36" s="694">
        <v>13432.495487</v>
      </c>
      <c r="F36" s="694">
        <v>17991.296764999999</v>
      </c>
      <c r="G36" s="694">
        <v>16.4963331224603</v>
      </c>
      <c r="H36" s="695">
        <v>33.938602714678126</v>
      </c>
      <c r="I36" s="391"/>
      <c r="J36" s="391"/>
      <c r="K36" s="391"/>
      <c r="L36" s="391"/>
      <c r="M36" s="391"/>
      <c r="N36" s="391"/>
      <c r="O36" s="391"/>
      <c r="P36" s="390"/>
      <c r="Q36" s="390"/>
      <c r="R36" s="390"/>
    </row>
    <row r="37" spans="2:18" ht="15" customHeight="1">
      <c r="B37" s="692">
        <v>31</v>
      </c>
      <c r="C37" s="693" t="s">
        <v>432</v>
      </c>
      <c r="D37" s="694">
        <v>133.48206200000001</v>
      </c>
      <c r="E37" s="694">
        <v>228.26698499999998</v>
      </c>
      <c r="F37" s="694">
        <v>205.21695800000001</v>
      </c>
      <c r="G37" s="694">
        <v>71.009483656313279</v>
      </c>
      <c r="H37" s="695">
        <v>-10.0978365312005</v>
      </c>
      <c r="I37" s="391"/>
      <c r="J37" s="391"/>
      <c r="K37" s="391"/>
      <c r="L37" s="391"/>
      <c r="M37" s="391"/>
      <c r="N37" s="391"/>
      <c r="O37" s="391"/>
      <c r="P37" s="390"/>
      <c r="Q37" s="390"/>
      <c r="R37" s="390"/>
    </row>
    <row r="38" spans="2:18" ht="15" customHeight="1">
      <c r="B38" s="692">
        <v>32</v>
      </c>
      <c r="C38" s="693" t="s">
        <v>355</v>
      </c>
      <c r="D38" s="694">
        <v>259.30541999999997</v>
      </c>
      <c r="E38" s="694">
        <v>405.78000499999996</v>
      </c>
      <c r="F38" s="694">
        <v>411.50077599999997</v>
      </c>
      <c r="G38" s="694">
        <v>56.487282448627582</v>
      </c>
      <c r="H38" s="695">
        <v>1.4098208215064716</v>
      </c>
      <c r="I38" s="391"/>
      <c r="J38" s="391"/>
      <c r="K38" s="391"/>
      <c r="L38" s="391"/>
      <c r="M38" s="391"/>
      <c r="N38" s="391"/>
      <c r="O38" s="391"/>
      <c r="P38" s="390"/>
      <c r="Q38" s="390"/>
      <c r="R38" s="390"/>
    </row>
    <row r="39" spans="2:18" ht="15" customHeight="1">
      <c r="B39" s="692">
        <v>33</v>
      </c>
      <c r="C39" s="693" t="s">
        <v>433</v>
      </c>
      <c r="D39" s="694">
        <v>125.797325</v>
      </c>
      <c r="E39" s="694">
        <v>481.16711999999995</v>
      </c>
      <c r="F39" s="694">
        <v>188.609004</v>
      </c>
      <c r="G39" s="694">
        <v>282.49392028010129</v>
      </c>
      <c r="H39" s="695">
        <v>-60.801768001105309</v>
      </c>
      <c r="I39" s="391"/>
      <c r="J39" s="391"/>
      <c r="K39" s="391"/>
      <c r="L39" s="391"/>
      <c r="M39" s="391"/>
      <c r="N39" s="391"/>
      <c r="O39" s="391"/>
      <c r="P39" s="390"/>
      <c r="Q39" s="390"/>
      <c r="R39" s="390"/>
    </row>
    <row r="40" spans="2:18" ht="15" customHeight="1">
      <c r="B40" s="692">
        <v>34</v>
      </c>
      <c r="C40" s="693" t="s">
        <v>434</v>
      </c>
      <c r="D40" s="694">
        <v>14.991866</v>
      </c>
      <c r="E40" s="694">
        <v>32.411349000000001</v>
      </c>
      <c r="F40" s="694">
        <v>6.7017190000000006</v>
      </c>
      <c r="G40" s="694">
        <v>116.19289420009494</v>
      </c>
      <c r="H40" s="695">
        <v>-79.322924818710874</v>
      </c>
      <c r="I40" s="391"/>
      <c r="J40" s="391"/>
      <c r="K40" s="391"/>
      <c r="L40" s="391"/>
      <c r="M40" s="391"/>
      <c r="N40" s="391"/>
      <c r="O40" s="391"/>
      <c r="P40" s="390"/>
      <c r="Q40" s="390"/>
      <c r="R40" s="390"/>
    </row>
    <row r="41" spans="2:18" ht="15" customHeight="1">
      <c r="B41" s="692">
        <v>35</v>
      </c>
      <c r="C41" s="693" t="s">
        <v>387</v>
      </c>
      <c r="D41" s="694">
        <v>825.06954799999994</v>
      </c>
      <c r="E41" s="694">
        <v>1324.3339599999999</v>
      </c>
      <c r="F41" s="694">
        <v>836.67470900000001</v>
      </c>
      <c r="G41" s="694">
        <v>60.511797243061011</v>
      </c>
      <c r="H41" s="695">
        <v>-36.822981644297634</v>
      </c>
      <c r="I41" s="391"/>
      <c r="J41" s="391"/>
      <c r="K41" s="391"/>
      <c r="L41" s="391"/>
      <c r="M41" s="391"/>
      <c r="N41" s="391"/>
      <c r="O41" s="391"/>
      <c r="P41" s="390"/>
      <c r="Q41" s="390"/>
      <c r="R41" s="390"/>
    </row>
    <row r="42" spans="2:18" ht="15" customHeight="1">
      <c r="B42" s="692">
        <v>36</v>
      </c>
      <c r="C42" s="693" t="s">
        <v>435</v>
      </c>
      <c r="D42" s="694">
        <v>2384.3594050000002</v>
      </c>
      <c r="E42" s="694">
        <v>2801.4428239999997</v>
      </c>
      <c r="F42" s="694">
        <v>3702.3071009999999</v>
      </c>
      <c r="G42" s="694">
        <v>17.492472742380016</v>
      </c>
      <c r="H42" s="695">
        <v>32.157153780983236</v>
      </c>
      <c r="I42" s="391"/>
      <c r="J42" s="391"/>
      <c r="K42" s="391"/>
      <c r="L42" s="391"/>
      <c r="M42" s="391"/>
      <c r="N42" s="391"/>
      <c r="O42" s="391"/>
      <c r="P42" s="390"/>
      <c r="Q42" s="390"/>
      <c r="R42" s="390"/>
    </row>
    <row r="43" spans="2:18" ht="15" customHeight="1">
      <c r="B43" s="692">
        <v>37</v>
      </c>
      <c r="C43" s="693" t="s">
        <v>436</v>
      </c>
      <c r="D43" s="694">
        <v>191.47053599999998</v>
      </c>
      <c r="E43" s="694">
        <v>40.192846000000003</v>
      </c>
      <c r="F43" s="694">
        <v>140.053224</v>
      </c>
      <c r="G43" s="694">
        <v>-79.008338912259575</v>
      </c>
      <c r="H43" s="695">
        <v>248.45311526334808</v>
      </c>
      <c r="I43" s="391"/>
      <c r="J43" s="391"/>
      <c r="K43" s="391"/>
      <c r="L43" s="391"/>
      <c r="M43" s="391"/>
      <c r="N43" s="391"/>
      <c r="O43" s="391"/>
      <c r="P43" s="390"/>
      <c r="Q43" s="390"/>
      <c r="R43" s="390"/>
    </row>
    <row r="44" spans="2:18" ht="15" customHeight="1">
      <c r="B44" s="692">
        <v>38</v>
      </c>
      <c r="C44" s="693" t="s">
        <v>437</v>
      </c>
      <c r="D44" s="694">
        <v>672.73851300000001</v>
      </c>
      <c r="E44" s="694">
        <v>894.61722600000007</v>
      </c>
      <c r="F44" s="694">
        <v>233.57588099999998</v>
      </c>
      <c r="G44" s="694">
        <v>32.981419780853258</v>
      </c>
      <c r="H44" s="695">
        <v>-73.890969879446516</v>
      </c>
      <c r="I44" s="391"/>
      <c r="J44" s="391"/>
      <c r="K44" s="391"/>
      <c r="L44" s="391"/>
      <c r="M44" s="391"/>
      <c r="N44" s="391"/>
      <c r="O44" s="391"/>
      <c r="P44" s="390"/>
      <c r="Q44" s="390"/>
      <c r="R44" s="390"/>
    </row>
    <row r="45" spans="2:18" ht="15" customHeight="1">
      <c r="B45" s="692">
        <v>39</v>
      </c>
      <c r="C45" s="693" t="s">
        <v>438</v>
      </c>
      <c r="D45" s="694">
        <v>130.544725</v>
      </c>
      <c r="E45" s="694">
        <v>211.459855</v>
      </c>
      <c r="F45" s="694">
        <v>191.547954</v>
      </c>
      <c r="G45" s="694">
        <v>61.982688308547154</v>
      </c>
      <c r="H45" s="695">
        <v>-9.4163977365821978</v>
      </c>
      <c r="I45" s="391"/>
      <c r="J45" s="391"/>
      <c r="K45" s="391"/>
      <c r="L45" s="391"/>
      <c r="M45" s="391"/>
      <c r="N45" s="391"/>
      <c r="O45" s="391"/>
      <c r="P45" s="390"/>
      <c r="Q45" s="390"/>
      <c r="R45" s="390"/>
    </row>
    <row r="46" spans="2:18" ht="15" customHeight="1">
      <c r="B46" s="692">
        <v>40</v>
      </c>
      <c r="C46" s="693" t="s">
        <v>439</v>
      </c>
      <c r="D46" s="694">
        <v>13.992314</v>
      </c>
      <c r="E46" s="694">
        <v>27.332051</v>
      </c>
      <c r="F46" s="694">
        <v>29.415242000000003</v>
      </c>
      <c r="G46" s="694">
        <v>95.336175274511419</v>
      </c>
      <c r="H46" s="695">
        <v>7.6217880612033326</v>
      </c>
      <c r="I46" s="391"/>
      <c r="J46" s="391"/>
      <c r="K46" s="391"/>
      <c r="L46" s="391"/>
      <c r="M46" s="391"/>
      <c r="N46" s="391"/>
      <c r="O46" s="391"/>
      <c r="P46" s="390"/>
      <c r="Q46" s="390"/>
      <c r="R46" s="390"/>
    </row>
    <row r="47" spans="2:18" ht="15" customHeight="1">
      <c r="B47" s="692">
        <v>41</v>
      </c>
      <c r="C47" s="693" t="s">
        <v>440</v>
      </c>
      <c r="D47" s="694">
        <v>1.6981739999999999</v>
      </c>
      <c r="E47" s="694">
        <v>33.350238000000004</v>
      </c>
      <c r="F47" s="694">
        <v>39.823989999999995</v>
      </c>
      <c r="G47" s="694" t="s">
        <v>7</v>
      </c>
      <c r="H47" s="695">
        <v>19.411411696672104</v>
      </c>
      <c r="I47" s="391"/>
      <c r="J47" s="391"/>
      <c r="K47" s="391"/>
      <c r="L47" s="391"/>
      <c r="M47" s="391"/>
      <c r="N47" s="391"/>
      <c r="O47" s="391"/>
      <c r="P47" s="390"/>
      <c r="Q47" s="390"/>
      <c r="R47" s="390"/>
    </row>
    <row r="48" spans="2:18" ht="15" customHeight="1">
      <c r="B48" s="692">
        <v>42</v>
      </c>
      <c r="C48" s="693" t="s">
        <v>392</v>
      </c>
      <c r="D48" s="694">
        <v>13.390295</v>
      </c>
      <c r="E48" s="694">
        <v>12.444185999999998</v>
      </c>
      <c r="F48" s="694">
        <v>18.701274999999999</v>
      </c>
      <c r="G48" s="694">
        <v>-7.0656322358842942</v>
      </c>
      <c r="H48" s="695">
        <v>50.281223697556442</v>
      </c>
      <c r="I48" s="391"/>
      <c r="J48" s="391"/>
      <c r="K48" s="391"/>
      <c r="L48" s="391"/>
      <c r="M48" s="391"/>
      <c r="N48" s="391"/>
      <c r="O48" s="391"/>
      <c r="P48" s="390"/>
      <c r="Q48" s="390"/>
      <c r="R48" s="390"/>
    </row>
    <row r="49" spans="2:18" ht="15" customHeight="1">
      <c r="B49" s="692">
        <v>43</v>
      </c>
      <c r="C49" s="693" t="s">
        <v>441</v>
      </c>
      <c r="D49" s="694">
        <v>682.46286699999996</v>
      </c>
      <c r="E49" s="694">
        <v>848.84440199999995</v>
      </c>
      <c r="F49" s="694">
        <v>567.89107799999999</v>
      </c>
      <c r="G49" s="694">
        <v>24.379573313840083</v>
      </c>
      <c r="H49" s="695">
        <v>-33.098330310953742</v>
      </c>
      <c r="I49" s="391"/>
      <c r="J49" s="391"/>
      <c r="K49" s="391"/>
      <c r="L49" s="391"/>
      <c r="M49" s="391"/>
      <c r="N49" s="391"/>
      <c r="O49" s="391"/>
      <c r="P49" s="390"/>
      <c r="Q49" s="390"/>
      <c r="R49" s="390"/>
    </row>
    <row r="50" spans="2:18" ht="15" customHeight="1">
      <c r="B50" s="692">
        <v>44</v>
      </c>
      <c r="C50" s="693" t="s">
        <v>369</v>
      </c>
      <c r="D50" s="694">
        <v>831.05685199999994</v>
      </c>
      <c r="E50" s="694">
        <v>1034.8308959999999</v>
      </c>
      <c r="F50" s="694">
        <v>1431.5020159999999</v>
      </c>
      <c r="G50" s="694">
        <v>24.519868106448143</v>
      </c>
      <c r="H50" s="695">
        <v>38.331974966468351</v>
      </c>
      <c r="I50" s="391"/>
      <c r="J50" s="391"/>
      <c r="K50" s="391"/>
      <c r="L50" s="391"/>
      <c r="M50" s="391"/>
      <c r="N50" s="391"/>
      <c r="O50" s="391"/>
      <c r="P50" s="390"/>
      <c r="Q50" s="390"/>
      <c r="R50" s="390"/>
    </row>
    <row r="51" spans="2:18" ht="15" customHeight="1">
      <c r="B51" s="692">
        <v>45</v>
      </c>
      <c r="C51" s="693" t="s">
        <v>442</v>
      </c>
      <c r="D51" s="694">
        <v>413.151611</v>
      </c>
      <c r="E51" s="694">
        <v>420.238632</v>
      </c>
      <c r="F51" s="694">
        <v>282.96529899999996</v>
      </c>
      <c r="G51" s="694">
        <v>1.715356012492947</v>
      </c>
      <c r="H51" s="695">
        <v>-32.665567262745142</v>
      </c>
      <c r="I51" s="391"/>
      <c r="J51" s="391"/>
      <c r="K51" s="391"/>
      <c r="L51" s="391"/>
      <c r="M51" s="391"/>
      <c r="N51" s="391"/>
      <c r="O51" s="391"/>
      <c r="P51" s="390"/>
      <c r="Q51" s="390"/>
      <c r="R51" s="390"/>
    </row>
    <row r="52" spans="2:18" ht="15" customHeight="1">
      <c r="B52" s="692">
        <v>46</v>
      </c>
      <c r="C52" s="693" t="s">
        <v>443</v>
      </c>
      <c r="D52" s="694">
        <v>587.26369999999997</v>
      </c>
      <c r="E52" s="694">
        <v>1022.862303</v>
      </c>
      <c r="F52" s="694">
        <v>1042.623253</v>
      </c>
      <c r="G52" s="694">
        <v>74.174276904906606</v>
      </c>
      <c r="H52" s="695">
        <v>1.9319267062675181</v>
      </c>
      <c r="I52" s="391"/>
      <c r="J52" s="391"/>
      <c r="K52" s="391"/>
      <c r="L52" s="391"/>
      <c r="M52" s="391"/>
      <c r="N52" s="391"/>
      <c r="O52" s="391"/>
      <c r="P52" s="390"/>
      <c r="Q52" s="390"/>
      <c r="R52" s="390"/>
    </row>
    <row r="53" spans="2:18" ht="15" customHeight="1">
      <c r="B53" s="692">
        <v>47</v>
      </c>
      <c r="C53" s="693" t="s">
        <v>393</v>
      </c>
      <c r="D53" s="694">
        <v>1303.5732990000001</v>
      </c>
      <c r="E53" s="694">
        <v>1607.5201769999999</v>
      </c>
      <c r="F53" s="694">
        <v>1915.994488</v>
      </c>
      <c r="G53" s="694">
        <v>23.316439377299616</v>
      </c>
      <c r="H53" s="695">
        <v>19.189451890780234</v>
      </c>
      <c r="I53" s="391"/>
      <c r="J53" s="391"/>
      <c r="K53" s="391"/>
      <c r="L53" s="391"/>
      <c r="M53" s="391"/>
      <c r="N53" s="391"/>
      <c r="O53" s="391"/>
      <c r="P53" s="390"/>
      <c r="Q53" s="390"/>
      <c r="R53" s="390"/>
    </row>
    <row r="54" spans="2:18" ht="15" customHeight="1">
      <c r="B54" s="692">
        <v>48</v>
      </c>
      <c r="C54" s="693" t="s">
        <v>444</v>
      </c>
      <c r="D54" s="694">
        <v>5954.7731180000001</v>
      </c>
      <c r="E54" s="694">
        <v>14859.289683999999</v>
      </c>
      <c r="F54" s="694">
        <v>14581.554792000001</v>
      </c>
      <c r="G54" s="694">
        <v>149.53578229678573</v>
      </c>
      <c r="H54" s="695">
        <v>-1.8690993843336656</v>
      </c>
      <c r="I54" s="391"/>
      <c r="J54" s="391"/>
      <c r="K54" s="391"/>
      <c r="L54" s="391"/>
      <c r="M54" s="391"/>
      <c r="N54" s="391"/>
      <c r="O54" s="391"/>
      <c r="P54" s="390"/>
      <c r="Q54" s="390"/>
      <c r="R54" s="390"/>
    </row>
    <row r="55" spans="2:18" ht="15" customHeight="1">
      <c r="B55" s="692">
        <v>49</v>
      </c>
      <c r="C55" s="693" t="s">
        <v>445</v>
      </c>
      <c r="D55" s="694">
        <v>192.18949000000001</v>
      </c>
      <c r="E55" s="694">
        <v>295.77992699999999</v>
      </c>
      <c r="F55" s="694">
        <v>331.24870500000003</v>
      </c>
      <c r="G55" s="694">
        <v>53.900157079349128</v>
      </c>
      <c r="H55" s="695">
        <v>11.991610911446344</v>
      </c>
      <c r="I55" s="391"/>
      <c r="J55" s="391"/>
      <c r="K55" s="391"/>
      <c r="L55" s="391"/>
      <c r="M55" s="391"/>
      <c r="N55" s="391"/>
      <c r="O55" s="391"/>
      <c r="P55" s="390"/>
      <c r="Q55" s="390"/>
      <c r="R55" s="390"/>
    </row>
    <row r="56" spans="2:18" ht="15" customHeight="1">
      <c r="B56" s="696"/>
      <c r="C56" s="697" t="s">
        <v>374</v>
      </c>
      <c r="D56" s="698">
        <v>14580.951418999994</v>
      </c>
      <c r="E56" s="698">
        <v>21022.916778999999</v>
      </c>
      <c r="F56" s="698">
        <v>23671.958895000011</v>
      </c>
      <c r="G56" s="698">
        <v>44.18069284289416</v>
      </c>
      <c r="H56" s="699">
        <v>12.600735396746487</v>
      </c>
      <c r="I56" s="390"/>
      <c r="J56" s="390"/>
      <c r="K56" s="390"/>
      <c r="L56" s="390"/>
      <c r="M56" s="390"/>
      <c r="N56" s="390"/>
      <c r="O56" s="390"/>
      <c r="P56" s="390"/>
      <c r="Q56" s="390"/>
      <c r="R56" s="390"/>
    </row>
    <row r="57" spans="2:18" ht="15" customHeight="1" thickBot="1">
      <c r="B57" s="700"/>
      <c r="C57" s="701" t="s">
        <v>375</v>
      </c>
      <c r="D57" s="702">
        <v>65552.446535999989</v>
      </c>
      <c r="E57" s="702">
        <v>98202.567653999984</v>
      </c>
      <c r="F57" s="702">
        <v>106135.063987</v>
      </c>
      <c r="G57" s="702">
        <v>49.807631664928408</v>
      </c>
      <c r="H57" s="703">
        <v>8.0776872972902396</v>
      </c>
      <c r="I57" s="390"/>
      <c r="J57" s="390"/>
      <c r="K57" s="390"/>
      <c r="L57" s="390"/>
      <c r="M57" s="390"/>
      <c r="N57" s="390"/>
      <c r="O57" s="390"/>
      <c r="P57" s="390"/>
      <c r="Q57" s="390"/>
      <c r="R57" s="390"/>
    </row>
    <row r="58" spans="2:18" ht="13.5" thickTop="1">
      <c r="B58" s="372" t="s">
        <v>690</v>
      </c>
    </row>
  </sheetData>
  <mergeCells count="5">
    <mergeCell ref="B1:H1"/>
    <mergeCell ref="B2:H2"/>
    <mergeCell ref="B3:H3"/>
    <mergeCell ref="D4:F4"/>
    <mergeCell ref="G4:H4"/>
  </mergeCells>
  <printOptions horizontalCentered="1"/>
  <pageMargins left="0.75" right="0.75" top="1" bottom="1" header="0.5" footer="0.5"/>
  <pageSetup scale="78"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S57"/>
  <sheetViews>
    <sheetView view="pageBreakPreview" zoomScaleSheetLayoutView="100" workbookViewId="0">
      <selection activeCell="D4" sqref="D4:F4"/>
    </sheetView>
  </sheetViews>
  <sheetFormatPr defaultRowHeight="12.75"/>
  <cols>
    <col min="1" max="1" width="9.140625" style="372"/>
    <col min="2" max="2" width="6.140625" style="372" customWidth="1"/>
    <col min="3" max="3" width="41.140625" style="372" bestFit="1" customWidth="1"/>
    <col min="4" max="8" width="10.7109375" style="372" customWidth="1"/>
    <col min="9" max="257" width="9.140625" style="372"/>
    <col min="258" max="258" width="6.140625" style="372" customWidth="1"/>
    <col min="259" max="259" width="41.140625" style="372" bestFit="1" customWidth="1"/>
    <col min="260" max="264" width="10.7109375" style="372" customWidth="1"/>
    <col min="265" max="513" width="9.140625" style="372"/>
    <col min="514" max="514" width="6.140625" style="372" customWidth="1"/>
    <col min="515" max="515" width="41.140625" style="372" bestFit="1" customWidth="1"/>
    <col min="516" max="520" width="10.7109375" style="372" customWidth="1"/>
    <col min="521" max="769" width="9.140625" style="372"/>
    <col min="770" max="770" width="6.140625" style="372" customWidth="1"/>
    <col min="771" max="771" width="41.140625" style="372" bestFit="1" customWidth="1"/>
    <col min="772" max="776" width="10.7109375" style="372" customWidth="1"/>
    <col min="777" max="1025" width="9.140625" style="372"/>
    <col min="1026" max="1026" width="6.140625" style="372" customWidth="1"/>
    <col min="1027" max="1027" width="41.140625" style="372" bestFit="1" customWidth="1"/>
    <col min="1028" max="1032" width="10.7109375" style="372" customWidth="1"/>
    <col min="1033" max="1281" width="9.140625" style="372"/>
    <col min="1282" max="1282" width="6.140625" style="372" customWidth="1"/>
    <col min="1283" max="1283" width="41.140625" style="372" bestFit="1" customWidth="1"/>
    <col min="1284" max="1288" width="10.7109375" style="372" customWidth="1"/>
    <col min="1289" max="1537" width="9.140625" style="372"/>
    <col min="1538" max="1538" width="6.140625" style="372" customWidth="1"/>
    <col min="1539" max="1539" width="41.140625" style="372" bestFit="1" customWidth="1"/>
    <col min="1540" max="1544" width="10.7109375" style="372" customWidth="1"/>
    <col min="1545" max="1793" width="9.140625" style="372"/>
    <col min="1794" max="1794" width="6.140625" style="372" customWidth="1"/>
    <col min="1795" max="1795" width="41.140625" style="372" bestFit="1" customWidth="1"/>
    <col min="1796" max="1800" width="10.7109375" style="372" customWidth="1"/>
    <col min="1801" max="2049" width="9.140625" style="372"/>
    <col min="2050" max="2050" width="6.140625" style="372" customWidth="1"/>
    <col min="2051" max="2051" width="41.140625" style="372" bestFit="1" customWidth="1"/>
    <col min="2052" max="2056" width="10.7109375" style="372" customWidth="1"/>
    <col min="2057" max="2305" width="9.140625" style="372"/>
    <col min="2306" max="2306" width="6.140625" style="372" customWidth="1"/>
    <col min="2307" max="2307" width="41.140625" style="372" bestFit="1" customWidth="1"/>
    <col min="2308" max="2312" width="10.7109375" style="372" customWidth="1"/>
    <col min="2313" max="2561" width="9.140625" style="372"/>
    <col min="2562" max="2562" width="6.140625" style="372" customWidth="1"/>
    <col min="2563" max="2563" width="41.140625" style="372" bestFit="1" customWidth="1"/>
    <col min="2564" max="2568" width="10.7109375" style="372" customWidth="1"/>
    <col min="2569" max="2817" width="9.140625" style="372"/>
    <col min="2818" max="2818" width="6.140625" style="372" customWidth="1"/>
    <col min="2819" max="2819" width="41.140625" style="372" bestFit="1" customWidth="1"/>
    <col min="2820" max="2824" width="10.7109375" style="372" customWidth="1"/>
    <col min="2825" max="3073" width="9.140625" style="372"/>
    <col min="3074" max="3074" width="6.140625" style="372" customWidth="1"/>
    <col min="3075" max="3075" width="41.140625" style="372" bestFit="1" customWidth="1"/>
    <col min="3076" max="3080" width="10.7109375" style="372" customWidth="1"/>
    <col min="3081" max="3329" width="9.140625" style="372"/>
    <col min="3330" max="3330" width="6.140625" style="372" customWidth="1"/>
    <col min="3331" max="3331" width="41.140625" style="372" bestFit="1" customWidth="1"/>
    <col min="3332" max="3336" width="10.7109375" style="372" customWidth="1"/>
    <col min="3337" max="3585" width="9.140625" style="372"/>
    <col min="3586" max="3586" width="6.140625" style="372" customWidth="1"/>
    <col min="3587" max="3587" width="41.140625" style="372" bestFit="1" customWidth="1"/>
    <col min="3588" max="3592" width="10.7109375" style="372" customWidth="1"/>
    <col min="3593" max="3841" width="9.140625" style="372"/>
    <col min="3842" max="3842" width="6.140625" style="372" customWidth="1"/>
    <col min="3843" max="3843" width="41.140625" style="372" bestFit="1" customWidth="1"/>
    <col min="3844" max="3848" width="10.7109375" style="372" customWidth="1"/>
    <col min="3849" max="4097" width="9.140625" style="372"/>
    <col min="4098" max="4098" width="6.140625" style="372" customWidth="1"/>
    <col min="4099" max="4099" width="41.140625" style="372" bestFit="1" customWidth="1"/>
    <col min="4100" max="4104" width="10.7109375" style="372" customWidth="1"/>
    <col min="4105" max="4353" width="9.140625" style="372"/>
    <col min="4354" max="4354" width="6.140625" style="372" customWidth="1"/>
    <col min="4355" max="4355" width="41.140625" style="372" bestFit="1" customWidth="1"/>
    <col min="4356" max="4360" width="10.7109375" style="372" customWidth="1"/>
    <col min="4361" max="4609" width="9.140625" style="372"/>
    <col min="4610" max="4610" width="6.140625" style="372" customWidth="1"/>
    <col min="4611" max="4611" width="41.140625" style="372" bestFit="1" customWidth="1"/>
    <col min="4612" max="4616" width="10.7109375" style="372" customWidth="1"/>
    <col min="4617" max="4865" width="9.140625" style="372"/>
    <col min="4866" max="4866" width="6.140625" style="372" customWidth="1"/>
    <col min="4867" max="4867" width="41.140625" style="372" bestFit="1" customWidth="1"/>
    <col min="4868" max="4872" width="10.7109375" style="372" customWidth="1"/>
    <col min="4873" max="5121" width="9.140625" style="372"/>
    <col min="5122" max="5122" width="6.140625" style="372" customWidth="1"/>
    <col min="5123" max="5123" width="41.140625" style="372" bestFit="1" customWidth="1"/>
    <col min="5124" max="5128" width="10.7109375" style="372" customWidth="1"/>
    <col min="5129" max="5377" width="9.140625" style="372"/>
    <col min="5378" max="5378" width="6.140625" style="372" customWidth="1"/>
    <col min="5379" max="5379" width="41.140625" style="372" bestFit="1" customWidth="1"/>
    <col min="5380" max="5384" width="10.7109375" style="372" customWidth="1"/>
    <col min="5385" max="5633" width="9.140625" style="372"/>
    <col min="5634" max="5634" width="6.140625" style="372" customWidth="1"/>
    <col min="5635" max="5635" width="41.140625" style="372" bestFit="1" customWidth="1"/>
    <col min="5636" max="5640" width="10.7109375" style="372" customWidth="1"/>
    <col min="5641" max="5889" width="9.140625" style="372"/>
    <col min="5890" max="5890" width="6.140625" style="372" customWidth="1"/>
    <col min="5891" max="5891" width="41.140625" style="372" bestFit="1" customWidth="1"/>
    <col min="5892" max="5896" width="10.7109375" style="372" customWidth="1"/>
    <col min="5897" max="6145" width="9.140625" style="372"/>
    <col min="6146" max="6146" width="6.140625" style="372" customWidth="1"/>
    <col min="6147" max="6147" width="41.140625" style="372" bestFit="1" customWidth="1"/>
    <col min="6148" max="6152" width="10.7109375" style="372" customWidth="1"/>
    <col min="6153" max="6401" width="9.140625" style="372"/>
    <col min="6402" max="6402" width="6.140625" style="372" customWidth="1"/>
    <col min="6403" max="6403" width="41.140625" style="372" bestFit="1" customWidth="1"/>
    <col min="6404" max="6408" width="10.7109375" style="372" customWidth="1"/>
    <col min="6409" max="6657" width="9.140625" style="372"/>
    <col min="6658" max="6658" width="6.140625" style="372" customWidth="1"/>
    <col min="6659" max="6659" width="41.140625" style="372" bestFit="1" customWidth="1"/>
    <col min="6660" max="6664" width="10.7109375" style="372" customWidth="1"/>
    <col min="6665" max="6913" width="9.140625" style="372"/>
    <col min="6914" max="6914" width="6.140625" style="372" customWidth="1"/>
    <col min="6915" max="6915" width="41.140625" style="372" bestFit="1" customWidth="1"/>
    <col min="6916" max="6920" width="10.7109375" style="372" customWidth="1"/>
    <col min="6921" max="7169" width="9.140625" style="372"/>
    <col min="7170" max="7170" width="6.140625" style="372" customWidth="1"/>
    <col min="7171" max="7171" width="41.140625" style="372" bestFit="1" customWidth="1"/>
    <col min="7172" max="7176" width="10.7109375" style="372" customWidth="1"/>
    <col min="7177" max="7425" width="9.140625" style="372"/>
    <col min="7426" max="7426" width="6.140625" style="372" customWidth="1"/>
    <col min="7427" max="7427" width="41.140625" style="372" bestFit="1" customWidth="1"/>
    <col min="7428" max="7432" width="10.7109375" style="372" customWidth="1"/>
    <col min="7433" max="7681" width="9.140625" style="372"/>
    <col min="7682" max="7682" width="6.140625" style="372" customWidth="1"/>
    <col min="7683" max="7683" width="41.140625" style="372" bestFit="1" customWidth="1"/>
    <col min="7684" max="7688" width="10.7109375" style="372" customWidth="1"/>
    <col min="7689" max="7937" width="9.140625" style="372"/>
    <col min="7938" max="7938" width="6.140625" style="372" customWidth="1"/>
    <col min="7939" max="7939" width="41.140625" style="372" bestFit="1" customWidth="1"/>
    <col min="7940" max="7944" width="10.7109375" style="372" customWidth="1"/>
    <col min="7945" max="8193" width="9.140625" style="372"/>
    <col min="8194" max="8194" width="6.140625" style="372" customWidth="1"/>
    <col min="8195" max="8195" width="41.140625" style="372" bestFit="1" customWidth="1"/>
    <col min="8196" max="8200" width="10.7109375" style="372" customWidth="1"/>
    <col min="8201" max="8449" width="9.140625" style="372"/>
    <col min="8450" max="8450" width="6.140625" style="372" customWidth="1"/>
    <col min="8451" max="8451" width="41.140625" style="372" bestFit="1" customWidth="1"/>
    <col min="8452" max="8456" width="10.7109375" style="372" customWidth="1"/>
    <col min="8457" max="8705" width="9.140625" style="372"/>
    <col min="8706" max="8706" width="6.140625" style="372" customWidth="1"/>
    <col min="8707" max="8707" width="41.140625" style="372" bestFit="1" customWidth="1"/>
    <col min="8708" max="8712" width="10.7109375" style="372" customWidth="1"/>
    <col min="8713" max="8961" width="9.140625" style="372"/>
    <col min="8962" max="8962" width="6.140625" style="372" customWidth="1"/>
    <col min="8963" max="8963" width="41.140625" style="372" bestFit="1" customWidth="1"/>
    <col min="8964" max="8968" width="10.7109375" style="372" customWidth="1"/>
    <col min="8969" max="9217" width="9.140625" style="372"/>
    <col min="9218" max="9218" width="6.140625" style="372" customWidth="1"/>
    <col min="9219" max="9219" width="41.140625" style="372" bestFit="1" customWidth="1"/>
    <col min="9220" max="9224" width="10.7109375" style="372" customWidth="1"/>
    <col min="9225" max="9473" width="9.140625" style="372"/>
    <col min="9474" max="9474" width="6.140625" style="372" customWidth="1"/>
    <col min="9475" max="9475" width="41.140625" style="372" bestFit="1" customWidth="1"/>
    <col min="9476" max="9480" width="10.7109375" style="372" customWidth="1"/>
    <col min="9481" max="9729" width="9.140625" style="372"/>
    <col min="9730" max="9730" width="6.140625" style="372" customWidth="1"/>
    <col min="9731" max="9731" width="41.140625" style="372" bestFit="1" customWidth="1"/>
    <col min="9732" max="9736" width="10.7109375" style="372" customWidth="1"/>
    <col min="9737" max="9985" width="9.140625" style="372"/>
    <col min="9986" max="9986" width="6.140625" style="372" customWidth="1"/>
    <col min="9987" max="9987" width="41.140625" style="372" bestFit="1" customWidth="1"/>
    <col min="9988" max="9992" width="10.7109375" style="372" customWidth="1"/>
    <col min="9993" max="10241" width="9.140625" style="372"/>
    <col min="10242" max="10242" width="6.140625" style="372" customWidth="1"/>
    <col min="10243" max="10243" width="41.140625" style="372" bestFit="1" customWidth="1"/>
    <col min="10244" max="10248" width="10.7109375" style="372" customWidth="1"/>
    <col min="10249" max="10497" width="9.140625" style="372"/>
    <col min="10498" max="10498" width="6.140625" style="372" customWidth="1"/>
    <col min="10499" max="10499" width="41.140625" style="372" bestFit="1" customWidth="1"/>
    <col min="10500" max="10504" width="10.7109375" style="372" customWidth="1"/>
    <col min="10505" max="10753" width="9.140625" style="372"/>
    <col min="10754" max="10754" width="6.140625" style="372" customWidth="1"/>
    <col min="10755" max="10755" width="41.140625" style="372" bestFit="1" customWidth="1"/>
    <col min="10756" max="10760" width="10.7109375" style="372" customWidth="1"/>
    <col min="10761" max="11009" width="9.140625" style="372"/>
    <col min="11010" max="11010" width="6.140625" style="372" customWidth="1"/>
    <col min="11011" max="11011" width="41.140625" style="372" bestFit="1" customWidth="1"/>
    <col min="11012" max="11016" width="10.7109375" style="372" customWidth="1"/>
    <col min="11017" max="11265" width="9.140625" style="372"/>
    <col min="11266" max="11266" width="6.140625" style="372" customWidth="1"/>
    <col min="11267" max="11267" width="41.140625" style="372" bestFit="1" customWidth="1"/>
    <col min="11268" max="11272" width="10.7109375" style="372" customWidth="1"/>
    <col min="11273" max="11521" width="9.140625" style="372"/>
    <col min="11522" max="11522" width="6.140625" style="372" customWidth="1"/>
    <col min="11523" max="11523" width="41.140625" style="372" bestFit="1" customWidth="1"/>
    <col min="11524" max="11528" width="10.7109375" style="372" customWidth="1"/>
    <col min="11529" max="11777" width="9.140625" style="372"/>
    <col min="11778" max="11778" width="6.140625" style="372" customWidth="1"/>
    <col min="11779" max="11779" width="41.140625" style="372" bestFit="1" customWidth="1"/>
    <col min="11780" max="11784" width="10.7109375" style="372" customWidth="1"/>
    <col min="11785" max="12033" width="9.140625" style="372"/>
    <col min="12034" max="12034" width="6.140625" style="372" customWidth="1"/>
    <col min="12035" max="12035" width="41.140625" style="372" bestFit="1" customWidth="1"/>
    <col min="12036" max="12040" width="10.7109375" style="372" customWidth="1"/>
    <col min="12041" max="12289" width="9.140625" style="372"/>
    <col min="12290" max="12290" width="6.140625" style="372" customWidth="1"/>
    <col min="12291" max="12291" width="41.140625" style="372" bestFit="1" customWidth="1"/>
    <col min="12292" max="12296" width="10.7109375" style="372" customWidth="1"/>
    <col min="12297" max="12545" width="9.140625" style="372"/>
    <col min="12546" max="12546" width="6.140625" style="372" customWidth="1"/>
    <col min="12547" max="12547" width="41.140625" style="372" bestFit="1" customWidth="1"/>
    <col min="12548" max="12552" width="10.7109375" style="372" customWidth="1"/>
    <col min="12553" max="12801" width="9.140625" style="372"/>
    <col min="12802" max="12802" width="6.140625" style="372" customWidth="1"/>
    <col min="12803" max="12803" width="41.140625" style="372" bestFit="1" customWidth="1"/>
    <col min="12804" max="12808" width="10.7109375" style="372" customWidth="1"/>
    <col min="12809" max="13057" width="9.140625" style="372"/>
    <col min="13058" max="13058" width="6.140625" style="372" customWidth="1"/>
    <col min="13059" max="13059" width="41.140625" style="372" bestFit="1" customWidth="1"/>
    <col min="13060" max="13064" width="10.7109375" style="372" customWidth="1"/>
    <col min="13065" max="13313" width="9.140625" style="372"/>
    <col min="13314" max="13314" width="6.140625" style="372" customWidth="1"/>
    <col min="13315" max="13315" width="41.140625" style="372" bestFit="1" customWidth="1"/>
    <col min="13316" max="13320" width="10.7109375" style="372" customWidth="1"/>
    <col min="13321" max="13569" width="9.140625" style="372"/>
    <col min="13570" max="13570" width="6.140625" style="372" customWidth="1"/>
    <col min="13571" max="13571" width="41.140625" style="372" bestFit="1" customWidth="1"/>
    <col min="13572" max="13576" width="10.7109375" style="372" customWidth="1"/>
    <col min="13577" max="13825" width="9.140625" style="372"/>
    <col min="13826" max="13826" width="6.140625" style="372" customWidth="1"/>
    <col min="13827" max="13827" width="41.140625" style="372" bestFit="1" customWidth="1"/>
    <col min="13828" max="13832" width="10.7109375" style="372" customWidth="1"/>
    <col min="13833" max="14081" width="9.140625" style="372"/>
    <col min="14082" max="14082" width="6.140625" style="372" customWidth="1"/>
    <col min="14083" max="14083" width="41.140625" style="372" bestFit="1" customWidth="1"/>
    <col min="14084" max="14088" width="10.7109375" style="372" customWidth="1"/>
    <col min="14089" max="14337" width="9.140625" style="372"/>
    <col min="14338" max="14338" width="6.140625" style="372" customWidth="1"/>
    <col min="14339" max="14339" width="41.140625" style="372" bestFit="1" customWidth="1"/>
    <col min="14340" max="14344" width="10.7109375" style="372" customWidth="1"/>
    <col min="14345" max="14593" width="9.140625" style="372"/>
    <col min="14594" max="14594" width="6.140625" style="372" customWidth="1"/>
    <col min="14595" max="14595" width="41.140625" style="372" bestFit="1" customWidth="1"/>
    <col min="14596" max="14600" width="10.7109375" style="372" customWidth="1"/>
    <col min="14601" max="14849" width="9.140625" style="372"/>
    <col min="14850" max="14850" width="6.140625" style="372" customWidth="1"/>
    <col min="14851" max="14851" width="41.140625" style="372" bestFit="1" customWidth="1"/>
    <col min="14852" max="14856" width="10.7109375" style="372" customWidth="1"/>
    <col min="14857" max="15105" width="9.140625" style="372"/>
    <col min="15106" max="15106" width="6.140625" style="372" customWidth="1"/>
    <col min="15107" max="15107" width="41.140625" style="372" bestFit="1" customWidth="1"/>
    <col min="15108" max="15112" width="10.7109375" style="372" customWidth="1"/>
    <col min="15113" max="15361" width="9.140625" style="372"/>
    <col min="15362" max="15362" width="6.140625" style="372" customWidth="1"/>
    <col min="15363" max="15363" width="41.140625" style="372" bestFit="1" customWidth="1"/>
    <col min="15364" max="15368" width="10.7109375" style="372" customWidth="1"/>
    <col min="15369" max="15617" width="9.140625" style="372"/>
    <col min="15618" max="15618" width="6.140625" style="372" customWidth="1"/>
    <col min="15619" max="15619" width="41.140625" style="372" bestFit="1" customWidth="1"/>
    <col min="15620" max="15624" width="10.7109375" style="372" customWidth="1"/>
    <col min="15625" max="15873" width="9.140625" style="372"/>
    <col min="15874" max="15874" width="6.140625" style="372" customWidth="1"/>
    <col min="15875" max="15875" width="41.140625" style="372" bestFit="1" customWidth="1"/>
    <col min="15876" max="15880" width="10.7109375" style="372" customWidth="1"/>
    <col min="15881" max="16129" width="9.140625" style="372"/>
    <col min="16130" max="16130" width="6.140625" style="372" customWidth="1"/>
    <col min="16131" max="16131" width="41.140625" style="372" bestFit="1" customWidth="1"/>
    <col min="16132" max="16136" width="10.7109375" style="372" customWidth="1"/>
    <col min="16137" max="16384" width="9.140625" style="372"/>
  </cols>
  <sheetData>
    <row r="1" spans="2:19">
      <c r="B1" s="1712" t="s">
        <v>446</v>
      </c>
      <c r="C1" s="1712"/>
      <c r="D1" s="1712"/>
      <c r="E1" s="1712"/>
      <c r="F1" s="1712"/>
      <c r="G1" s="1712"/>
      <c r="H1" s="1712"/>
    </row>
    <row r="2" spans="2:19" ht="15" customHeight="1">
      <c r="B2" s="1723" t="s">
        <v>250</v>
      </c>
      <c r="C2" s="1723"/>
      <c r="D2" s="1723"/>
      <c r="E2" s="1723"/>
      <c r="F2" s="1723"/>
      <c r="G2" s="1723"/>
      <c r="H2" s="1723"/>
    </row>
    <row r="3" spans="2:19" ht="15" customHeight="1" thickBot="1">
      <c r="B3" s="1724" t="s">
        <v>16</v>
      </c>
      <c r="C3" s="1724"/>
      <c r="D3" s="1724"/>
      <c r="E3" s="1724"/>
      <c r="F3" s="1724"/>
      <c r="G3" s="1724"/>
      <c r="H3" s="1724"/>
    </row>
    <row r="4" spans="2:19" ht="15" customHeight="1" thickTop="1">
      <c r="B4" s="392"/>
      <c r="C4" s="393"/>
      <c r="D4" s="1725" t="str">
        <f>'M-India'!D4:F4</f>
        <v>Two Months</v>
      </c>
      <c r="E4" s="1725"/>
      <c r="F4" s="1725"/>
      <c r="G4" s="1726" t="s">
        <v>146</v>
      </c>
      <c r="H4" s="1727"/>
    </row>
    <row r="5" spans="2:19" ht="15" customHeight="1">
      <c r="B5" s="394"/>
      <c r="C5" s="395"/>
      <c r="D5" s="704" t="s">
        <v>4</v>
      </c>
      <c r="E5" s="705" t="s">
        <v>291</v>
      </c>
      <c r="F5" s="705" t="s">
        <v>292</v>
      </c>
      <c r="G5" s="705" t="s">
        <v>5</v>
      </c>
      <c r="H5" s="706" t="s">
        <v>79</v>
      </c>
    </row>
    <row r="6" spans="2:19" ht="15" customHeight="1">
      <c r="B6" s="688"/>
      <c r="C6" s="689" t="s">
        <v>379</v>
      </c>
      <c r="D6" s="690">
        <v>10548.511491000003</v>
      </c>
      <c r="E6" s="690">
        <v>13205.638432</v>
      </c>
      <c r="F6" s="690">
        <v>18616.36004</v>
      </c>
      <c r="G6" s="690">
        <v>25.189591377580228</v>
      </c>
      <c r="H6" s="691">
        <v>40.972813513420903</v>
      </c>
      <c r="O6" s="381"/>
      <c r="P6" s="381"/>
      <c r="Q6" s="381"/>
      <c r="R6" s="381"/>
      <c r="S6" s="381"/>
    </row>
    <row r="7" spans="2:19" ht="15" customHeight="1">
      <c r="B7" s="692">
        <v>1</v>
      </c>
      <c r="C7" s="693" t="s">
        <v>447</v>
      </c>
      <c r="D7" s="694">
        <v>273.41628100000003</v>
      </c>
      <c r="E7" s="694">
        <v>242.73567800000001</v>
      </c>
      <c r="F7" s="694">
        <v>263.904605</v>
      </c>
      <c r="G7" s="694">
        <v>-11.221205587241528</v>
      </c>
      <c r="H7" s="695">
        <v>8.7209787924130211</v>
      </c>
      <c r="O7" s="381"/>
      <c r="P7" s="381"/>
      <c r="Q7" s="381"/>
      <c r="R7" s="381"/>
      <c r="S7" s="381"/>
    </row>
    <row r="8" spans="2:19" ht="15" customHeight="1">
      <c r="B8" s="692">
        <v>2</v>
      </c>
      <c r="C8" s="693" t="s">
        <v>448</v>
      </c>
      <c r="D8" s="694">
        <v>95.889865999999998</v>
      </c>
      <c r="E8" s="694">
        <v>94.563806999999997</v>
      </c>
      <c r="F8" s="694">
        <v>149.83157299999999</v>
      </c>
      <c r="G8" s="694">
        <v>-1.3828979592066588</v>
      </c>
      <c r="H8" s="695">
        <v>58.444946066945022</v>
      </c>
      <c r="O8" s="381"/>
      <c r="P8" s="381"/>
      <c r="Q8" s="381"/>
      <c r="R8" s="381"/>
      <c r="S8" s="381"/>
    </row>
    <row r="9" spans="2:19" ht="15" customHeight="1">
      <c r="B9" s="692">
        <v>3</v>
      </c>
      <c r="C9" s="693" t="s">
        <v>449</v>
      </c>
      <c r="D9" s="694">
        <v>38.148025000000004</v>
      </c>
      <c r="E9" s="694">
        <v>43.262839999999997</v>
      </c>
      <c r="F9" s="694">
        <v>123.598444</v>
      </c>
      <c r="G9" s="694">
        <v>13.407810758224031</v>
      </c>
      <c r="H9" s="695">
        <v>185.69193330812311</v>
      </c>
      <c r="O9" s="381"/>
      <c r="P9" s="381"/>
      <c r="Q9" s="381"/>
      <c r="R9" s="381"/>
      <c r="S9" s="381"/>
    </row>
    <row r="10" spans="2:19" ht="15" customHeight="1">
      <c r="B10" s="692">
        <v>4</v>
      </c>
      <c r="C10" s="693" t="s">
        <v>450</v>
      </c>
      <c r="D10" s="694">
        <v>187.91606999999999</v>
      </c>
      <c r="E10" s="694">
        <v>205.29138699999999</v>
      </c>
      <c r="F10" s="694">
        <v>199.87440199999998</v>
      </c>
      <c r="G10" s="694">
        <v>9.2463177843172133</v>
      </c>
      <c r="H10" s="695">
        <v>-2.6386810860214069</v>
      </c>
      <c r="O10" s="381"/>
      <c r="P10" s="381"/>
      <c r="Q10" s="381"/>
      <c r="R10" s="381"/>
      <c r="S10" s="381"/>
    </row>
    <row r="11" spans="2:19" ht="15" customHeight="1">
      <c r="B11" s="692">
        <v>5</v>
      </c>
      <c r="C11" s="693" t="s">
        <v>412</v>
      </c>
      <c r="D11" s="694">
        <v>1136.010526</v>
      </c>
      <c r="E11" s="694">
        <v>322.222599</v>
      </c>
      <c r="F11" s="694">
        <v>929.67848900000001</v>
      </c>
      <c r="G11" s="694">
        <v>-71.635597415230293</v>
      </c>
      <c r="H11" s="695">
        <v>188.52057300921967</v>
      </c>
      <c r="O11" s="381"/>
      <c r="P11" s="381"/>
      <c r="Q11" s="381"/>
      <c r="R11" s="381"/>
      <c r="S11" s="381"/>
    </row>
    <row r="12" spans="2:19" ht="15" customHeight="1">
      <c r="B12" s="692">
        <v>6</v>
      </c>
      <c r="C12" s="693" t="s">
        <v>451</v>
      </c>
      <c r="D12" s="694">
        <v>50.690567000000001</v>
      </c>
      <c r="E12" s="694">
        <v>88.842393000000001</v>
      </c>
      <c r="F12" s="694">
        <v>82.165035000000003</v>
      </c>
      <c r="G12" s="694">
        <v>75.264153190474275</v>
      </c>
      <c r="H12" s="695">
        <v>-7.5159591885373942</v>
      </c>
      <c r="O12" s="381"/>
      <c r="P12" s="381"/>
      <c r="Q12" s="381"/>
      <c r="R12" s="381"/>
      <c r="S12" s="381"/>
    </row>
    <row r="13" spans="2:19" ht="15" customHeight="1">
      <c r="B13" s="692">
        <v>7</v>
      </c>
      <c r="C13" s="693" t="s">
        <v>418</v>
      </c>
      <c r="D13" s="694">
        <v>37.698546999999998</v>
      </c>
      <c r="E13" s="694">
        <v>37.079070999999999</v>
      </c>
      <c r="F13" s="694">
        <v>18.864151</v>
      </c>
      <c r="G13" s="694">
        <v>-1.6432357459294025</v>
      </c>
      <c r="H13" s="695">
        <v>-49.124531733818259</v>
      </c>
      <c r="O13" s="381"/>
      <c r="P13" s="381"/>
      <c r="Q13" s="381"/>
      <c r="R13" s="381"/>
      <c r="S13" s="381"/>
    </row>
    <row r="14" spans="2:19" ht="15" customHeight="1">
      <c r="B14" s="692">
        <v>8</v>
      </c>
      <c r="C14" s="693" t="s">
        <v>452</v>
      </c>
      <c r="D14" s="694">
        <v>786.979601</v>
      </c>
      <c r="E14" s="694">
        <v>2138.2032749999998</v>
      </c>
      <c r="F14" s="694">
        <v>1645.8375450000001</v>
      </c>
      <c r="G14" s="694">
        <v>171.69742040111657</v>
      </c>
      <c r="H14" s="695">
        <v>-23.027077722533178</v>
      </c>
      <c r="O14" s="381"/>
      <c r="P14" s="381"/>
      <c r="Q14" s="381"/>
      <c r="R14" s="381"/>
      <c r="S14" s="381"/>
    </row>
    <row r="15" spans="2:19" ht="15" customHeight="1">
      <c r="B15" s="692">
        <v>9</v>
      </c>
      <c r="C15" s="693" t="s">
        <v>453</v>
      </c>
      <c r="D15" s="694">
        <v>17.541568999999999</v>
      </c>
      <c r="E15" s="694">
        <v>46.265958999999995</v>
      </c>
      <c r="F15" s="694">
        <v>50.531842999999995</v>
      </c>
      <c r="G15" s="694">
        <v>163.75040339892053</v>
      </c>
      <c r="H15" s="695">
        <v>9.2203514035016525</v>
      </c>
      <c r="O15" s="381"/>
      <c r="P15" s="381"/>
      <c r="Q15" s="381"/>
      <c r="R15" s="381"/>
      <c r="S15" s="381"/>
    </row>
    <row r="16" spans="2:19" ht="15" customHeight="1">
      <c r="B16" s="692">
        <v>10</v>
      </c>
      <c r="C16" s="693" t="s">
        <v>454</v>
      </c>
      <c r="D16" s="694">
        <v>120.10746400000001</v>
      </c>
      <c r="E16" s="694">
        <v>56.937186999999994</v>
      </c>
      <c r="F16" s="694">
        <v>112.498441</v>
      </c>
      <c r="G16" s="694">
        <v>-52.594797106031656</v>
      </c>
      <c r="H16" s="695">
        <v>97.583419426744797</v>
      </c>
      <c r="O16" s="381"/>
      <c r="P16" s="381"/>
      <c r="Q16" s="381"/>
      <c r="R16" s="381"/>
      <c r="S16" s="381"/>
    </row>
    <row r="17" spans="2:19" ht="15" customHeight="1">
      <c r="B17" s="692">
        <v>11</v>
      </c>
      <c r="C17" s="693" t="s">
        <v>337</v>
      </c>
      <c r="D17" s="694">
        <v>0</v>
      </c>
      <c r="E17" s="694">
        <v>0</v>
      </c>
      <c r="F17" s="694">
        <v>0</v>
      </c>
      <c r="G17" s="694" t="s">
        <v>7</v>
      </c>
      <c r="H17" s="695" t="s">
        <v>7</v>
      </c>
      <c r="O17" s="381"/>
      <c r="P17" s="381"/>
      <c r="Q17" s="381"/>
      <c r="R17" s="381"/>
      <c r="S17" s="381"/>
    </row>
    <row r="18" spans="2:19" ht="15" customHeight="1">
      <c r="B18" s="692">
        <v>12</v>
      </c>
      <c r="C18" s="693" t="s">
        <v>455</v>
      </c>
      <c r="D18" s="694">
        <v>150.746703</v>
      </c>
      <c r="E18" s="694">
        <v>223.78737000000001</v>
      </c>
      <c r="F18" s="694">
        <v>227.223975</v>
      </c>
      <c r="G18" s="694">
        <v>48.452580087273958</v>
      </c>
      <c r="H18" s="695">
        <v>1.5356563688111606</v>
      </c>
      <c r="O18" s="381"/>
      <c r="P18" s="381"/>
      <c r="Q18" s="381"/>
      <c r="R18" s="381"/>
      <c r="S18" s="381"/>
    </row>
    <row r="19" spans="2:19" ht="15" customHeight="1">
      <c r="B19" s="692">
        <v>13</v>
      </c>
      <c r="C19" s="693" t="s">
        <v>456</v>
      </c>
      <c r="D19" s="694">
        <v>90.431295000000006</v>
      </c>
      <c r="E19" s="694">
        <v>144.994462</v>
      </c>
      <c r="F19" s="694">
        <v>255.68744900000002</v>
      </c>
      <c r="G19" s="694">
        <v>60.336598077026309</v>
      </c>
      <c r="H19" s="695">
        <v>76.342906807019972</v>
      </c>
      <c r="O19" s="381"/>
      <c r="P19" s="381"/>
      <c r="Q19" s="381"/>
      <c r="R19" s="381"/>
      <c r="S19" s="381"/>
    </row>
    <row r="20" spans="2:19" ht="15" customHeight="1">
      <c r="B20" s="692">
        <v>14</v>
      </c>
      <c r="C20" s="693" t="s">
        <v>427</v>
      </c>
      <c r="D20" s="694">
        <v>64.922399999999996</v>
      </c>
      <c r="E20" s="694">
        <v>89.787369999999996</v>
      </c>
      <c r="F20" s="694">
        <v>97.194609999999997</v>
      </c>
      <c r="G20" s="694">
        <v>38.299523739110072</v>
      </c>
      <c r="H20" s="695">
        <v>8.2497571763155548</v>
      </c>
      <c r="O20" s="381"/>
      <c r="P20" s="381"/>
      <c r="Q20" s="381"/>
      <c r="R20" s="381"/>
      <c r="S20" s="381"/>
    </row>
    <row r="21" spans="2:19" ht="15" customHeight="1">
      <c r="B21" s="692">
        <v>15</v>
      </c>
      <c r="C21" s="693" t="s">
        <v>457</v>
      </c>
      <c r="D21" s="694">
        <v>109.17613599999999</v>
      </c>
      <c r="E21" s="694">
        <v>146.83826199999999</v>
      </c>
      <c r="F21" s="694">
        <v>218.70594199999999</v>
      </c>
      <c r="G21" s="694">
        <v>34.496665095383122</v>
      </c>
      <c r="H21" s="695">
        <v>48.943428654855666</v>
      </c>
      <c r="O21" s="381"/>
      <c r="P21" s="381"/>
      <c r="Q21" s="381"/>
      <c r="R21" s="381"/>
      <c r="S21" s="381"/>
    </row>
    <row r="22" spans="2:19" ht="15" customHeight="1">
      <c r="B22" s="692">
        <v>16</v>
      </c>
      <c r="C22" s="693" t="s">
        <v>458</v>
      </c>
      <c r="D22" s="694">
        <v>82.212320000000005</v>
      </c>
      <c r="E22" s="694">
        <v>184.721317</v>
      </c>
      <c r="F22" s="694">
        <v>162.570145</v>
      </c>
      <c r="G22" s="694">
        <v>124.68812095316127</v>
      </c>
      <c r="H22" s="695">
        <v>-11.991670674370511</v>
      </c>
      <c r="O22" s="381"/>
      <c r="P22" s="381"/>
      <c r="Q22" s="381"/>
      <c r="R22" s="381"/>
      <c r="S22" s="381"/>
    </row>
    <row r="23" spans="2:19" ht="15" customHeight="1">
      <c r="B23" s="692">
        <v>17</v>
      </c>
      <c r="C23" s="693" t="s">
        <v>459</v>
      </c>
      <c r="D23" s="694">
        <v>903.25503700000002</v>
      </c>
      <c r="E23" s="694">
        <v>1628.075797</v>
      </c>
      <c r="F23" s="694">
        <v>2693.02099</v>
      </c>
      <c r="G23" s="694">
        <v>80.245415780615247</v>
      </c>
      <c r="H23" s="695">
        <v>65.411278452903616</v>
      </c>
      <c r="O23" s="381"/>
      <c r="P23" s="381"/>
      <c r="Q23" s="381"/>
      <c r="R23" s="381"/>
      <c r="S23" s="381"/>
    </row>
    <row r="24" spans="2:19" ht="15" customHeight="1">
      <c r="B24" s="692">
        <v>18</v>
      </c>
      <c r="C24" s="693" t="s">
        <v>460</v>
      </c>
      <c r="D24" s="694">
        <v>51.536111000000005</v>
      </c>
      <c r="E24" s="694">
        <v>75.271428</v>
      </c>
      <c r="F24" s="694">
        <v>84.788623999999999</v>
      </c>
      <c r="G24" s="694">
        <v>46.055700632901818</v>
      </c>
      <c r="H24" s="695">
        <v>12.64383611800217</v>
      </c>
      <c r="O24" s="381"/>
      <c r="P24" s="381"/>
      <c r="Q24" s="381"/>
      <c r="R24" s="381"/>
      <c r="S24" s="381"/>
    </row>
    <row r="25" spans="2:19" ht="15" customHeight="1">
      <c r="B25" s="692">
        <v>19</v>
      </c>
      <c r="C25" s="693" t="s">
        <v>461</v>
      </c>
      <c r="D25" s="694">
        <v>25.116940999999997</v>
      </c>
      <c r="E25" s="694">
        <v>13.289683</v>
      </c>
      <c r="F25" s="694">
        <v>0</v>
      </c>
      <c r="G25" s="694">
        <v>-47.08876769667134</v>
      </c>
      <c r="H25" s="695">
        <v>-100</v>
      </c>
      <c r="O25" s="381"/>
      <c r="P25" s="381"/>
      <c r="Q25" s="381"/>
      <c r="R25" s="381"/>
      <c r="S25" s="381"/>
    </row>
    <row r="26" spans="2:19" ht="15" customHeight="1">
      <c r="B26" s="692">
        <v>20</v>
      </c>
      <c r="C26" s="693" t="s">
        <v>432</v>
      </c>
      <c r="D26" s="694">
        <v>25.383517000000001</v>
      </c>
      <c r="E26" s="694">
        <v>66.970618000000002</v>
      </c>
      <c r="F26" s="694">
        <v>69.087179999999989</v>
      </c>
      <c r="G26" s="694">
        <v>163.83506272988097</v>
      </c>
      <c r="H26" s="695">
        <v>3.1604337293109381</v>
      </c>
      <c r="O26" s="381"/>
      <c r="P26" s="381"/>
      <c r="Q26" s="381"/>
      <c r="R26" s="381"/>
      <c r="S26" s="381"/>
    </row>
    <row r="27" spans="2:19" ht="15" customHeight="1">
      <c r="B27" s="692">
        <v>21</v>
      </c>
      <c r="C27" s="693" t="s">
        <v>462</v>
      </c>
      <c r="D27" s="694">
        <v>22.147714999999998</v>
      </c>
      <c r="E27" s="694">
        <v>78.692995999999994</v>
      </c>
      <c r="F27" s="694">
        <v>92.330272000000008</v>
      </c>
      <c r="G27" s="694">
        <v>255.30977349130598</v>
      </c>
      <c r="H27" s="695">
        <v>17.329720169759469</v>
      </c>
      <c r="O27" s="381"/>
      <c r="P27" s="381"/>
      <c r="Q27" s="381"/>
      <c r="R27" s="381"/>
      <c r="S27" s="381"/>
    </row>
    <row r="28" spans="2:19" ht="15" customHeight="1">
      <c r="B28" s="692">
        <v>22</v>
      </c>
      <c r="C28" s="693" t="s">
        <v>463</v>
      </c>
      <c r="D28" s="694">
        <v>0</v>
      </c>
      <c r="E28" s="694">
        <v>0</v>
      </c>
      <c r="F28" s="694">
        <v>0</v>
      </c>
      <c r="G28" s="694" t="s">
        <v>7</v>
      </c>
      <c r="H28" s="695" t="s">
        <v>7</v>
      </c>
      <c r="O28" s="381"/>
      <c r="P28" s="381"/>
      <c r="Q28" s="381"/>
      <c r="R28" s="381"/>
      <c r="S28" s="381"/>
    </row>
    <row r="29" spans="2:19" ht="15" customHeight="1">
      <c r="B29" s="692">
        <v>23</v>
      </c>
      <c r="C29" s="693" t="s">
        <v>464</v>
      </c>
      <c r="D29" s="694">
        <v>249.21306099999998</v>
      </c>
      <c r="E29" s="694">
        <v>87.713028000000008</v>
      </c>
      <c r="F29" s="694">
        <v>274.34687099999996</v>
      </c>
      <c r="G29" s="694">
        <v>-64.804000381023371</v>
      </c>
      <c r="H29" s="695">
        <v>212.77779054669048</v>
      </c>
      <c r="O29" s="381"/>
      <c r="P29" s="381"/>
      <c r="Q29" s="381"/>
      <c r="R29" s="381"/>
      <c r="S29" s="381"/>
    </row>
    <row r="30" spans="2:19" ht="15" customHeight="1">
      <c r="B30" s="692">
        <v>24</v>
      </c>
      <c r="C30" s="693" t="s">
        <v>465</v>
      </c>
      <c r="D30" s="694">
        <v>117.37903799999999</v>
      </c>
      <c r="E30" s="694">
        <v>55.689708000000003</v>
      </c>
      <c r="F30" s="694">
        <v>67.243020999999999</v>
      </c>
      <c r="G30" s="694">
        <v>-52.555661599475705</v>
      </c>
      <c r="H30" s="695">
        <v>20.74586744107188</v>
      </c>
      <c r="O30" s="381"/>
      <c r="P30" s="381"/>
      <c r="Q30" s="381"/>
      <c r="R30" s="381"/>
      <c r="S30" s="381"/>
    </row>
    <row r="31" spans="2:19" ht="15" customHeight="1">
      <c r="B31" s="692">
        <v>25</v>
      </c>
      <c r="C31" s="693" t="s">
        <v>387</v>
      </c>
      <c r="D31" s="694">
        <v>1074.9945519999999</v>
      </c>
      <c r="E31" s="694">
        <v>835.32544099999996</v>
      </c>
      <c r="F31" s="694">
        <v>1443.6728580000001</v>
      </c>
      <c r="G31" s="694">
        <v>-22.294914011806071</v>
      </c>
      <c r="H31" s="695">
        <v>72.827593551050512</v>
      </c>
      <c r="O31" s="381"/>
      <c r="P31" s="381"/>
      <c r="Q31" s="381"/>
      <c r="R31" s="381"/>
      <c r="S31" s="381"/>
    </row>
    <row r="32" spans="2:19" ht="15" customHeight="1">
      <c r="B32" s="692">
        <v>26</v>
      </c>
      <c r="C32" s="693" t="s">
        <v>466</v>
      </c>
      <c r="D32" s="694">
        <v>7.1106829999999999</v>
      </c>
      <c r="E32" s="694">
        <v>14.160177000000001</v>
      </c>
      <c r="F32" s="694">
        <v>2.9175019999999998</v>
      </c>
      <c r="G32" s="694">
        <v>99.139477881379321</v>
      </c>
      <c r="H32" s="695">
        <v>-79.396429861010915</v>
      </c>
      <c r="O32" s="381"/>
      <c r="P32" s="381"/>
      <c r="Q32" s="381"/>
      <c r="R32" s="381"/>
      <c r="S32" s="381"/>
    </row>
    <row r="33" spans="2:19" ht="15" customHeight="1">
      <c r="B33" s="692">
        <v>27</v>
      </c>
      <c r="C33" s="693" t="s">
        <v>363</v>
      </c>
      <c r="D33" s="694">
        <v>425.60105899999996</v>
      </c>
      <c r="E33" s="694">
        <v>369.55042300000002</v>
      </c>
      <c r="F33" s="694">
        <v>517.96504299999992</v>
      </c>
      <c r="G33" s="694">
        <v>-13.169759523554177</v>
      </c>
      <c r="H33" s="695">
        <v>40.160857832382959</v>
      </c>
      <c r="O33" s="381"/>
      <c r="P33" s="381"/>
      <c r="Q33" s="381"/>
      <c r="R33" s="381"/>
      <c r="S33" s="381"/>
    </row>
    <row r="34" spans="2:19" ht="15" customHeight="1">
      <c r="B34" s="692">
        <v>28</v>
      </c>
      <c r="C34" s="693" t="s">
        <v>467</v>
      </c>
      <c r="D34" s="694">
        <v>40.112093000000002</v>
      </c>
      <c r="E34" s="694">
        <v>25.991595</v>
      </c>
      <c r="F34" s="694">
        <v>104.89806</v>
      </c>
      <c r="G34" s="694">
        <v>-35.202595885485209</v>
      </c>
      <c r="H34" s="695">
        <v>303.58454338796832</v>
      </c>
      <c r="O34" s="381"/>
      <c r="P34" s="381"/>
      <c r="Q34" s="381"/>
      <c r="R34" s="381"/>
      <c r="S34" s="381"/>
    </row>
    <row r="35" spans="2:19" ht="15" customHeight="1">
      <c r="B35" s="692">
        <v>29</v>
      </c>
      <c r="C35" s="693" t="s">
        <v>468</v>
      </c>
      <c r="D35" s="694">
        <v>55.875286000000003</v>
      </c>
      <c r="E35" s="694">
        <v>321.54632600000002</v>
      </c>
      <c r="F35" s="694">
        <v>128.501766</v>
      </c>
      <c r="G35" s="694">
        <v>475.47146335859475</v>
      </c>
      <c r="H35" s="695">
        <v>-60.036313398897306</v>
      </c>
      <c r="O35" s="381"/>
      <c r="P35" s="381"/>
      <c r="Q35" s="381"/>
      <c r="R35" s="381"/>
      <c r="S35" s="381"/>
    </row>
    <row r="36" spans="2:19" ht="15" customHeight="1">
      <c r="B36" s="692">
        <v>30</v>
      </c>
      <c r="C36" s="693" t="s">
        <v>469</v>
      </c>
      <c r="D36" s="694">
        <v>8.3764260000000004</v>
      </c>
      <c r="E36" s="694">
        <v>11.538392999999999</v>
      </c>
      <c r="F36" s="694">
        <v>58.110932000000005</v>
      </c>
      <c r="G36" s="694">
        <v>37.748402480962625</v>
      </c>
      <c r="H36" s="695">
        <v>403.63106890188271</v>
      </c>
      <c r="O36" s="381"/>
      <c r="P36" s="381"/>
      <c r="Q36" s="381"/>
      <c r="R36" s="381"/>
      <c r="S36" s="381"/>
    </row>
    <row r="37" spans="2:19" ht="15" customHeight="1">
      <c r="B37" s="692">
        <v>31</v>
      </c>
      <c r="C37" s="693" t="s">
        <v>470</v>
      </c>
      <c r="D37" s="694">
        <v>41.232284</v>
      </c>
      <c r="E37" s="694">
        <v>148.76732200000001</v>
      </c>
      <c r="F37" s="694">
        <v>107.03048799999999</v>
      </c>
      <c r="G37" s="694">
        <v>260.80301057297726</v>
      </c>
      <c r="H37" s="695">
        <v>-28.055108769115307</v>
      </c>
      <c r="O37" s="381"/>
      <c r="P37" s="381"/>
      <c r="Q37" s="381"/>
      <c r="R37" s="381"/>
      <c r="S37" s="381"/>
    </row>
    <row r="38" spans="2:19" ht="15" customHeight="1">
      <c r="B38" s="692">
        <v>32</v>
      </c>
      <c r="C38" s="693" t="s">
        <v>471</v>
      </c>
      <c r="D38" s="694">
        <v>3306.9864499999999</v>
      </c>
      <c r="E38" s="694">
        <v>4027.9313149999998</v>
      </c>
      <c r="F38" s="694">
        <v>5754.7626499999997</v>
      </c>
      <c r="G38" s="694">
        <v>21.800659781959482</v>
      </c>
      <c r="H38" s="695">
        <v>42.871419593707742</v>
      </c>
      <c r="O38" s="381"/>
      <c r="P38" s="381"/>
      <c r="Q38" s="381"/>
      <c r="R38" s="381"/>
      <c r="S38" s="381"/>
    </row>
    <row r="39" spans="2:19" ht="15" customHeight="1">
      <c r="B39" s="692">
        <v>33</v>
      </c>
      <c r="C39" s="693" t="s">
        <v>472</v>
      </c>
      <c r="D39" s="694">
        <v>38.542287999999999</v>
      </c>
      <c r="E39" s="694">
        <v>54.71387</v>
      </c>
      <c r="F39" s="694">
        <v>67.749942000000004</v>
      </c>
      <c r="G39" s="694">
        <v>41.958022834555123</v>
      </c>
      <c r="H39" s="695">
        <v>23.825900087126001</v>
      </c>
      <c r="O39" s="381"/>
      <c r="P39" s="381"/>
      <c r="Q39" s="381"/>
      <c r="R39" s="381"/>
      <c r="S39" s="381"/>
    </row>
    <row r="40" spans="2:19" ht="15" customHeight="1">
      <c r="B40" s="692">
        <v>34</v>
      </c>
      <c r="C40" s="693" t="s">
        <v>473</v>
      </c>
      <c r="D40" s="694">
        <v>69.234231999999992</v>
      </c>
      <c r="E40" s="694">
        <v>152.450695</v>
      </c>
      <c r="F40" s="694">
        <v>135.70067499999999</v>
      </c>
      <c r="G40" s="694">
        <v>120.19554575256936</v>
      </c>
      <c r="H40" s="695">
        <v>-10.987171950905179</v>
      </c>
      <c r="O40" s="381"/>
      <c r="P40" s="381"/>
      <c r="Q40" s="381"/>
      <c r="R40" s="381"/>
      <c r="S40" s="381"/>
    </row>
    <row r="41" spans="2:19" ht="15" customHeight="1">
      <c r="B41" s="692">
        <v>35</v>
      </c>
      <c r="C41" s="693" t="s">
        <v>474</v>
      </c>
      <c r="D41" s="694">
        <v>279.488091</v>
      </c>
      <c r="E41" s="694">
        <v>291.63045499999998</v>
      </c>
      <c r="F41" s="694">
        <v>473.51001199999996</v>
      </c>
      <c r="G41" s="694">
        <v>4.344501390579822</v>
      </c>
      <c r="H41" s="695">
        <v>62.366448318986443</v>
      </c>
      <c r="O41" s="381"/>
      <c r="P41" s="381"/>
      <c r="Q41" s="381"/>
      <c r="R41" s="381"/>
      <c r="S41" s="381"/>
    </row>
    <row r="42" spans="2:19" ht="15" customHeight="1">
      <c r="B42" s="692">
        <v>36</v>
      </c>
      <c r="C42" s="693" t="s">
        <v>475</v>
      </c>
      <c r="D42" s="694">
        <v>24.19735</v>
      </c>
      <c r="E42" s="694">
        <v>25.534835000000001</v>
      </c>
      <c r="F42" s="694">
        <v>25.076701</v>
      </c>
      <c r="G42" s="694">
        <v>5.5274027941076156</v>
      </c>
      <c r="H42" s="695">
        <v>-1.7941529678965935</v>
      </c>
      <c r="O42" s="381"/>
      <c r="P42" s="381"/>
      <c r="Q42" s="381"/>
      <c r="R42" s="381"/>
      <c r="S42" s="381"/>
    </row>
    <row r="43" spans="2:19" ht="15" customHeight="1">
      <c r="B43" s="692">
        <v>37</v>
      </c>
      <c r="C43" s="693" t="s">
        <v>476</v>
      </c>
      <c r="D43" s="694">
        <v>411.67446699999999</v>
      </c>
      <c r="E43" s="694">
        <v>677.41714300000001</v>
      </c>
      <c r="F43" s="694">
        <v>1792.696993</v>
      </c>
      <c r="G43" s="694">
        <v>64.551653624901661</v>
      </c>
      <c r="H43" s="695">
        <v>164.63708684148253</v>
      </c>
      <c r="O43" s="381"/>
      <c r="P43" s="381"/>
      <c r="Q43" s="381"/>
      <c r="R43" s="381"/>
      <c r="S43" s="381"/>
    </row>
    <row r="44" spans="2:19" ht="15" customHeight="1">
      <c r="B44" s="692">
        <v>38</v>
      </c>
      <c r="C44" s="693" t="s">
        <v>477</v>
      </c>
      <c r="D44" s="694">
        <v>37.966414</v>
      </c>
      <c r="E44" s="694">
        <v>89.434660000000008</v>
      </c>
      <c r="F44" s="694">
        <v>20.688580999999999</v>
      </c>
      <c r="G44" s="694">
        <v>135.56256853755008</v>
      </c>
      <c r="H44" s="695">
        <v>-76.867378933402335</v>
      </c>
      <c r="O44" s="381"/>
      <c r="P44" s="381"/>
      <c r="Q44" s="381"/>
      <c r="R44" s="381"/>
      <c r="S44" s="381"/>
    </row>
    <row r="45" spans="2:19" ht="15" customHeight="1">
      <c r="B45" s="692">
        <v>39</v>
      </c>
      <c r="C45" s="693" t="s">
        <v>478</v>
      </c>
      <c r="D45" s="694">
        <v>25.845412</v>
      </c>
      <c r="E45" s="694">
        <v>17.8</v>
      </c>
      <c r="F45" s="694">
        <v>55.026748999999995</v>
      </c>
      <c r="G45" s="694">
        <v>-31.128975618574003</v>
      </c>
      <c r="H45" s="695">
        <v>209.1390393258427</v>
      </c>
      <c r="O45" s="381"/>
      <c r="P45" s="381"/>
      <c r="Q45" s="381"/>
      <c r="R45" s="381"/>
      <c r="S45" s="381"/>
    </row>
    <row r="46" spans="2:19" ht="15" customHeight="1">
      <c r="B46" s="692">
        <v>40</v>
      </c>
      <c r="C46" s="693" t="s">
        <v>479</v>
      </c>
      <c r="D46" s="694">
        <v>65.355614000000003</v>
      </c>
      <c r="E46" s="694">
        <v>70.609546999999992</v>
      </c>
      <c r="F46" s="694">
        <v>109.067481</v>
      </c>
      <c r="G46" s="694">
        <v>8.0389926410912267</v>
      </c>
      <c r="H46" s="695">
        <v>54.465629130859611</v>
      </c>
      <c r="O46" s="381"/>
      <c r="P46" s="381"/>
      <c r="Q46" s="381"/>
      <c r="R46" s="381"/>
      <c r="S46" s="381"/>
    </row>
    <row r="47" spans="2:19" ht="15" customHeight="1">
      <c r="B47" s="692"/>
      <c r="C47" s="697" t="s">
        <v>480</v>
      </c>
      <c r="D47" s="698">
        <v>4854.6202210000019</v>
      </c>
      <c r="E47" s="698">
        <v>6230.3689250000007</v>
      </c>
      <c r="F47" s="698">
        <v>5930.7086030000028</v>
      </c>
      <c r="G47" s="698">
        <v>28.338956321419687</v>
      </c>
      <c r="H47" s="699">
        <v>-4.8096721977021275</v>
      </c>
      <c r="O47" s="381"/>
      <c r="P47" s="381"/>
      <c r="Q47" s="381"/>
      <c r="R47" s="381"/>
      <c r="S47" s="381"/>
    </row>
    <row r="48" spans="2:19" ht="15" customHeight="1" thickBot="1">
      <c r="B48" s="707"/>
      <c r="C48" s="701" t="s">
        <v>481</v>
      </c>
      <c r="D48" s="702">
        <v>15403.131712000002</v>
      </c>
      <c r="E48" s="702">
        <v>19436.007357000002</v>
      </c>
      <c r="F48" s="702">
        <v>24547.068642999999</v>
      </c>
      <c r="G48" s="702">
        <v>26.182179834625046</v>
      </c>
      <c r="H48" s="703">
        <v>26.296868446899495</v>
      </c>
      <c r="O48" s="381"/>
      <c r="P48" s="381"/>
      <c r="Q48" s="381"/>
      <c r="R48" s="381"/>
      <c r="S48" s="381"/>
    </row>
    <row r="49" spans="2:9" ht="15" customHeight="1" thickTop="1">
      <c r="B49" s="374" t="s">
        <v>689</v>
      </c>
      <c r="C49" s="374"/>
      <c r="D49" s="374"/>
      <c r="E49" s="708"/>
      <c r="F49" s="708"/>
      <c r="G49" s="708"/>
      <c r="H49" s="709"/>
    </row>
    <row r="50" spans="2:9" ht="15" customHeight="1">
      <c r="B50" s="396"/>
      <c r="C50" s="397"/>
      <c r="D50" s="397"/>
      <c r="E50" s="398"/>
      <c r="F50" s="398"/>
      <c r="G50" s="398"/>
      <c r="H50" s="391"/>
    </row>
    <row r="51" spans="2:9" ht="15" customHeight="1">
      <c r="B51" s="396"/>
      <c r="C51" s="397"/>
      <c r="D51" s="397"/>
      <c r="E51" s="398"/>
      <c r="F51" s="398"/>
      <c r="G51" s="398"/>
      <c r="H51" s="391"/>
    </row>
    <row r="52" spans="2:9" ht="15" customHeight="1">
      <c r="B52" s="396"/>
      <c r="C52" s="397"/>
      <c r="D52" s="397"/>
      <c r="E52" s="398"/>
      <c r="F52" s="398"/>
      <c r="G52" s="398"/>
      <c r="H52" s="391"/>
    </row>
    <row r="53" spans="2:9" ht="15" customHeight="1">
      <c r="B53" s="396"/>
      <c r="C53" s="397"/>
      <c r="D53" s="399"/>
      <c r="E53" s="400"/>
      <c r="F53" s="400"/>
      <c r="G53" s="400"/>
      <c r="H53" s="401"/>
      <c r="I53" s="381"/>
    </row>
    <row r="54" spans="2:9" ht="15" customHeight="1">
      <c r="B54" s="396"/>
      <c r="C54" s="397"/>
      <c r="D54" s="397"/>
      <c r="E54" s="398"/>
      <c r="F54" s="398"/>
      <c r="G54" s="398"/>
      <c r="H54" s="391"/>
    </row>
    <row r="55" spans="2:9" ht="15" customHeight="1">
      <c r="B55" s="396"/>
      <c r="C55" s="397"/>
      <c r="D55" s="397"/>
      <c r="E55" s="398"/>
      <c r="F55" s="398"/>
      <c r="G55" s="398"/>
      <c r="H55" s="391"/>
    </row>
    <row r="56" spans="2:9" ht="15" customHeight="1">
      <c r="B56" s="397"/>
      <c r="C56" s="402"/>
      <c r="D56" s="402"/>
      <c r="E56" s="403"/>
      <c r="F56" s="403"/>
      <c r="G56" s="403"/>
      <c r="H56" s="390"/>
    </row>
    <row r="57" spans="2:9" ht="15" customHeight="1">
      <c r="B57" s="397"/>
      <c r="C57" s="402"/>
      <c r="D57" s="402"/>
      <c r="E57" s="403"/>
      <c r="F57" s="403"/>
      <c r="G57" s="403"/>
      <c r="H57" s="390"/>
    </row>
  </sheetData>
  <mergeCells count="5">
    <mergeCell ref="B1:H1"/>
    <mergeCell ref="B2:H2"/>
    <mergeCell ref="B3:H3"/>
    <mergeCell ref="D4:F4"/>
    <mergeCell ref="G4:H4"/>
  </mergeCells>
  <printOptions horizontalCentered="1"/>
  <pageMargins left="0.7" right="0.7" top="0.75" bottom="0.75" header="0.3" footer="0.3"/>
  <pageSetup scale="89"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H77"/>
  <sheetViews>
    <sheetView view="pageBreakPreview" zoomScaleSheetLayoutView="100" workbookViewId="0">
      <selection activeCell="B74" sqref="B74"/>
    </sheetView>
  </sheetViews>
  <sheetFormatPr defaultRowHeight="12.75"/>
  <cols>
    <col min="1" max="1" width="9.140625" style="162"/>
    <col min="2" max="2" width="4.7109375" style="162" customWidth="1"/>
    <col min="3" max="3" width="30" style="162" bestFit="1" customWidth="1"/>
    <col min="4" max="8" width="10.7109375" style="162" customWidth="1"/>
    <col min="9" max="9" width="9.28515625" style="162" customWidth="1"/>
    <col min="10" max="257" width="9.140625" style="162"/>
    <col min="258" max="258" width="4.7109375" style="162" customWidth="1"/>
    <col min="259" max="259" width="30" style="162" bestFit="1" customWidth="1"/>
    <col min="260" max="264" width="10.7109375" style="162" customWidth="1"/>
    <col min="265" max="265" width="9.28515625" style="162" customWidth="1"/>
    <col min="266" max="513" width="9.140625" style="162"/>
    <col min="514" max="514" width="4.7109375" style="162" customWidth="1"/>
    <col min="515" max="515" width="30" style="162" bestFit="1" customWidth="1"/>
    <col min="516" max="520" width="10.7109375" style="162" customWidth="1"/>
    <col min="521" max="521" width="9.28515625" style="162" customWidth="1"/>
    <col min="522" max="769" width="9.140625" style="162"/>
    <col min="770" max="770" width="4.7109375" style="162" customWidth="1"/>
    <col min="771" max="771" width="30" style="162" bestFit="1" customWidth="1"/>
    <col min="772" max="776" width="10.7109375" style="162" customWidth="1"/>
    <col min="777" max="777" width="9.28515625" style="162" customWidth="1"/>
    <col min="778" max="1025" width="9.140625" style="162"/>
    <col min="1026" max="1026" width="4.7109375" style="162" customWidth="1"/>
    <col min="1027" max="1027" width="30" style="162" bestFit="1" customWidth="1"/>
    <col min="1028" max="1032" width="10.7109375" style="162" customWidth="1"/>
    <col min="1033" max="1033" width="9.28515625" style="162" customWidth="1"/>
    <col min="1034" max="1281" width="9.140625" style="162"/>
    <col min="1282" max="1282" width="4.7109375" style="162" customWidth="1"/>
    <col min="1283" max="1283" width="30" style="162" bestFit="1" customWidth="1"/>
    <col min="1284" max="1288" width="10.7109375" style="162" customWidth="1"/>
    <col min="1289" max="1289" width="9.28515625" style="162" customWidth="1"/>
    <col min="1290" max="1537" width="9.140625" style="162"/>
    <col min="1538" max="1538" width="4.7109375" style="162" customWidth="1"/>
    <col min="1539" max="1539" width="30" style="162" bestFit="1" customWidth="1"/>
    <col min="1540" max="1544" width="10.7109375" style="162" customWidth="1"/>
    <col min="1545" max="1545" width="9.28515625" style="162" customWidth="1"/>
    <col min="1546" max="1793" width="9.140625" style="162"/>
    <col min="1794" max="1794" width="4.7109375" style="162" customWidth="1"/>
    <col min="1795" max="1795" width="30" style="162" bestFit="1" customWidth="1"/>
    <col min="1796" max="1800" width="10.7109375" style="162" customWidth="1"/>
    <col min="1801" max="1801" width="9.28515625" style="162" customWidth="1"/>
    <col min="1802" max="2049" width="9.140625" style="162"/>
    <col min="2050" max="2050" width="4.7109375" style="162" customWidth="1"/>
    <col min="2051" max="2051" width="30" style="162" bestFit="1" customWidth="1"/>
    <col min="2052" max="2056" width="10.7109375" style="162" customWidth="1"/>
    <col min="2057" max="2057" width="9.28515625" style="162" customWidth="1"/>
    <col min="2058" max="2305" width="9.140625" style="162"/>
    <col min="2306" max="2306" width="4.7109375" style="162" customWidth="1"/>
    <col min="2307" max="2307" width="30" style="162" bestFit="1" customWidth="1"/>
    <col min="2308" max="2312" width="10.7109375" style="162" customWidth="1"/>
    <col min="2313" max="2313" width="9.28515625" style="162" customWidth="1"/>
    <col min="2314" max="2561" width="9.140625" style="162"/>
    <col min="2562" max="2562" width="4.7109375" style="162" customWidth="1"/>
    <col min="2563" max="2563" width="30" style="162" bestFit="1" customWidth="1"/>
    <col min="2564" max="2568" width="10.7109375" style="162" customWidth="1"/>
    <col min="2569" max="2569" width="9.28515625" style="162" customWidth="1"/>
    <col min="2570" max="2817" width="9.140625" style="162"/>
    <col min="2818" max="2818" width="4.7109375" style="162" customWidth="1"/>
    <col min="2819" max="2819" width="30" style="162" bestFit="1" customWidth="1"/>
    <col min="2820" max="2824" width="10.7109375" style="162" customWidth="1"/>
    <col min="2825" max="2825" width="9.28515625" style="162" customWidth="1"/>
    <col min="2826" max="3073" width="9.140625" style="162"/>
    <col min="3074" max="3074" width="4.7109375" style="162" customWidth="1"/>
    <col min="3075" max="3075" width="30" style="162" bestFit="1" customWidth="1"/>
    <col min="3076" max="3080" width="10.7109375" style="162" customWidth="1"/>
    <col min="3081" max="3081" width="9.28515625" style="162" customWidth="1"/>
    <col min="3082" max="3329" width="9.140625" style="162"/>
    <col min="3330" max="3330" width="4.7109375" style="162" customWidth="1"/>
    <col min="3331" max="3331" width="30" style="162" bestFit="1" customWidth="1"/>
    <col min="3332" max="3336" width="10.7109375" style="162" customWidth="1"/>
    <col min="3337" max="3337" width="9.28515625" style="162" customWidth="1"/>
    <col min="3338" max="3585" width="9.140625" style="162"/>
    <col min="3586" max="3586" width="4.7109375" style="162" customWidth="1"/>
    <col min="3587" max="3587" width="30" style="162" bestFit="1" customWidth="1"/>
    <col min="3588" max="3592" width="10.7109375" style="162" customWidth="1"/>
    <col min="3593" max="3593" width="9.28515625" style="162" customWidth="1"/>
    <col min="3594" max="3841" width="9.140625" style="162"/>
    <col min="3842" max="3842" width="4.7109375" style="162" customWidth="1"/>
    <col min="3843" max="3843" width="30" style="162" bestFit="1" customWidth="1"/>
    <col min="3844" max="3848" width="10.7109375" style="162" customWidth="1"/>
    <col min="3849" max="3849" width="9.28515625" style="162" customWidth="1"/>
    <col min="3850" max="4097" width="9.140625" style="162"/>
    <col min="4098" max="4098" width="4.7109375" style="162" customWidth="1"/>
    <col min="4099" max="4099" width="30" style="162" bestFit="1" customWidth="1"/>
    <col min="4100" max="4104" width="10.7109375" style="162" customWidth="1"/>
    <col min="4105" max="4105" width="9.28515625" style="162" customWidth="1"/>
    <col min="4106" max="4353" width="9.140625" style="162"/>
    <col min="4354" max="4354" width="4.7109375" style="162" customWidth="1"/>
    <col min="4355" max="4355" width="30" style="162" bestFit="1" customWidth="1"/>
    <col min="4356" max="4360" width="10.7109375" style="162" customWidth="1"/>
    <col min="4361" max="4361" width="9.28515625" style="162" customWidth="1"/>
    <col min="4362" max="4609" width="9.140625" style="162"/>
    <col min="4610" max="4610" width="4.7109375" style="162" customWidth="1"/>
    <col min="4611" max="4611" width="30" style="162" bestFit="1" customWidth="1"/>
    <col min="4612" max="4616" width="10.7109375" style="162" customWidth="1"/>
    <col min="4617" max="4617" width="9.28515625" style="162" customWidth="1"/>
    <col min="4618" max="4865" width="9.140625" style="162"/>
    <col min="4866" max="4866" width="4.7109375" style="162" customWidth="1"/>
    <col min="4867" max="4867" width="30" style="162" bestFit="1" customWidth="1"/>
    <col min="4868" max="4872" width="10.7109375" style="162" customWidth="1"/>
    <col min="4873" max="4873" width="9.28515625" style="162" customWidth="1"/>
    <col min="4874" max="5121" width="9.140625" style="162"/>
    <col min="5122" max="5122" width="4.7109375" style="162" customWidth="1"/>
    <col min="5123" max="5123" width="30" style="162" bestFit="1" customWidth="1"/>
    <col min="5124" max="5128" width="10.7109375" style="162" customWidth="1"/>
    <col min="5129" max="5129" width="9.28515625" style="162" customWidth="1"/>
    <col min="5130" max="5377" width="9.140625" style="162"/>
    <col min="5378" max="5378" width="4.7109375" style="162" customWidth="1"/>
    <col min="5379" max="5379" width="30" style="162" bestFit="1" customWidth="1"/>
    <col min="5380" max="5384" width="10.7109375" style="162" customWidth="1"/>
    <col min="5385" max="5385" width="9.28515625" style="162" customWidth="1"/>
    <col min="5386" max="5633" width="9.140625" style="162"/>
    <col min="5634" max="5634" width="4.7109375" style="162" customWidth="1"/>
    <col min="5635" max="5635" width="30" style="162" bestFit="1" customWidth="1"/>
    <col min="5636" max="5640" width="10.7109375" style="162" customWidth="1"/>
    <col min="5641" max="5641" width="9.28515625" style="162" customWidth="1"/>
    <col min="5642" max="5889" width="9.140625" style="162"/>
    <col min="5890" max="5890" width="4.7109375" style="162" customWidth="1"/>
    <col min="5891" max="5891" width="30" style="162" bestFit="1" customWidth="1"/>
    <col min="5892" max="5896" width="10.7109375" style="162" customWidth="1"/>
    <col min="5897" max="5897" width="9.28515625" style="162" customWidth="1"/>
    <col min="5898" max="6145" width="9.140625" style="162"/>
    <col min="6146" max="6146" width="4.7109375" style="162" customWidth="1"/>
    <col min="6147" max="6147" width="30" style="162" bestFit="1" customWidth="1"/>
    <col min="6148" max="6152" width="10.7109375" style="162" customWidth="1"/>
    <col min="6153" max="6153" width="9.28515625" style="162" customWidth="1"/>
    <col min="6154" max="6401" width="9.140625" style="162"/>
    <col min="6402" max="6402" width="4.7109375" style="162" customWidth="1"/>
    <col min="6403" max="6403" width="30" style="162" bestFit="1" customWidth="1"/>
    <col min="6404" max="6408" width="10.7109375" style="162" customWidth="1"/>
    <col min="6409" max="6409" width="9.28515625" style="162" customWidth="1"/>
    <col min="6410" max="6657" width="9.140625" style="162"/>
    <col min="6658" max="6658" width="4.7109375" style="162" customWidth="1"/>
    <col min="6659" max="6659" width="30" style="162" bestFit="1" customWidth="1"/>
    <col min="6660" max="6664" width="10.7109375" style="162" customWidth="1"/>
    <col min="6665" max="6665" width="9.28515625" style="162" customWidth="1"/>
    <col min="6666" max="6913" width="9.140625" style="162"/>
    <col min="6914" max="6914" width="4.7109375" style="162" customWidth="1"/>
    <col min="6915" max="6915" width="30" style="162" bestFit="1" customWidth="1"/>
    <col min="6916" max="6920" width="10.7109375" style="162" customWidth="1"/>
    <col min="6921" max="6921" width="9.28515625" style="162" customWidth="1"/>
    <col min="6922" max="7169" width="9.140625" style="162"/>
    <col min="7170" max="7170" width="4.7109375" style="162" customWidth="1"/>
    <col min="7171" max="7171" width="30" style="162" bestFit="1" customWidth="1"/>
    <col min="7172" max="7176" width="10.7109375" style="162" customWidth="1"/>
    <col min="7177" max="7177" width="9.28515625" style="162" customWidth="1"/>
    <col min="7178" max="7425" width="9.140625" style="162"/>
    <col min="7426" max="7426" width="4.7109375" style="162" customWidth="1"/>
    <col min="7427" max="7427" width="30" style="162" bestFit="1" customWidth="1"/>
    <col min="7428" max="7432" width="10.7109375" style="162" customWidth="1"/>
    <col min="7433" max="7433" width="9.28515625" style="162" customWidth="1"/>
    <col min="7434" max="7681" width="9.140625" style="162"/>
    <col min="7682" max="7682" width="4.7109375" style="162" customWidth="1"/>
    <col min="7683" max="7683" width="30" style="162" bestFit="1" customWidth="1"/>
    <col min="7684" max="7688" width="10.7109375" style="162" customWidth="1"/>
    <col min="7689" max="7689" width="9.28515625" style="162" customWidth="1"/>
    <col min="7690" max="7937" width="9.140625" style="162"/>
    <col min="7938" max="7938" width="4.7109375" style="162" customWidth="1"/>
    <col min="7939" max="7939" width="30" style="162" bestFit="1" customWidth="1"/>
    <col min="7940" max="7944" width="10.7109375" style="162" customWidth="1"/>
    <col min="7945" max="7945" width="9.28515625" style="162" customWidth="1"/>
    <col min="7946" max="8193" width="9.140625" style="162"/>
    <col min="8194" max="8194" width="4.7109375" style="162" customWidth="1"/>
    <col min="8195" max="8195" width="30" style="162" bestFit="1" customWidth="1"/>
    <col min="8196" max="8200" width="10.7109375" style="162" customWidth="1"/>
    <col min="8201" max="8201" width="9.28515625" style="162" customWidth="1"/>
    <col min="8202" max="8449" width="9.140625" style="162"/>
    <col min="8450" max="8450" width="4.7109375" style="162" customWidth="1"/>
    <col min="8451" max="8451" width="30" style="162" bestFit="1" customWidth="1"/>
    <col min="8452" max="8456" width="10.7109375" style="162" customWidth="1"/>
    <col min="8457" max="8457" width="9.28515625" style="162" customWidth="1"/>
    <col min="8458" max="8705" width="9.140625" style="162"/>
    <col min="8706" max="8706" width="4.7109375" style="162" customWidth="1"/>
    <col min="8707" max="8707" width="30" style="162" bestFit="1" customWidth="1"/>
    <col min="8708" max="8712" width="10.7109375" style="162" customWidth="1"/>
    <col min="8713" max="8713" width="9.28515625" style="162" customWidth="1"/>
    <col min="8714" max="8961" width="9.140625" style="162"/>
    <col min="8962" max="8962" width="4.7109375" style="162" customWidth="1"/>
    <col min="8963" max="8963" width="30" style="162" bestFit="1" customWidth="1"/>
    <col min="8964" max="8968" width="10.7109375" style="162" customWidth="1"/>
    <col min="8969" max="8969" width="9.28515625" style="162" customWidth="1"/>
    <col min="8970" max="9217" width="9.140625" style="162"/>
    <col min="9218" max="9218" width="4.7109375" style="162" customWidth="1"/>
    <col min="9219" max="9219" width="30" style="162" bestFit="1" customWidth="1"/>
    <col min="9220" max="9224" width="10.7109375" style="162" customWidth="1"/>
    <col min="9225" max="9225" width="9.28515625" style="162" customWidth="1"/>
    <col min="9226" max="9473" width="9.140625" style="162"/>
    <col min="9474" max="9474" width="4.7109375" style="162" customWidth="1"/>
    <col min="9475" max="9475" width="30" style="162" bestFit="1" customWidth="1"/>
    <col min="9476" max="9480" width="10.7109375" style="162" customWidth="1"/>
    <col min="9481" max="9481" width="9.28515625" style="162" customWidth="1"/>
    <col min="9482" max="9729" width="9.140625" style="162"/>
    <col min="9730" max="9730" width="4.7109375" style="162" customWidth="1"/>
    <col min="9731" max="9731" width="30" style="162" bestFit="1" customWidth="1"/>
    <col min="9732" max="9736" width="10.7109375" style="162" customWidth="1"/>
    <col min="9737" max="9737" width="9.28515625" style="162" customWidth="1"/>
    <col min="9738" max="9985" width="9.140625" style="162"/>
    <col min="9986" max="9986" width="4.7109375" style="162" customWidth="1"/>
    <col min="9987" max="9987" width="30" style="162" bestFit="1" customWidth="1"/>
    <col min="9988" max="9992" width="10.7109375" style="162" customWidth="1"/>
    <col min="9993" max="9993" width="9.28515625" style="162" customWidth="1"/>
    <col min="9994" max="10241" width="9.140625" style="162"/>
    <col min="10242" max="10242" width="4.7109375" style="162" customWidth="1"/>
    <col min="10243" max="10243" width="30" style="162" bestFit="1" customWidth="1"/>
    <col min="10244" max="10248" width="10.7109375" style="162" customWidth="1"/>
    <col min="10249" max="10249" width="9.28515625" style="162" customWidth="1"/>
    <col min="10250" max="10497" width="9.140625" style="162"/>
    <col min="10498" max="10498" width="4.7109375" style="162" customWidth="1"/>
    <col min="10499" max="10499" width="30" style="162" bestFit="1" customWidth="1"/>
    <col min="10500" max="10504" width="10.7109375" style="162" customWidth="1"/>
    <col min="10505" max="10505" width="9.28515625" style="162" customWidth="1"/>
    <col min="10506" max="10753" width="9.140625" style="162"/>
    <col min="10754" max="10754" width="4.7109375" style="162" customWidth="1"/>
    <col min="10755" max="10755" width="30" style="162" bestFit="1" customWidth="1"/>
    <col min="10756" max="10760" width="10.7109375" style="162" customWidth="1"/>
    <col min="10761" max="10761" width="9.28515625" style="162" customWidth="1"/>
    <col min="10762" max="11009" width="9.140625" style="162"/>
    <col min="11010" max="11010" width="4.7109375" style="162" customWidth="1"/>
    <col min="11011" max="11011" width="30" style="162" bestFit="1" customWidth="1"/>
    <col min="11012" max="11016" width="10.7109375" style="162" customWidth="1"/>
    <col min="11017" max="11017" width="9.28515625" style="162" customWidth="1"/>
    <col min="11018" max="11265" width="9.140625" style="162"/>
    <col min="11266" max="11266" width="4.7109375" style="162" customWidth="1"/>
    <col min="11267" max="11267" width="30" style="162" bestFit="1" customWidth="1"/>
    <col min="11268" max="11272" width="10.7109375" style="162" customWidth="1"/>
    <col min="11273" max="11273" width="9.28515625" style="162" customWidth="1"/>
    <col min="11274" max="11521" width="9.140625" style="162"/>
    <col min="11522" max="11522" width="4.7109375" style="162" customWidth="1"/>
    <col min="11523" max="11523" width="30" style="162" bestFit="1" customWidth="1"/>
    <col min="11524" max="11528" width="10.7109375" style="162" customWidth="1"/>
    <col min="11529" max="11529" width="9.28515625" style="162" customWidth="1"/>
    <col min="11530" max="11777" width="9.140625" style="162"/>
    <col min="11778" max="11778" width="4.7109375" style="162" customWidth="1"/>
    <col min="11779" max="11779" width="30" style="162" bestFit="1" customWidth="1"/>
    <col min="11780" max="11784" width="10.7109375" style="162" customWidth="1"/>
    <col min="11785" max="11785" width="9.28515625" style="162" customWidth="1"/>
    <col min="11786" max="12033" width="9.140625" style="162"/>
    <col min="12034" max="12034" width="4.7109375" style="162" customWidth="1"/>
    <col min="12035" max="12035" width="30" style="162" bestFit="1" customWidth="1"/>
    <col min="12036" max="12040" width="10.7109375" style="162" customWidth="1"/>
    <col min="12041" max="12041" width="9.28515625" style="162" customWidth="1"/>
    <col min="12042" max="12289" width="9.140625" style="162"/>
    <col min="12290" max="12290" width="4.7109375" style="162" customWidth="1"/>
    <col min="12291" max="12291" width="30" style="162" bestFit="1" customWidth="1"/>
    <col min="12292" max="12296" width="10.7109375" style="162" customWidth="1"/>
    <col min="12297" max="12297" width="9.28515625" style="162" customWidth="1"/>
    <col min="12298" max="12545" width="9.140625" style="162"/>
    <col min="12546" max="12546" width="4.7109375" style="162" customWidth="1"/>
    <col min="12547" max="12547" width="30" style="162" bestFit="1" customWidth="1"/>
    <col min="12548" max="12552" width="10.7109375" style="162" customWidth="1"/>
    <col min="12553" max="12553" width="9.28515625" style="162" customWidth="1"/>
    <col min="12554" max="12801" width="9.140625" style="162"/>
    <col min="12802" max="12802" width="4.7109375" style="162" customWidth="1"/>
    <col min="12803" max="12803" width="30" style="162" bestFit="1" customWidth="1"/>
    <col min="12804" max="12808" width="10.7109375" style="162" customWidth="1"/>
    <col min="12809" max="12809" width="9.28515625" style="162" customWidth="1"/>
    <col min="12810" max="13057" width="9.140625" style="162"/>
    <col min="13058" max="13058" width="4.7109375" style="162" customWidth="1"/>
    <col min="13059" max="13059" width="30" style="162" bestFit="1" customWidth="1"/>
    <col min="13060" max="13064" width="10.7109375" style="162" customWidth="1"/>
    <col min="13065" max="13065" width="9.28515625" style="162" customWidth="1"/>
    <col min="13066" max="13313" width="9.140625" style="162"/>
    <col min="13314" max="13314" width="4.7109375" style="162" customWidth="1"/>
    <col min="13315" max="13315" width="30" style="162" bestFit="1" customWidth="1"/>
    <col min="13316" max="13320" width="10.7109375" style="162" customWidth="1"/>
    <col min="13321" max="13321" width="9.28515625" style="162" customWidth="1"/>
    <col min="13322" max="13569" width="9.140625" style="162"/>
    <col min="13570" max="13570" width="4.7109375" style="162" customWidth="1"/>
    <col min="13571" max="13571" width="30" style="162" bestFit="1" customWidth="1"/>
    <col min="13572" max="13576" width="10.7109375" style="162" customWidth="1"/>
    <col min="13577" max="13577" width="9.28515625" style="162" customWidth="1"/>
    <col min="13578" max="13825" width="9.140625" style="162"/>
    <col min="13826" max="13826" width="4.7109375" style="162" customWidth="1"/>
    <col min="13827" max="13827" width="30" style="162" bestFit="1" customWidth="1"/>
    <col min="13828" max="13832" width="10.7109375" style="162" customWidth="1"/>
    <col min="13833" max="13833" width="9.28515625" style="162" customWidth="1"/>
    <col min="13834" max="14081" width="9.140625" style="162"/>
    <col min="14082" max="14082" width="4.7109375" style="162" customWidth="1"/>
    <col min="14083" max="14083" width="30" style="162" bestFit="1" customWidth="1"/>
    <col min="14084" max="14088" width="10.7109375" style="162" customWidth="1"/>
    <col min="14089" max="14089" width="9.28515625" style="162" customWidth="1"/>
    <col min="14090" max="14337" width="9.140625" style="162"/>
    <col min="14338" max="14338" width="4.7109375" style="162" customWidth="1"/>
    <col min="14339" max="14339" width="30" style="162" bestFit="1" customWidth="1"/>
    <col min="14340" max="14344" width="10.7109375" style="162" customWidth="1"/>
    <col min="14345" max="14345" width="9.28515625" style="162" customWidth="1"/>
    <col min="14346" max="14593" width="9.140625" style="162"/>
    <col min="14594" max="14594" width="4.7109375" style="162" customWidth="1"/>
    <col min="14595" max="14595" width="30" style="162" bestFit="1" customWidth="1"/>
    <col min="14596" max="14600" width="10.7109375" style="162" customWidth="1"/>
    <col min="14601" max="14601" width="9.28515625" style="162" customWidth="1"/>
    <col min="14602" max="14849" width="9.140625" style="162"/>
    <col min="14850" max="14850" width="4.7109375" style="162" customWidth="1"/>
    <col min="14851" max="14851" width="30" style="162" bestFit="1" customWidth="1"/>
    <col min="14852" max="14856" width="10.7109375" style="162" customWidth="1"/>
    <col min="14857" max="14857" width="9.28515625" style="162" customWidth="1"/>
    <col min="14858" max="15105" width="9.140625" style="162"/>
    <col min="15106" max="15106" width="4.7109375" style="162" customWidth="1"/>
    <col min="15107" max="15107" width="30" style="162" bestFit="1" customWidth="1"/>
    <col min="15108" max="15112" width="10.7109375" style="162" customWidth="1"/>
    <col min="15113" max="15113" width="9.28515625" style="162" customWidth="1"/>
    <col min="15114" max="15361" width="9.140625" style="162"/>
    <col min="15362" max="15362" width="4.7109375" style="162" customWidth="1"/>
    <col min="15363" max="15363" width="30" style="162" bestFit="1" customWidth="1"/>
    <col min="15364" max="15368" width="10.7109375" style="162" customWidth="1"/>
    <col min="15369" max="15369" width="9.28515625" style="162" customWidth="1"/>
    <col min="15370" max="15617" width="9.140625" style="162"/>
    <col min="15618" max="15618" width="4.7109375" style="162" customWidth="1"/>
    <col min="15619" max="15619" width="30" style="162" bestFit="1" customWidth="1"/>
    <col min="15620" max="15624" width="10.7109375" style="162" customWidth="1"/>
    <col min="15625" max="15625" width="9.28515625" style="162" customWidth="1"/>
    <col min="15626" max="15873" width="9.140625" style="162"/>
    <col min="15874" max="15874" width="4.7109375" style="162" customWidth="1"/>
    <col min="15875" max="15875" width="30" style="162" bestFit="1" customWidth="1"/>
    <col min="15876" max="15880" width="10.7109375" style="162" customWidth="1"/>
    <col min="15881" max="15881" width="9.28515625" style="162" customWidth="1"/>
    <col min="15882" max="16129" width="9.140625" style="162"/>
    <col min="16130" max="16130" width="4.7109375" style="162" customWidth="1"/>
    <col min="16131" max="16131" width="30" style="162" bestFit="1" customWidth="1"/>
    <col min="16132" max="16136" width="10.7109375" style="162" customWidth="1"/>
    <col min="16137" max="16137" width="9.28515625" style="162" customWidth="1"/>
    <col min="16138" max="16384" width="9.140625" style="162"/>
  </cols>
  <sheetData>
    <row r="1" spans="2:8">
      <c r="B1" s="1712" t="s">
        <v>482</v>
      </c>
      <c r="C1" s="1712"/>
      <c r="D1" s="1712"/>
      <c r="E1" s="1712"/>
      <c r="F1" s="1712"/>
      <c r="G1" s="1712"/>
      <c r="H1" s="1712"/>
    </row>
    <row r="2" spans="2:8" ht="15" customHeight="1">
      <c r="B2" s="1728" t="s">
        <v>251</v>
      </c>
      <c r="C2" s="1728"/>
      <c r="D2" s="1728"/>
      <c r="E2" s="1728"/>
      <c r="F2" s="1728"/>
      <c r="G2" s="1728"/>
      <c r="H2" s="1728"/>
    </row>
    <row r="3" spans="2:8" ht="15" customHeight="1" thickBot="1">
      <c r="B3" s="1729" t="s">
        <v>16</v>
      </c>
      <c r="C3" s="1729"/>
      <c r="D3" s="1729"/>
      <c r="E3" s="1729"/>
      <c r="F3" s="1729"/>
      <c r="G3" s="1729"/>
      <c r="H3" s="1729"/>
    </row>
    <row r="4" spans="2:8" ht="15" customHeight="1" thickTop="1">
      <c r="B4" s="404"/>
      <c r="C4" s="405"/>
      <c r="D4" s="1730" t="str">
        <f>'M-China'!D4:F4</f>
        <v>Two Months</v>
      </c>
      <c r="E4" s="1730"/>
      <c r="F4" s="1730"/>
      <c r="G4" s="1731" t="s">
        <v>146</v>
      </c>
      <c r="H4" s="1732"/>
    </row>
    <row r="5" spans="2:8" ht="15" customHeight="1">
      <c r="B5" s="406"/>
      <c r="C5" s="407"/>
      <c r="D5" s="710" t="s">
        <v>4</v>
      </c>
      <c r="E5" s="711" t="s">
        <v>291</v>
      </c>
      <c r="F5" s="711" t="s">
        <v>292</v>
      </c>
      <c r="G5" s="711" t="s">
        <v>5</v>
      </c>
      <c r="H5" s="712" t="s">
        <v>79</v>
      </c>
    </row>
    <row r="6" spans="2:8" ht="15" customHeight="1">
      <c r="B6" s="713"/>
      <c r="C6" s="714" t="s">
        <v>322</v>
      </c>
      <c r="D6" s="715">
        <v>16486.518322</v>
      </c>
      <c r="E6" s="715">
        <v>20756.916069999996</v>
      </c>
      <c r="F6" s="715">
        <v>25507.851203999995</v>
      </c>
      <c r="G6" s="715">
        <v>25.90236255220411</v>
      </c>
      <c r="H6" s="716">
        <v>22.888444111726855</v>
      </c>
    </row>
    <row r="7" spans="2:8" ht="15" customHeight="1">
      <c r="B7" s="717">
        <v>1</v>
      </c>
      <c r="C7" s="718" t="s">
        <v>483</v>
      </c>
      <c r="D7" s="719">
        <v>298.02749399999999</v>
      </c>
      <c r="E7" s="719">
        <v>398.28600900000004</v>
      </c>
      <c r="F7" s="719">
        <v>3118.2448279999999</v>
      </c>
      <c r="G7" s="719">
        <v>33.64069323080642</v>
      </c>
      <c r="H7" s="720">
        <v>682.91598437744756</v>
      </c>
    </row>
    <row r="8" spans="2:8" ht="15" customHeight="1">
      <c r="B8" s="717">
        <v>2</v>
      </c>
      <c r="C8" s="718" t="s">
        <v>448</v>
      </c>
      <c r="D8" s="719">
        <v>5.9071369999999996</v>
      </c>
      <c r="E8" s="719">
        <v>5.7504089999999994</v>
      </c>
      <c r="F8" s="719">
        <v>5.4222929999999998</v>
      </c>
      <c r="G8" s="719">
        <v>-2.6531973103044635</v>
      </c>
      <c r="H8" s="720">
        <v>-5.7059593500218853</v>
      </c>
    </row>
    <row r="9" spans="2:8" ht="15" customHeight="1">
      <c r="B9" s="717">
        <v>3</v>
      </c>
      <c r="C9" s="718" t="s">
        <v>484</v>
      </c>
      <c r="D9" s="719">
        <v>418.29947700000002</v>
      </c>
      <c r="E9" s="719">
        <v>231.91602899999998</v>
      </c>
      <c r="F9" s="719">
        <v>107.603154</v>
      </c>
      <c r="G9" s="719">
        <v>-44.557418368467147</v>
      </c>
      <c r="H9" s="720">
        <v>-53.602536890626041</v>
      </c>
    </row>
    <row r="10" spans="2:8" ht="15" customHeight="1">
      <c r="B10" s="717">
        <v>4</v>
      </c>
      <c r="C10" s="718" t="s">
        <v>485</v>
      </c>
      <c r="D10" s="719">
        <v>1.650811</v>
      </c>
      <c r="E10" s="719">
        <v>0.16223700000000002</v>
      </c>
      <c r="F10" s="719">
        <v>0.118058</v>
      </c>
      <c r="G10" s="719">
        <v>-90.172285016273818</v>
      </c>
      <c r="H10" s="720">
        <v>-27.231149491176495</v>
      </c>
    </row>
    <row r="11" spans="2:8" ht="15" customHeight="1">
      <c r="B11" s="717">
        <v>5</v>
      </c>
      <c r="C11" s="718" t="s">
        <v>449</v>
      </c>
      <c r="D11" s="719">
        <v>46.748365999999997</v>
      </c>
      <c r="E11" s="719">
        <v>58.812769000000003</v>
      </c>
      <c r="F11" s="719">
        <v>52.748640000000002</v>
      </c>
      <c r="G11" s="719">
        <v>25.807111632522094</v>
      </c>
      <c r="H11" s="720">
        <v>-10.310905442999967</v>
      </c>
    </row>
    <row r="12" spans="2:8" ht="15" customHeight="1">
      <c r="B12" s="717">
        <v>6</v>
      </c>
      <c r="C12" s="718" t="s">
        <v>412</v>
      </c>
      <c r="D12" s="719">
        <v>0</v>
      </c>
      <c r="E12" s="719">
        <v>740.99275499999999</v>
      </c>
      <c r="F12" s="719">
        <v>1210.3608429999999</v>
      </c>
      <c r="G12" s="719" t="s">
        <v>7</v>
      </c>
      <c r="H12" s="720">
        <v>63.343141323966108</v>
      </c>
    </row>
    <row r="13" spans="2:8" ht="15" customHeight="1">
      <c r="B13" s="717">
        <v>7</v>
      </c>
      <c r="C13" s="718" t="s">
        <v>486</v>
      </c>
      <c r="D13" s="719">
        <v>2.2607789999999999</v>
      </c>
      <c r="E13" s="719">
        <v>9.9</v>
      </c>
      <c r="F13" s="719">
        <v>10.941765</v>
      </c>
      <c r="G13" s="719">
        <v>337.90215673447079</v>
      </c>
      <c r="H13" s="720">
        <v>10.522878787878781</v>
      </c>
    </row>
    <row r="14" spans="2:8" ht="15" customHeight="1">
      <c r="B14" s="717">
        <v>8</v>
      </c>
      <c r="C14" s="718" t="s">
        <v>487</v>
      </c>
      <c r="D14" s="719">
        <v>1.28874</v>
      </c>
      <c r="E14" s="719">
        <v>5.7260619999999998</v>
      </c>
      <c r="F14" s="719">
        <v>7.2390730000000003</v>
      </c>
      <c r="G14" s="719">
        <v>344.31475704952123</v>
      </c>
      <c r="H14" s="720">
        <v>26.423238169618159</v>
      </c>
    </row>
    <row r="15" spans="2:8" ht="15" customHeight="1">
      <c r="B15" s="717">
        <v>9</v>
      </c>
      <c r="C15" s="718" t="s">
        <v>488</v>
      </c>
      <c r="D15" s="719">
        <v>0</v>
      </c>
      <c r="E15" s="719">
        <v>3.6</v>
      </c>
      <c r="F15" s="719">
        <v>3.2588819999999998</v>
      </c>
      <c r="G15" s="719" t="s">
        <v>7</v>
      </c>
      <c r="H15" s="720">
        <v>-9.4754999999999967</v>
      </c>
    </row>
    <row r="16" spans="2:8" ht="15" customHeight="1">
      <c r="B16" s="717">
        <v>10</v>
      </c>
      <c r="C16" s="718" t="s">
        <v>489</v>
      </c>
      <c r="D16" s="719">
        <v>163.275722</v>
      </c>
      <c r="E16" s="719">
        <v>360.46837400000004</v>
      </c>
      <c r="F16" s="719">
        <v>308.91946999999999</v>
      </c>
      <c r="G16" s="719">
        <v>120.77279437784392</v>
      </c>
      <c r="H16" s="720">
        <v>-14.30053444855055</v>
      </c>
    </row>
    <row r="17" spans="2:8" ht="15" customHeight="1">
      <c r="B17" s="717">
        <v>11</v>
      </c>
      <c r="C17" s="718" t="s">
        <v>490</v>
      </c>
      <c r="D17" s="719">
        <v>196.14028999999999</v>
      </c>
      <c r="E17" s="719">
        <v>283.040369</v>
      </c>
      <c r="F17" s="719">
        <v>227.922842</v>
      </c>
      <c r="G17" s="719">
        <v>44.305062973038332</v>
      </c>
      <c r="H17" s="720">
        <v>-19.47338013822332</v>
      </c>
    </row>
    <row r="18" spans="2:8" ht="15" customHeight="1">
      <c r="B18" s="717">
        <v>12</v>
      </c>
      <c r="C18" s="718" t="s">
        <v>451</v>
      </c>
      <c r="D18" s="719">
        <v>73.652667000000008</v>
      </c>
      <c r="E18" s="719">
        <v>169.72509700000001</v>
      </c>
      <c r="F18" s="719">
        <v>209.04872399999999</v>
      </c>
      <c r="G18" s="719">
        <v>130.43985223237061</v>
      </c>
      <c r="H18" s="720">
        <v>23.169011357230218</v>
      </c>
    </row>
    <row r="19" spans="2:8" ht="15" customHeight="1">
      <c r="B19" s="717">
        <v>13</v>
      </c>
      <c r="C19" s="718" t="s">
        <v>491</v>
      </c>
      <c r="D19" s="719">
        <v>2.8271980000000001</v>
      </c>
      <c r="E19" s="719">
        <v>0</v>
      </c>
      <c r="F19" s="719">
        <v>1.025749</v>
      </c>
      <c r="G19" s="719">
        <v>-100</v>
      </c>
      <c r="H19" s="720" t="s">
        <v>7</v>
      </c>
    </row>
    <row r="20" spans="2:8" ht="15" customHeight="1">
      <c r="B20" s="717">
        <v>14</v>
      </c>
      <c r="C20" s="718" t="s">
        <v>492</v>
      </c>
      <c r="D20" s="719">
        <v>792.26447800000005</v>
      </c>
      <c r="E20" s="719">
        <v>779</v>
      </c>
      <c r="F20" s="719">
        <v>695.70799</v>
      </c>
      <c r="G20" s="719">
        <v>-1.6742487349028892</v>
      </c>
      <c r="H20" s="720">
        <v>-10.692170731707321</v>
      </c>
    </row>
    <row r="21" spans="2:8" ht="15" customHeight="1">
      <c r="B21" s="717">
        <v>15</v>
      </c>
      <c r="C21" s="718" t="s">
        <v>493</v>
      </c>
      <c r="D21" s="719">
        <v>1902.398917</v>
      </c>
      <c r="E21" s="719">
        <v>1945.2</v>
      </c>
      <c r="F21" s="719">
        <v>2427.3414499999999</v>
      </c>
      <c r="G21" s="719">
        <v>2.2498479481630369</v>
      </c>
      <c r="H21" s="720">
        <v>24.786214785112065</v>
      </c>
    </row>
    <row r="22" spans="2:8" ht="15" customHeight="1">
      <c r="B22" s="717">
        <v>16</v>
      </c>
      <c r="C22" s="718" t="s">
        <v>494</v>
      </c>
      <c r="D22" s="719">
        <v>0.13452800000000001</v>
      </c>
      <c r="E22" s="719">
        <v>0</v>
      </c>
      <c r="F22" s="719">
        <v>5.6529999999999997E-2</v>
      </c>
      <c r="G22" s="719">
        <v>-100</v>
      </c>
      <c r="H22" s="720" t="s">
        <v>7</v>
      </c>
    </row>
    <row r="23" spans="2:8" ht="15" customHeight="1">
      <c r="B23" s="717">
        <v>17</v>
      </c>
      <c r="C23" s="718" t="s">
        <v>495</v>
      </c>
      <c r="D23" s="719">
        <v>0.74060000000000004</v>
      </c>
      <c r="E23" s="719">
        <v>1.0259290000000001</v>
      </c>
      <c r="F23" s="719">
        <v>0.51874500000000001</v>
      </c>
      <c r="G23" s="719">
        <v>38.526735079665144</v>
      </c>
      <c r="H23" s="720">
        <v>-49.436559450020425</v>
      </c>
    </row>
    <row r="24" spans="2:8" ht="15" customHeight="1">
      <c r="B24" s="717">
        <v>18</v>
      </c>
      <c r="C24" s="718" t="s">
        <v>496</v>
      </c>
      <c r="D24" s="719">
        <v>3.763334</v>
      </c>
      <c r="E24" s="719">
        <v>3.1444520000000002</v>
      </c>
      <c r="F24" s="719">
        <v>10.930731</v>
      </c>
      <c r="G24" s="719">
        <v>-16.445045802471952</v>
      </c>
      <c r="H24" s="720">
        <v>247.61958522502488</v>
      </c>
    </row>
    <row r="25" spans="2:8" ht="15" customHeight="1">
      <c r="B25" s="717">
        <v>19</v>
      </c>
      <c r="C25" s="718" t="s">
        <v>497</v>
      </c>
      <c r="D25" s="719">
        <v>33.277183000000001</v>
      </c>
      <c r="E25" s="719">
        <v>1827.56385</v>
      </c>
      <c r="F25" s="719">
        <v>1003.2774870000001</v>
      </c>
      <c r="G25" s="719" t="s">
        <v>7</v>
      </c>
      <c r="H25" s="720">
        <v>-45.103013117708578</v>
      </c>
    </row>
    <row r="26" spans="2:8" ht="15" customHeight="1">
      <c r="B26" s="717">
        <v>20</v>
      </c>
      <c r="C26" s="718" t="s">
        <v>452</v>
      </c>
      <c r="D26" s="719">
        <v>240.54559</v>
      </c>
      <c r="E26" s="719">
        <v>266.77854300000001</v>
      </c>
      <c r="F26" s="719">
        <v>406.65838200000002</v>
      </c>
      <c r="G26" s="719">
        <v>10.90560546131816</v>
      </c>
      <c r="H26" s="720">
        <v>52.432942105092764</v>
      </c>
    </row>
    <row r="27" spans="2:8" ht="15" customHeight="1">
      <c r="B27" s="717">
        <v>21</v>
      </c>
      <c r="C27" s="718" t="s">
        <v>453</v>
      </c>
      <c r="D27" s="719">
        <v>1.598406</v>
      </c>
      <c r="E27" s="719">
        <v>0.33058599999999999</v>
      </c>
      <c r="F27" s="719">
        <v>0.17363600000000001</v>
      </c>
      <c r="G27" s="719">
        <v>-79.31777032868996</v>
      </c>
      <c r="H27" s="720">
        <v>-47.476299661812661</v>
      </c>
    </row>
    <row r="28" spans="2:8" ht="15" customHeight="1">
      <c r="B28" s="717">
        <v>22</v>
      </c>
      <c r="C28" s="718" t="s">
        <v>498</v>
      </c>
      <c r="D28" s="719">
        <v>1.7315649999999998</v>
      </c>
      <c r="E28" s="719">
        <v>4.2928750000000004</v>
      </c>
      <c r="F28" s="719">
        <v>0.90006999999999993</v>
      </c>
      <c r="G28" s="719">
        <v>147.91879022733775</v>
      </c>
      <c r="H28" s="720">
        <v>-79.033398363567542</v>
      </c>
    </row>
    <row r="29" spans="2:8" ht="15" customHeight="1">
      <c r="B29" s="717">
        <v>23</v>
      </c>
      <c r="C29" s="718" t="s">
        <v>499</v>
      </c>
      <c r="D29" s="719">
        <v>0</v>
      </c>
      <c r="E29" s="719">
        <v>1.0442999999999999E-2</v>
      </c>
      <c r="F29" s="719">
        <v>0.71302999999999994</v>
      </c>
      <c r="G29" s="719" t="s">
        <v>7</v>
      </c>
      <c r="H29" s="720" t="s">
        <v>7</v>
      </c>
    </row>
    <row r="30" spans="2:8" ht="15" customHeight="1">
      <c r="B30" s="717">
        <v>24</v>
      </c>
      <c r="C30" s="718" t="s">
        <v>455</v>
      </c>
      <c r="D30" s="719">
        <v>16.594308999999999</v>
      </c>
      <c r="E30" s="719">
        <v>34.895986000000001</v>
      </c>
      <c r="F30" s="719">
        <v>74.031440000000003</v>
      </c>
      <c r="G30" s="719">
        <v>110.28887674684134</v>
      </c>
      <c r="H30" s="720">
        <v>112.14887007348065</v>
      </c>
    </row>
    <row r="31" spans="2:8" ht="15" customHeight="1">
      <c r="B31" s="717">
        <v>25</v>
      </c>
      <c r="C31" s="718" t="s">
        <v>500</v>
      </c>
      <c r="D31" s="719">
        <v>2811.4301729999997</v>
      </c>
      <c r="E31" s="719">
        <v>2506.530659</v>
      </c>
      <c r="F31" s="719">
        <v>4700.5457150000002</v>
      </c>
      <c r="G31" s="719">
        <v>-10.844996860606699</v>
      </c>
      <c r="H31" s="720">
        <v>87.531945724347139</v>
      </c>
    </row>
    <row r="32" spans="2:8" ht="15" customHeight="1">
      <c r="B32" s="717">
        <v>26</v>
      </c>
      <c r="C32" s="718" t="s">
        <v>424</v>
      </c>
      <c r="D32" s="719">
        <v>4.4753110000000005</v>
      </c>
      <c r="E32" s="719">
        <v>20.181751999999999</v>
      </c>
      <c r="F32" s="719">
        <v>20.323853</v>
      </c>
      <c r="G32" s="719">
        <v>350.95753121961798</v>
      </c>
      <c r="H32" s="720">
        <v>0.70410636301545537</v>
      </c>
    </row>
    <row r="33" spans="2:8" ht="15" customHeight="1">
      <c r="B33" s="717">
        <v>27</v>
      </c>
      <c r="C33" s="718" t="s">
        <v>425</v>
      </c>
      <c r="D33" s="719">
        <v>0</v>
      </c>
      <c r="E33" s="719">
        <v>0</v>
      </c>
      <c r="F33" s="719">
        <v>0</v>
      </c>
      <c r="G33" s="719" t="s">
        <v>7</v>
      </c>
      <c r="H33" s="720" t="s">
        <v>7</v>
      </c>
    </row>
    <row r="34" spans="2:8" ht="15" customHeight="1">
      <c r="B34" s="717">
        <v>28</v>
      </c>
      <c r="C34" s="718" t="s">
        <v>501</v>
      </c>
      <c r="D34" s="719">
        <v>1.198458</v>
      </c>
      <c r="E34" s="719">
        <v>0</v>
      </c>
      <c r="F34" s="719">
        <v>0</v>
      </c>
      <c r="G34" s="719">
        <v>-100</v>
      </c>
      <c r="H34" s="720" t="s">
        <v>7</v>
      </c>
    </row>
    <row r="35" spans="2:8" ht="15" customHeight="1">
      <c r="B35" s="717">
        <v>29</v>
      </c>
      <c r="C35" s="718" t="s">
        <v>456</v>
      </c>
      <c r="D35" s="719">
        <v>722.87754500000005</v>
      </c>
      <c r="E35" s="719">
        <v>799.37731800000006</v>
      </c>
      <c r="F35" s="719">
        <v>1429.436688</v>
      </c>
      <c r="G35" s="719">
        <v>10.582673860757424</v>
      </c>
      <c r="H35" s="720">
        <v>78.81877003670499</v>
      </c>
    </row>
    <row r="36" spans="2:8" ht="15" customHeight="1">
      <c r="B36" s="717">
        <v>30</v>
      </c>
      <c r="C36" s="718" t="s">
        <v>427</v>
      </c>
      <c r="D36" s="719">
        <v>474.472939</v>
      </c>
      <c r="E36" s="719">
        <v>284.28440799999998</v>
      </c>
      <c r="F36" s="719">
        <v>289.67889500000001</v>
      </c>
      <c r="G36" s="719">
        <v>-40.084168214280389</v>
      </c>
      <c r="H36" s="720">
        <v>1.8975669604785423</v>
      </c>
    </row>
    <row r="37" spans="2:8" ht="15" customHeight="1">
      <c r="B37" s="717">
        <v>31</v>
      </c>
      <c r="C37" s="718" t="s">
        <v>458</v>
      </c>
      <c r="D37" s="719">
        <v>62.174369999999996</v>
      </c>
      <c r="E37" s="719">
        <v>150.866941</v>
      </c>
      <c r="F37" s="719">
        <v>140.64565200000001</v>
      </c>
      <c r="G37" s="719">
        <v>142.65133848561717</v>
      </c>
      <c r="H37" s="720">
        <v>-6.7750356255980506</v>
      </c>
    </row>
    <row r="38" spans="2:8" ht="15" customHeight="1">
      <c r="B38" s="717">
        <v>32</v>
      </c>
      <c r="C38" s="718" t="s">
        <v>502</v>
      </c>
      <c r="D38" s="719">
        <v>648.44666000000007</v>
      </c>
      <c r="E38" s="719">
        <v>808.17087600000002</v>
      </c>
      <c r="F38" s="719">
        <v>901.32984899999997</v>
      </c>
      <c r="G38" s="719">
        <v>24.631820294979988</v>
      </c>
      <c r="H38" s="720">
        <v>11.527138104887612</v>
      </c>
    </row>
    <row r="39" spans="2:8" ht="15" customHeight="1">
      <c r="B39" s="717">
        <v>33</v>
      </c>
      <c r="C39" s="718" t="s">
        <v>460</v>
      </c>
      <c r="D39" s="719">
        <v>150.074657</v>
      </c>
      <c r="E39" s="719">
        <v>69.338585999999992</v>
      </c>
      <c r="F39" s="719">
        <v>94.125043000000005</v>
      </c>
      <c r="G39" s="719">
        <v>-53.797271713904372</v>
      </c>
      <c r="H39" s="720">
        <v>35.746989417984395</v>
      </c>
    </row>
    <row r="40" spans="2:8" ht="15" customHeight="1">
      <c r="B40" s="717">
        <v>34</v>
      </c>
      <c r="C40" s="718" t="s">
        <v>503</v>
      </c>
      <c r="D40" s="719">
        <v>231.05403200000001</v>
      </c>
      <c r="E40" s="719">
        <v>408.93073300000003</v>
      </c>
      <c r="F40" s="719">
        <v>328.78900599999997</v>
      </c>
      <c r="G40" s="719">
        <v>76.984893732562085</v>
      </c>
      <c r="H40" s="720">
        <v>-19.597873315136738</v>
      </c>
    </row>
    <row r="41" spans="2:8" ht="15" customHeight="1">
      <c r="B41" s="717">
        <v>35</v>
      </c>
      <c r="C41" s="718" t="s">
        <v>504</v>
      </c>
      <c r="D41" s="719">
        <v>48.753397</v>
      </c>
      <c r="E41" s="719">
        <v>74.5</v>
      </c>
      <c r="F41" s="719">
        <v>66.011351000000005</v>
      </c>
      <c r="G41" s="719">
        <v>52.80986471568329</v>
      </c>
      <c r="H41" s="720">
        <v>-11.394159731543624</v>
      </c>
    </row>
    <row r="42" spans="2:8" ht="15" customHeight="1">
      <c r="B42" s="717">
        <v>36</v>
      </c>
      <c r="C42" s="718" t="s">
        <v>461</v>
      </c>
      <c r="D42" s="719">
        <v>2.2481010000000001</v>
      </c>
      <c r="E42" s="719">
        <v>17.812106999999997</v>
      </c>
      <c r="F42" s="719">
        <v>3.7475000000000001E-2</v>
      </c>
      <c r="G42" s="719">
        <v>692.31791632137515</v>
      </c>
      <c r="H42" s="720">
        <v>-99.789609393206547</v>
      </c>
    </row>
    <row r="43" spans="2:8" ht="15" customHeight="1">
      <c r="B43" s="717">
        <v>37</v>
      </c>
      <c r="C43" s="718" t="s">
        <v>431</v>
      </c>
      <c r="D43" s="719">
        <v>284.674646</v>
      </c>
      <c r="E43" s="719">
        <v>493.53854100000001</v>
      </c>
      <c r="F43" s="719">
        <v>256.81987099999998</v>
      </c>
      <c r="G43" s="719">
        <v>73.369335111072729</v>
      </c>
      <c r="H43" s="720">
        <v>-47.963563194145763</v>
      </c>
    </row>
    <row r="44" spans="2:8" ht="15" customHeight="1">
      <c r="B44" s="717">
        <v>38</v>
      </c>
      <c r="C44" s="718" t="s">
        <v>505</v>
      </c>
      <c r="D44" s="719">
        <v>29.894271</v>
      </c>
      <c r="E44" s="719">
        <v>3.0700820000000002</v>
      </c>
      <c r="F44" s="719">
        <v>12.654884000000001</v>
      </c>
      <c r="G44" s="719">
        <v>-89.730199475344293</v>
      </c>
      <c r="H44" s="720">
        <v>312.20019530422968</v>
      </c>
    </row>
    <row r="45" spans="2:8" ht="15" customHeight="1">
      <c r="B45" s="717">
        <v>39</v>
      </c>
      <c r="C45" s="718" t="s">
        <v>506</v>
      </c>
      <c r="D45" s="719">
        <v>1205.860674</v>
      </c>
      <c r="E45" s="719">
        <v>1477.8501270000002</v>
      </c>
      <c r="F45" s="719">
        <v>1773.440715</v>
      </c>
      <c r="G45" s="719">
        <v>22.555628429093304</v>
      </c>
      <c r="H45" s="720">
        <v>20.001391386015683</v>
      </c>
    </row>
    <row r="46" spans="2:8" ht="15" customHeight="1">
      <c r="B46" s="717">
        <v>40</v>
      </c>
      <c r="C46" s="718" t="s">
        <v>507</v>
      </c>
      <c r="D46" s="719">
        <v>40.039634</v>
      </c>
      <c r="E46" s="719">
        <v>105.05815699999999</v>
      </c>
      <c r="F46" s="719">
        <v>103.36253600000001</v>
      </c>
      <c r="G46" s="719">
        <v>162.38540791856389</v>
      </c>
      <c r="H46" s="720">
        <v>-1.6139831959930433</v>
      </c>
    </row>
    <row r="47" spans="2:8" ht="15" customHeight="1">
      <c r="B47" s="717">
        <v>41</v>
      </c>
      <c r="C47" s="718" t="s">
        <v>464</v>
      </c>
      <c r="D47" s="719">
        <v>2.0285410000000001</v>
      </c>
      <c r="E47" s="719">
        <v>0</v>
      </c>
      <c r="F47" s="719">
        <v>1.4737020000000001</v>
      </c>
      <c r="G47" s="719">
        <v>-100</v>
      </c>
      <c r="H47" s="720" t="s">
        <v>7</v>
      </c>
    </row>
    <row r="48" spans="2:8" ht="15" customHeight="1">
      <c r="B48" s="717">
        <v>42</v>
      </c>
      <c r="C48" s="718" t="s">
        <v>465</v>
      </c>
      <c r="D48" s="719">
        <v>139.110894</v>
      </c>
      <c r="E48" s="719">
        <v>213.89502099999999</v>
      </c>
      <c r="F48" s="719">
        <v>128.54617300000001</v>
      </c>
      <c r="G48" s="719">
        <v>53.758641648870423</v>
      </c>
      <c r="H48" s="720">
        <v>-39.902213525578034</v>
      </c>
    </row>
    <row r="49" spans="2:8" ht="15" customHeight="1">
      <c r="B49" s="717">
        <v>43</v>
      </c>
      <c r="C49" s="718" t="s">
        <v>387</v>
      </c>
      <c r="D49" s="719">
        <v>516.58250099999998</v>
      </c>
      <c r="E49" s="719">
        <v>218.290932</v>
      </c>
      <c r="F49" s="719">
        <v>149.819759</v>
      </c>
      <c r="G49" s="719">
        <v>-57.743258515835791</v>
      </c>
      <c r="H49" s="720">
        <v>-31.366934197706385</v>
      </c>
    </row>
    <row r="50" spans="2:8" ht="15" customHeight="1">
      <c r="B50" s="717">
        <v>44</v>
      </c>
      <c r="C50" s="718" t="s">
        <v>508</v>
      </c>
      <c r="D50" s="719">
        <v>66.501835</v>
      </c>
      <c r="E50" s="719">
        <v>32.565882999999999</v>
      </c>
      <c r="F50" s="719">
        <v>38.850299</v>
      </c>
      <c r="G50" s="719">
        <v>-51.030098643142708</v>
      </c>
      <c r="H50" s="720">
        <v>19.297545225474153</v>
      </c>
    </row>
    <row r="51" spans="2:8" ht="15" customHeight="1">
      <c r="B51" s="717">
        <v>45</v>
      </c>
      <c r="C51" s="718" t="s">
        <v>509</v>
      </c>
      <c r="D51" s="719">
        <v>2050.7708339999999</v>
      </c>
      <c r="E51" s="719">
        <v>865.11977400000001</v>
      </c>
      <c r="F51" s="719">
        <v>60.899799999999999</v>
      </c>
      <c r="G51" s="719">
        <v>-57.814897712749506</v>
      </c>
      <c r="H51" s="720">
        <v>-92.960535427548791</v>
      </c>
    </row>
    <row r="52" spans="2:8" ht="15" customHeight="1">
      <c r="B52" s="717">
        <v>46</v>
      </c>
      <c r="C52" s="718" t="s">
        <v>510</v>
      </c>
      <c r="D52" s="719">
        <v>5.3845179999999999</v>
      </c>
      <c r="E52" s="719">
        <v>362.5</v>
      </c>
      <c r="F52" s="719">
        <v>64.684303</v>
      </c>
      <c r="G52" s="719" t="s">
        <v>7</v>
      </c>
      <c r="H52" s="720">
        <v>-82.156054344827595</v>
      </c>
    </row>
    <row r="53" spans="2:8" ht="15" customHeight="1">
      <c r="B53" s="717">
        <v>47</v>
      </c>
      <c r="C53" s="718" t="s">
        <v>469</v>
      </c>
      <c r="D53" s="719">
        <v>1.996041</v>
      </c>
      <c r="E53" s="719">
        <v>3.2106400000000002</v>
      </c>
      <c r="F53" s="719">
        <v>1.095866</v>
      </c>
      <c r="G53" s="719">
        <v>60.850403373477803</v>
      </c>
      <c r="H53" s="720">
        <v>-65.867677472404267</v>
      </c>
    </row>
    <row r="54" spans="2:8" ht="15" customHeight="1">
      <c r="B54" s="717">
        <v>48</v>
      </c>
      <c r="C54" s="718" t="s">
        <v>470</v>
      </c>
      <c r="D54" s="719">
        <v>70.391970000000001</v>
      </c>
      <c r="E54" s="719">
        <v>121.517042</v>
      </c>
      <c r="F54" s="719">
        <v>119.28109000000001</v>
      </c>
      <c r="G54" s="719">
        <v>72.629125168680474</v>
      </c>
      <c r="H54" s="720">
        <v>-1.840031622889569</v>
      </c>
    </row>
    <row r="55" spans="2:8" ht="15" customHeight="1">
      <c r="B55" s="717">
        <v>49</v>
      </c>
      <c r="C55" s="718" t="s">
        <v>511</v>
      </c>
      <c r="D55" s="719">
        <v>15.395041000000001</v>
      </c>
      <c r="E55" s="719">
        <v>41.038484000000004</v>
      </c>
      <c r="F55" s="719">
        <v>49.606428999999999</v>
      </c>
      <c r="G55" s="719">
        <v>166.56950117898356</v>
      </c>
      <c r="H55" s="720">
        <v>20.877830184955172</v>
      </c>
    </row>
    <row r="56" spans="2:8" ht="15" customHeight="1">
      <c r="B56" s="717">
        <v>50</v>
      </c>
      <c r="C56" s="718" t="s">
        <v>512</v>
      </c>
      <c r="D56" s="719">
        <v>38.273029999999999</v>
      </c>
      <c r="E56" s="719">
        <v>125.26121499999999</v>
      </c>
      <c r="F56" s="719">
        <v>98.729118</v>
      </c>
      <c r="G56" s="719">
        <v>227.28324619190067</v>
      </c>
      <c r="H56" s="720">
        <v>-21.181414374752777</v>
      </c>
    </row>
    <row r="57" spans="2:8" ht="15" customHeight="1">
      <c r="B57" s="717">
        <v>51</v>
      </c>
      <c r="C57" s="718" t="s">
        <v>513</v>
      </c>
      <c r="D57" s="719">
        <v>697.94638399999997</v>
      </c>
      <c r="E57" s="719">
        <v>1379.5921400000002</v>
      </c>
      <c r="F57" s="719">
        <v>1497.6749530000002</v>
      </c>
      <c r="G57" s="719">
        <v>97.664487076130513</v>
      </c>
      <c r="H57" s="720">
        <v>8.5592552738086738</v>
      </c>
    </row>
    <row r="58" spans="2:8" ht="15" customHeight="1">
      <c r="B58" s="717">
        <v>52</v>
      </c>
      <c r="C58" s="718" t="s">
        <v>514</v>
      </c>
      <c r="D58" s="719">
        <v>37.562897000000007</v>
      </c>
      <c r="E58" s="719">
        <v>14</v>
      </c>
      <c r="F58" s="719">
        <v>26.412191</v>
      </c>
      <c r="G58" s="719">
        <v>-62.729179274963812</v>
      </c>
      <c r="H58" s="720">
        <v>88.658507142857133</v>
      </c>
    </row>
    <row r="59" spans="2:8" ht="15" customHeight="1">
      <c r="B59" s="717">
        <v>53</v>
      </c>
      <c r="C59" s="718" t="s">
        <v>515</v>
      </c>
      <c r="D59" s="719">
        <v>13.836106000000001</v>
      </c>
      <c r="E59" s="719">
        <v>30.498001000000002</v>
      </c>
      <c r="F59" s="719">
        <v>18.456489000000001</v>
      </c>
      <c r="G59" s="719">
        <v>120.42329684377958</v>
      </c>
      <c r="H59" s="720">
        <v>-39.482954964818838</v>
      </c>
    </row>
    <row r="60" spans="2:8" ht="15" customHeight="1">
      <c r="B60" s="717">
        <v>54</v>
      </c>
      <c r="C60" s="718" t="s">
        <v>441</v>
      </c>
      <c r="D60" s="719">
        <v>68.615013000000005</v>
      </c>
      <c r="E60" s="719">
        <v>107.644049</v>
      </c>
      <c r="F60" s="719">
        <v>106.09093999999999</v>
      </c>
      <c r="G60" s="719">
        <v>56.881190126714671</v>
      </c>
      <c r="H60" s="720">
        <v>-1.4428191938413732</v>
      </c>
    </row>
    <row r="61" spans="2:8" ht="15" customHeight="1">
      <c r="B61" s="717">
        <v>55</v>
      </c>
      <c r="C61" s="718" t="s">
        <v>516</v>
      </c>
      <c r="D61" s="719">
        <v>585.62108799999999</v>
      </c>
      <c r="E61" s="719">
        <v>244.16047500000002</v>
      </c>
      <c r="F61" s="719">
        <v>471.88774000000001</v>
      </c>
      <c r="G61" s="719">
        <v>-58.307431203706919</v>
      </c>
      <c r="H61" s="720">
        <v>93.269504410982137</v>
      </c>
    </row>
    <row r="62" spans="2:8" ht="15" customHeight="1">
      <c r="B62" s="717">
        <v>56</v>
      </c>
      <c r="C62" s="718" t="s">
        <v>473</v>
      </c>
      <c r="D62" s="719">
        <v>12.548276000000001</v>
      </c>
      <c r="E62" s="719">
        <v>30.962720999999998</v>
      </c>
      <c r="F62" s="719">
        <v>13.256062</v>
      </c>
      <c r="G62" s="719">
        <v>146.74880437758935</v>
      </c>
      <c r="H62" s="720">
        <v>-57.18702500339036</v>
      </c>
    </row>
    <row r="63" spans="2:8" ht="15" customHeight="1">
      <c r="B63" s="717">
        <v>57</v>
      </c>
      <c r="C63" s="718" t="s">
        <v>474</v>
      </c>
      <c r="D63" s="719">
        <v>608.51291000000003</v>
      </c>
      <c r="E63" s="719">
        <v>1117.458989</v>
      </c>
      <c r="F63" s="719">
        <v>1347.3450250000001</v>
      </c>
      <c r="G63" s="719">
        <v>83.637679765906682</v>
      </c>
      <c r="H63" s="720">
        <v>20.572212337360327</v>
      </c>
    </row>
    <row r="64" spans="2:8" ht="15" customHeight="1">
      <c r="B64" s="717">
        <v>58</v>
      </c>
      <c r="C64" s="718" t="s">
        <v>517</v>
      </c>
      <c r="D64" s="719">
        <v>70.639718999999999</v>
      </c>
      <c r="E64" s="719">
        <v>107.312282</v>
      </c>
      <c r="F64" s="719">
        <v>73.624331000000012</v>
      </c>
      <c r="G64" s="719">
        <v>51.91493329694589</v>
      </c>
      <c r="H64" s="720">
        <v>-31.392446765785849</v>
      </c>
    </row>
    <row r="65" spans="2:8" ht="15" customHeight="1">
      <c r="B65" s="717">
        <v>59</v>
      </c>
      <c r="C65" s="718" t="s">
        <v>518</v>
      </c>
      <c r="D65" s="719">
        <v>0.28562199999999999</v>
      </c>
      <c r="E65" s="719">
        <v>7.3275000000000007E-2</v>
      </c>
      <c r="F65" s="719">
        <v>3.3682999999999998E-2</v>
      </c>
      <c r="G65" s="719">
        <v>-74.345463584737871</v>
      </c>
      <c r="H65" s="720">
        <v>-54.032070965540782</v>
      </c>
    </row>
    <row r="66" spans="2:8" ht="15" customHeight="1">
      <c r="B66" s="717">
        <v>60</v>
      </c>
      <c r="C66" s="718" t="s">
        <v>476</v>
      </c>
      <c r="D66" s="719">
        <v>164.58632399999999</v>
      </c>
      <c r="E66" s="719">
        <v>415.78451100000001</v>
      </c>
      <c r="F66" s="719">
        <v>724.35203200000001</v>
      </c>
      <c r="G66" s="719">
        <v>152.6239731801775</v>
      </c>
      <c r="H66" s="720">
        <v>74.213327537831248</v>
      </c>
    </row>
    <row r="67" spans="2:8" ht="15" customHeight="1">
      <c r="B67" s="717">
        <v>61</v>
      </c>
      <c r="C67" s="718" t="s">
        <v>519</v>
      </c>
      <c r="D67" s="719">
        <v>89.397028000000006</v>
      </c>
      <c r="E67" s="719">
        <v>67.510304000000005</v>
      </c>
      <c r="F67" s="719">
        <v>102.87946700000001</v>
      </c>
      <c r="G67" s="719">
        <v>-24.482608079543766</v>
      </c>
      <c r="H67" s="720">
        <v>52.390762453091611</v>
      </c>
    </row>
    <row r="68" spans="2:8" ht="15" customHeight="1">
      <c r="B68" s="717">
        <v>62</v>
      </c>
      <c r="C68" s="718" t="s">
        <v>479</v>
      </c>
      <c r="D68" s="719">
        <v>171.912982</v>
      </c>
      <c r="E68" s="719">
        <v>411.51687200000003</v>
      </c>
      <c r="F68" s="719">
        <v>252.26950199999999</v>
      </c>
      <c r="G68" s="719">
        <v>139.37509966524811</v>
      </c>
      <c r="H68" s="720">
        <v>-38.697652717383612</v>
      </c>
    </row>
    <row r="69" spans="2:8" ht="15" customHeight="1">
      <c r="B69" s="717">
        <v>63</v>
      </c>
      <c r="C69" s="718" t="s">
        <v>520</v>
      </c>
      <c r="D69" s="719">
        <v>58.044369000000003</v>
      </c>
      <c r="E69" s="719">
        <v>62.070399000000002</v>
      </c>
      <c r="F69" s="719">
        <v>63.906603000000004</v>
      </c>
      <c r="G69" s="719">
        <v>6.9361250184320227</v>
      </c>
      <c r="H69" s="720">
        <v>2.9582603456439927</v>
      </c>
    </row>
    <row r="70" spans="2:8" ht="15" customHeight="1">
      <c r="B70" s="717">
        <v>64</v>
      </c>
      <c r="C70" s="718" t="s">
        <v>521</v>
      </c>
      <c r="D70" s="719">
        <v>79.771940000000001</v>
      </c>
      <c r="E70" s="719">
        <v>434.8</v>
      </c>
      <c r="F70" s="719">
        <v>96.310302000000007</v>
      </c>
      <c r="G70" s="719">
        <v>445.05381215500086</v>
      </c>
      <c r="H70" s="720">
        <v>-77.84951655933763</v>
      </c>
    </row>
    <row r="71" spans="2:8" ht="15" customHeight="1">
      <c r="B71" s="721"/>
      <c r="C71" s="722" t="s">
        <v>374</v>
      </c>
      <c r="D71" s="723">
        <v>6505.9435319999975</v>
      </c>
      <c r="E71" s="723">
        <v>10623.538330999998</v>
      </c>
      <c r="F71" s="723">
        <v>9217.5552570000054</v>
      </c>
      <c r="G71" s="723">
        <v>63.289740815414177</v>
      </c>
      <c r="H71" s="724">
        <v>-13.234602541954089</v>
      </c>
    </row>
    <row r="72" spans="2:8" ht="15" customHeight="1" thickBot="1">
      <c r="B72" s="725"/>
      <c r="C72" s="726" t="s">
        <v>375</v>
      </c>
      <c r="D72" s="727">
        <v>22992.461854000001</v>
      </c>
      <c r="E72" s="727">
        <v>31380.454401000003</v>
      </c>
      <c r="F72" s="727">
        <v>34725.406460999991</v>
      </c>
      <c r="G72" s="727">
        <v>36.481489456253001</v>
      </c>
      <c r="H72" s="728">
        <v>10.659348705585955</v>
      </c>
    </row>
    <row r="73" spans="2:8" ht="13.5" thickTop="1">
      <c r="B73" s="372" t="s">
        <v>689</v>
      </c>
      <c r="C73" s="729"/>
      <c r="D73" s="729"/>
      <c r="E73" s="729"/>
      <c r="F73" s="729"/>
      <c r="G73" s="729"/>
      <c r="H73" s="729"/>
    </row>
    <row r="75" spans="2:8">
      <c r="D75" s="408"/>
      <c r="E75" s="408"/>
      <c r="F75" s="408"/>
    </row>
    <row r="77" spans="2:8">
      <c r="D77" s="409"/>
    </row>
  </sheetData>
  <mergeCells count="5">
    <mergeCell ref="B1:H1"/>
    <mergeCell ref="B2:H2"/>
    <mergeCell ref="B3:H3"/>
    <mergeCell ref="D4:F4"/>
    <mergeCell ref="G4:H4"/>
  </mergeCells>
  <printOptions horizontalCentered="1"/>
  <pageMargins left="0.75" right="0.75" top="1" bottom="1" header="0.5" footer="0.5"/>
  <pageSetup scale="61"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J27"/>
  <sheetViews>
    <sheetView view="pageBreakPreview" topLeftCell="A16" zoomScaleNormal="90" zoomScaleSheetLayoutView="100" workbookViewId="0">
      <selection activeCell="N11" sqref="N11"/>
    </sheetView>
  </sheetViews>
  <sheetFormatPr defaultRowHeight="15"/>
  <cols>
    <col min="1" max="1" width="7.7109375" customWidth="1"/>
    <col min="3" max="3" width="29" bestFit="1" customWidth="1"/>
    <col min="4" max="4" width="12.140625" customWidth="1"/>
    <col min="5" max="5" width="11.7109375" customWidth="1"/>
    <col min="6" max="6" width="10.85546875" customWidth="1"/>
    <col min="7" max="7" width="13.140625" customWidth="1"/>
    <col min="8" max="8" width="12.5703125" customWidth="1"/>
    <col min="9" max="9" width="12.28515625" customWidth="1"/>
    <col min="257" max="257" width="7.7109375" customWidth="1"/>
    <col min="259" max="259" width="27.28515625" customWidth="1"/>
    <col min="260" max="260" width="12.140625" customWidth="1"/>
    <col min="261" max="261" width="11.7109375" customWidth="1"/>
    <col min="262" max="262" width="10.85546875" customWidth="1"/>
    <col min="263" max="263" width="13.140625" customWidth="1"/>
    <col min="264" max="264" width="12.5703125" customWidth="1"/>
    <col min="265" max="265" width="12.28515625" customWidth="1"/>
    <col min="513" max="513" width="7.7109375" customWidth="1"/>
    <col min="515" max="515" width="27.28515625" customWidth="1"/>
    <col min="516" max="516" width="12.140625" customWidth="1"/>
    <col min="517" max="517" width="11.7109375" customWidth="1"/>
    <col min="518" max="518" width="10.85546875" customWidth="1"/>
    <col min="519" max="519" width="13.140625" customWidth="1"/>
    <col min="520" max="520" width="12.5703125" customWidth="1"/>
    <col min="521" max="521" width="12.28515625" customWidth="1"/>
    <col min="769" max="769" width="7.7109375" customWidth="1"/>
    <col min="771" max="771" width="27.28515625" customWidth="1"/>
    <col min="772" max="772" width="12.140625" customWidth="1"/>
    <col min="773" max="773" width="11.7109375" customWidth="1"/>
    <col min="774" max="774" width="10.85546875" customWidth="1"/>
    <col min="775" max="775" width="13.140625" customWidth="1"/>
    <col min="776" max="776" width="12.5703125" customWidth="1"/>
    <col min="777" max="777" width="12.28515625" customWidth="1"/>
    <col min="1025" max="1025" width="7.7109375" customWidth="1"/>
    <col min="1027" max="1027" width="27.28515625" customWidth="1"/>
    <col min="1028" max="1028" width="12.140625" customWidth="1"/>
    <col min="1029" max="1029" width="11.7109375" customWidth="1"/>
    <col min="1030" max="1030" width="10.85546875" customWidth="1"/>
    <col min="1031" max="1031" width="13.140625" customWidth="1"/>
    <col min="1032" max="1032" width="12.5703125" customWidth="1"/>
    <col min="1033" max="1033" width="12.28515625" customWidth="1"/>
    <col min="1281" max="1281" width="7.7109375" customWidth="1"/>
    <col min="1283" max="1283" width="27.28515625" customWidth="1"/>
    <col min="1284" max="1284" width="12.140625" customWidth="1"/>
    <col min="1285" max="1285" width="11.7109375" customWidth="1"/>
    <col min="1286" max="1286" width="10.85546875" customWidth="1"/>
    <col min="1287" max="1287" width="13.140625" customWidth="1"/>
    <col min="1288" max="1288" width="12.5703125" customWidth="1"/>
    <col min="1289" max="1289" width="12.28515625" customWidth="1"/>
    <col min="1537" max="1537" width="7.7109375" customWidth="1"/>
    <col min="1539" max="1539" width="27.28515625" customWidth="1"/>
    <col min="1540" max="1540" width="12.140625" customWidth="1"/>
    <col min="1541" max="1541" width="11.7109375" customWidth="1"/>
    <col min="1542" max="1542" width="10.85546875" customWidth="1"/>
    <col min="1543" max="1543" width="13.140625" customWidth="1"/>
    <col min="1544" max="1544" width="12.5703125" customWidth="1"/>
    <col min="1545" max="1545" width="12.28515625" customWidth="1"/>
    <col min="1793" max="1793" width="7.7109375" customWidth="1"/>
    <col min="1795" max="1795" width="27.28515625" customWidth="1"/>
    <col min="1796" max="1796" width="12.140625" customWidth="1"/>
    <col min="1797" max="1797" width="11.7109375" customWidth="1"/>
    <col min="1798" max="1798" width="10.85546875" customWidth="1"/>
    <col min="1799" max="1799" width="13.140625" customWidth="1"/>
    <col min="1800" max="1800" width="12.5703125" customWidth="1"/>
    <col min="1801" max="1801" width="12.28515625" customWidth="1"/>
    <col min="2049" max="2049" width="7.7109375" customWidth="1"/>
    <col min="2051" max="2051" width="27.28515625" customWidth="1"/>
    <col min="2052" max="2052" width="12.140625" customWidth="1"/>
    <col min="2053" max="2053" width="11.7109375" customWidth="1"/>
    <col min="2054" max="2054" width="10.85546875" customWidth="1"/>
    <col min="2055" max="2055" width="13.140625" customWidth="1"/>
    <col min="2056" max="2056" width="12.5703125" customWidth="1"/>
    <col min="2057" max="2057" width="12.28515625" customWidth="1"/>
    <col min="2305" max="2305" width="7.7109375" customWidth="1"/>
    <col min="2307" max="2307" width="27.28515625" customWidth="1"/>
    <col min="2308" max="2308" width="12.140625" customWidth="1"/>
    <col min="2309" max="2309" width="11.7109375" customWidth="1"/>
    <col min="2310" max="2310" width="10.85546875" customWidth="1"/>
    <col min="2311" max="2311" width="13.140625" customWidth="1"/>
    <col min="2312" max="2312" width="12.5703125" customWidth="1"/>
    <col min="2313" max="2313" width="12.28515625" customWidth="1"/>
    <col min="2561" max="2561" width="7.7109375" customWidth="1"/>
    <col min="2563" max="2563" width="27.28515625" customWidth="1"/>
    <col min="2564" max="2564" width="12.140625" customWidth="1"/>
    <col min="2565" max="2565" width="11.7109375" customWidth="1"/>
    <col min="2566" max="2566" width="10.85546875" customWidth="1"/>
    <col min="2567" max="2567" width="13.140625" customWidth="1"/>
    <col min="2568" max="2568" width="12.5703125" customWidth="1"/>
    <col min="2569" max="2569" width="12.28515625" customWidth="1"/>
    <col min="2817" max="2817" width="7.7109375" customWidth="1"/>
    <col min="2819" max="2819" width="27.28515625" customWidth="1"/>
    <col min="2820" max="2820" width="12.140625" customWidth="1"/>
    <col min="2821" max="2821" width="11.7109375" customWidth="1"/>
    <col min="2822" max="2822" width="10.85546875" customWidth="1"/>
    <col min="2823" max="2823" width="13.140625" customWidth="1"/>
    <col min="2824" max="2824" width="12.5703125" customWidth="1"/>
    <col min="2825" max="2825" width="12.28515625" customWidth="1"/>
    <col min="3073" max="3073" width="7.7109375" customWidth="1"/>
    <col min="3075" max="3075" width="27.28515625" customWidth="1"/>
    <col min="3076" max="3076" width="12.140625" customWidth="1"/>
    <col min="3077" max="3077" width="11.7109375" customWidth="1"/>
    <col min="3078" max="3078" width="10.85546875" customWidth="1"/>
    <col min="3079" max="3079" width="13.140625" customWidth="1"/>
    <col min="3080" max="3080" width="12.5703125" customWidth="1"/>
    <col min="3081" max="3081" width="12.28515625" customWidth="1"/>
    <col min="3329" max="3329" width="7.7109375" customWidth="1"/>
    <col min="3331" max="3331" width="27.28515625" customWidth="1"/>
    <col min="3332" max="3332" width="12.140625" customWidth="1"/>
    <col min="3333" max="3333" width="11.7109375" customWidth="1"/>
    <col min="3334" max="3334" width="10.85546875" customWidth="1"/>
    <col min="3335" max="3335" width="13.140625" customWidth="1"/>
    <col min="3336" max="3336" width="12.5703125" customWidth="1"/>
    <col min="3337" max="3337" width="12.28515625" customWidth="1"/>
    <col min="3585" max="3585" width="7.7109375" customWidth="1"/>
    <col min="3587" max="3587" width="27.28515625" customWidth="1"/>
    <col min="3588" max="3588" width="12.140625" customWidth="1"/>
    <col min="3589" max="3589" width="11.7109375" customWidth="1"/>
    <col min="3590" max="3590" width="10.85546875" customWidth="1"/>
    <col min="3591" max="3591" width="13.140625" customWidth="1"/>
    <col min="3592" max="3592" width="12.5703125" customWidth="1"/>
    <col min="3593" max="3593" width="12.28515625" customWidth="1"/>
    <col min="3841" max="3841" width="7.7109375" customWidth="1"/>
    <col min="3843" max="3843" width="27.28515625" customWidth="1"/>
    <col min="3844" max="3844" width="12.140625" customWidth="1"/>
    <col min="3845" max="3845" width="11.7109375" customWidth="1"/>
    <col min="3846" max="3846" width="10.85546875" customWidth="1"/>
    <col min="3847" max="3847" width="13.140625" customWidth="1"/>
    <col min="3848" max="3848" width="12.5703125" customWidth="1"/>
    <col min="3849" max="3849" width="12.28515625" customWidth="1"/>
    <col min="4097" max="4097" width="7.7109375" customWidth="1"/>
    <col min="4099" max="4099" width="27.28515625" customWidth="1"/>
    <col min="4100" max="4100" width="12.140625" customWidth="1"/>
    <col min="4101" max="4101" width="11.7109375" customWidth="1"/>
    <col min="4102" max="4102" width="10.85546875" customWidth="1"/>
    <col min="4103" max="4103" width="13.140625" customWidth="1"/>
    <col min="4104" max="4104" width="12.5703125" customWidth="1"/>
    <col min="4105" max="4105" width="12.28515625" customWidth="1"/>
    <col min="4353" max="4353" width="7.7109375" customWidth="1"/>
    <col min="4355" max="4355" width="27.28515625" customWidth="1"/>
    <col min="4356" max="4356" width="12.140625" customWidth="1"/>
    <col min="4357" max="4357" width="11.7109375" customWidth="1"/>
    <col min="4358" max="4358" width="10.85546875" customWidth="1"/>
    <col min="4359" max="4359" width="13.140625" customWidth="1"/>
    <col min="4360" max="4360" width="12.5703125" customWidth="1"/>
    <col min="4361" max="4361" width="12.28515625" customWidth="1"/>
    <col min="4609" max="4609" width="7.7109375" customWidth="1"/>
    <col min="4611" max="4611" width="27.28515625" customWidth="1"/>
    <col min="4612" max="4612" width="12.140625" customWidth="1"/>
    <col min="4613" max="4613" width="11.7109375" customWidth="1"/>
    <col min="4614" max="4614" width="10.85546875" customWidth="1"/>
    <col min="4615" max="4615" width="13.140625" customWidth="1"/>
    <col min="4616" max="4616" width="12.5703125" customWidth="1"/>
    <col min="4617" max="4617" width="12.28515625" customWidth="1"/>
    <col min="4865" max="4865" width="7.7109375" customWidth="1"/>
    <col min="4867" max="4867" width="27.28515625" customWidth="1"/>
    <col min="4868" max="4868" width="12.140625" customWidth="1"/>
    <col min="4869" max="4869" width="11.7109375" customWidth="1"/>
    <col min="4870" max="4870" width="10.85546875" customWidth="1"/>
    <col min="4871" max="4871" width="13.140625" customWidth="1"/>
    <col min="4872" max="4872" width="12.5703125" customWidth="1"/>
    <col min="4873" max="4873" width="12.28515625" customWidth="1"/>
    <col min="5121" max="5121" width="7.7109375" customWidth="1"/>
    <col min="5123" max="5123" width="27.28515625" customWidth="1"/>
    <col min="5124" max="5124" width="12.140625" customWidth="1"/>
    <col min="5125" max="5125" width="11.7109375" customWidth="1"/>
    <col min="5126" max="5126" width="10.85546875" customWidth="1"/>
    <col min="5127" max="5127" width="13.140625" customWidth="1"/>
    <col min="5128" max="5128" width="12.5703125" customWidth="1"/>
    <col min="5129" max="5129" width="12.28515625" customWidth="1"/>
    <col min="5377" max="5377" width="7.7109375" customWidth="1"/>
    <col min="5379" max="5379" width="27.28515625" customWidth="1"/>
    <col min="5380" max="5380" width="12.140625" customWidth="1"/>
    <col min="5381" max="5381" width="11.7109375" customWidth="1"/>
    <col min="5382" max="5382" width="10.85546875" customWidth="1"/>
    <col min="5383" max="5383" width="13.140625" customWidth="1"/>
    <col min="5384" max="5384" width="12.5703125" customWidth="1"/>
    <col min="5385" max="5385" width="12.28515625" customWidth="1"/>
    <col min="5633" max="5633" width="7.7109375" customWidth="1"/>
    <col min="5635" max="5635" width="27.28515625" customWidth="1"/>
    <col min="5636" max="5636" width="12.140625" customWidth="1"/>
    <col min="5637" max="5637" width="11.7109375" customWidth="1"/>
    <col min="5638" max="5638" width="10.85546875" customWidth="1"/>
    <col min="5639" max="5639" width="13.140625" customWidth="1"/>
    <col min="5640" max="5640" width="12.5703125" customWidth="1"/>
    <col min="5641" max="5641" width="12.28515625" customWidth="1"/>
    <col min="5889" max="5889" width="7.7109375" customWidth="1"/>
    <col min="5891" max="5891" width="27.28515625" customWidth="1"/>
    <col min="5892" max="5892" width="12.140625" customWidth="1"/>
    <col min="5893" max="5893" width="11.7109375" customWidth="1"/>
    <col min="5894" max="5894" width="10.85546875" customWidth="1"/>
    <col min="5895" max="5895" width="13.140625" customWidth="1"/>
    <col min="5896" max="5896" width="12.5703125" customWidth="1"/>
    <col min="5897" max="5897" width="12.28515625" customWidth="1"/>
    <col min="6145" max="6145" width="7.7109375" customWidth="1"/>
    <col min="6147" max="6147" width="27.28515625" customWidth="1"/>
    <col min="6148" max="6148" width="12.140625" customWidth="1"/>
    <col min="6149" max="6149" width="11.7109375" customWidth="1"/>
    <col min="6150" max="6150" width="10.85546875" customWidth="1"/>
    <col min="6151" max="6151" width="13.140625" customWidth="1"/>
    <col min="6152" max="6152" width="12.5703125" customWidth="1"/>
    <col min="6153" max="6153" width="12.28515625" customWidth="1"/>
    <col min="6401" max="6401" width="7.7109375" customWidth="1"/>
    <col min="6403" max="6403" width="27.28515625" customWidth="1"/>
    <col min="6404" max="6404" width="12.140625" customWidth="1"/>
    <col min="6405" max="6405" width="11.7109375" customWidth="1"/>
    <col min="6406" max="6406" width="10.85546875" customWidth="1"/>
    <col min="6407" max="6407" width="13.140625" customWidth="1"/>
    <col min="6408" max="6408" width="12.5703125" customWidth="1"/>
    <col min="6409" max="6409" width="12.28515625" customWidth="1"/>
    <col min="6657" max="6657" width="7.7109375" customWidth="1"/>
    <col min="6659" max="6659" width="27.28515625" customWidth="1"/>
    <col min="6660" max="6660" width="12.140625" customWidth="1"/>
    <col min="6661" max="6661" width="11.7109375" customWidth="1"/>
    <col min="6662" max="6662" width="10.85546875" customWidth="1"/>
    <col min="6663" max="6663" width="13.140625" customWidth="1"/>
    <col min="6664" max="6664" width="12.5703125" customWidth="1"/>
    <col min="6665" max="6665" width="12.28515625" customWidth="1"/>
    <col min="6913" max="6913" width="7.7109375" customWidth="1"/>
    <col min="6915" max="6915" width="27.28515625" customWidth="1"/>
    <col min="6916" max="6916" width="12.140625" customWidth="1"/>
    <col min="6917" max="6917" width="11.7109375" customWidth="1"/>
    <col min="6918" max="6918" width="10.85546875" customWidth="1"/>
    <col min="6919" max="6919" width="13.140625" customWidth="1"/>
    <col min="6920" max="6920" width="12.5703125" customWidth="1"/>
    <col min="6921" max="6921" width="12.28515625" customWidth="1"/>
    <col min="7169" max="7169" width="7.7109375" customWidth="1"/>
    <col min="7171" max="7171" width="27.28515625" customWidth="1"/>
    <col min="7172" max="7172" width="12.140625" customWidth="1"/>
    <col min="7173" max="7173" width="11.7109375" customWidth="1"/>
    <col min="7174" max="7174" width="10.85546875" customWidth="1"/>
    <col min="7175" max="7175" width="13.140625" customWidth="1"/>
    <col min="7176" max="7176" width="12.5703125" customWidth="1"/>
    <col min="7177" max="7177" width="12.28515625" customWidth="1"/>
    <col min="7425" max="7425" width="7.7109375" customWidth="1"/>
    <col min="7427" max="7427" width="27.28515625" customWidth="1"/>
    <col min="7428" max="7428" width="12.140625" customWidth="1"/>
    <col min="7429" max="7429" width="11.7109375" customWidth="1"/>
    <col min="7430" max="7430" width="10.85546875" customWidth="1"/>
    <col min="7431" max="7431" width="13.140625" customWidth="1"/>
    <col min="7432" max="7432" width="12.5703125" customWidth="1"/>
    <col min="7433" max="7433" width="12.28515625" customWidth="1"/>
    <col min="7681" max="7681" width="7.7109375" customWidth="1"/>
    <col min="7683" max="7683" width="27.28515625" customWidth="1"/>
    <col min="7684" max="7684" width="12.140625" customWidth="1"/>
    <col min="7685" max="7685" width="11.7109375" customWidth="1"/>
    <col min="7686" max="7686" width="10.85546875" customWidth="1"/>
    <col min="7687" max="7687" width="13.140625" customWidth="1"/>
    <col min="7688" max="7688" width="12.5703125" customWidth="1"/>
    <col min="7689" max="7689" width="12.28515625" customWidth="1"/>
    <col min="7937" max="7937" width="7.7109375" customWidth="1"/>
    <col min="7939" max="7939" width="27.28515625" customWidth="1"/>
    <col min="7940" max="7940" width="12.140625" customWidth="1"/>
    <col min="7941" max="7941" width="11.7109375" customWidth="1"/>
    <col min="7942" max="7942" width="10.85546875" customWidth="1"/>
    <col min="7943" max="7943" width="13.140625" customWidth="1"/>
    <col min="7944" max="7944" width="12.5703125" customWidth="1"/>
    <col min="7945" max="7945" width="12.28515625" customWidth="1"/>
    <col min="8193" max="8193" width="7.7109375" customWidth="1"/>
    <col min="8195" max="8195" width="27.28515625" customWidth="1"/>
    <col min="8196" max="8196" width="12.140625" customWidth="1"/>
    <col min="8197" max="8197" width="11.7109375" customWidth="1"/>
    <col min="8198" max="8198" width="10.85546875" customWidth="1"/>
    <col min="8199" max="8199" width="13.140625" customWidth="1"/>
    <col min="8200" max="8200" width="12.5703125" customWidth="1"/>
    <col min="8201" max="8201" width="12.28515625" customWidth="1"/>
    <col min="8449" max="8449" width="7.7109375" customWidth="1"/>
    <col min="8451" max="8451" width="27.28515625" customWidth="1"/>
    <col min="8452" max="8452" width="12.140625" customWidth="1"/>
    <col min="8453" max="8453" width="11.7109375" customWidth="1"/>
    <col min="8454" max="8454" width="10.85546875" customWidth="1"/>
    <col min="8455" max="8455" width="13.140625" customWidth="1"/>
    <col min="8456" max="8456" width="12.5703125" customWidth="1"/>
    <col min="8457" max="8457" width="12.28515625" customWidth="1"/>
    <col min="8705" max="8705" width="7.7109375" customWidth="1"/>
    <col min="8707" max="8707" width="27.28515625" customWidth="1"/>
    <col min="8708" max="8708" width="12.140625" customWidth="1"/>
    <col min="8709" max="8709" width="11.7109375" customWidth="1"/>
    <col min="8710" max="8710" width="10.85546875" customWidth="1"/>
    <col min="8711" max="8711" width="13.140625" customWidth="1"/>
    <col min="8712" max="8712" width="12.5703125" customWidth="1"/>
    <col min="8713" max="8713" width="12.28515625" customWidth="1"/>
    <col min="8961" max="8961" width="7.7109375" customWidth="1"/>
    <col min="8963" max="8963" width="27.28515625" customWidth="1"/>
    <col min="8964" max="8964" width="12.140625" customWidth="1"/>
    <col min="8965" max="8965" width="11.7109375" customWidth="1"/>
    <col min="8966" max="8966" width="10.85546875" customWidth="1"/>
    <col min="8967" max="8967" width="13.140625" customWidth="1"/>
    <col min="8968" max="8968" width="12.5703125" customWidth="1"/>
    <col min="8969" max="8969" width="12.28515625" customWidth="1"/>
    <col min="9217" max="9217" width="7.7109375" customWidth="1"/>
    <col min="9219" max="9219" width="27.28515625" customWidth="1"/>
    <col min="9220" max="9220" width="12.140625" customWidth="1"/>
    <col min="9221" max="9221" width="11.7109375" customWidth="1"/>
    <col min="9222" max="9222" width="10.85546875" customWidth="1"/>
    <col min="9223" max="9223" width="13.140625" customWidth="1"/>
    <col min="9224" max="9224" width="12.5703125" customWidth="1"/>
    <col min="9225" max="9225" width="12.28515625" customWidth="1"/>
    <col min="9473" max="9473" width="7.7109375" customWidth="1"/>
    <col min="9475" max="9475" width="27.28515625" customWidth="1"/>
    <col min="9476" max="9476" width="12.140625" customWidth="1"/>
    <col min="9477" max="9477" width="11.7109375" customWidth="1"/>
    <col min="9478" max="9478" width="10.85546875" customWidth="1"/>
    <col min="9479" max="9479" width="13.140625" customWidth="1"/>
    <col min="9480" max="9480" width="12.5703125" customWidth="1"/>
    <col min="9481" max="9481" width="12.28515625" customWidth="1"/>
    <col min="9729" max="9729" width="7.7109375" customWidth="1"/>
    <col min="9731" max="9731" width="27.28515625" customWidth="1"/>
    <col min="9732" max="9732" width="12.140625" customWidth="1"/>
    <col min="9733" max="9733" width="11.7109375" customWidth="1"/>
    <col min="9734" max="9734" width="10.85546875" customWidth="1"/>
    <col min="9735" max="9735" width="13.140625" customWidth="1"/>
    <col min="9736" max="9736" width="12.5703125" customWidth="1"/>
    <col min="9737" max="9737" width="12.28515625" customWidth="1"/>
    <col min="9985" max="9985" width="7.7109375" customWidth="1"/>
    <col min="9987" max="9987" width="27.28515625" customWidth="1"/>
    <col min="9988" max="9988" width="12.140625" customWidth="1"/>
    <col min="9989" max="9989" width="11.7109375" customWidth="1"/>
    <col min="9990" max="9990" width="10.85546875" customWidth="1"/>
    <col min="9991" max="9991" width="13.140625" customWidth="1"/>
    <col min="9992" max="9992" width="12.5703125" customWidth="1"/>
    <col min="9993" max="9993" width="12.28515625" customWidth="1"/>
    <col min="10241" max="10241" width="7.7109375" customWidth="1"/>
    <col min="10243" max="10243" width="27.28515625" customWidth="1"/>
    <col min="10244" max="10244" width="12.140625" customWidth="1"/>
    <col min="10245" max="10245" width="11.7109375" customWidth="1"/>
    <col min="10246" max="10246" width="10.85546875" customWidth="1"/>
    <col min="10247" max="10247" width="13.140625" customWidth="1"/>
    <col min="10248" max="10248" width="12.5703125" customWidth="1"/>
    <col min="10249" max="10249" width="12.28515625" customWidth="1"/>
    <col min="10497" max="10497" width="7.7109375" customWidth="1"/>
    <col min="10499" max="10499" width="27.28515625" customWidth="1"/>
    <col min="10500" max="10500" width="12.140625" customWidth="1"/>
    <col min="10501" max="10501" width="11.7109375" customWidth="1"/>
    <col min="10502" max="10502" width="10.85546875" customWidth="1"/>
    <col min="10503" max="10503" width="13.140625" customWidth="1"/>
    <col min="10504" max="10504" width="12.5703125" customWidth="1"/>
    <col min="10505" max="10505" width="12.28515625" customWidth="1"/>
    <col min="10753" max="10753" width="7.7109375" customWidth="1"/>
    <col min="10755" max="10755" width="27.28515625" customWidth="1"/>
    <col min="10756" max="10756" width="12.140625" customWidth="1"/>
    <col min="10757" max="10757" width="11.7109375" customWidth="1"/>
    <col min="10758" max="10758" width="10.85546875" customWidth="1"/>
    <col min="10759" max="10759" width="13.140625" customWidth="1"/>
    <col min="10760" max="10760" width="12.5703125" customWidth="1"/>
    <col min="10761" max="10761" width="12.28515625" customWidth="1"/>
    <col min="11009" max="11009" width="7.7109375" customWidth="1"/>
    <col min="11011" max="11011" width="27.28515625" customWidth="1"/>
    <col min="11012" max="11012" width="12.140625" customWidth="1"/>
    <col min="11013" max="11013" width="11.7109375" customWidth="1"/>
    <col min="11014" max="11014" width="10.85546875" customWidth="1"/>
    <col min="11015" max="11015" width="13.140625" customWidth="1"/>
    <col min="11016" max="11016" width="12.5703125" customWidth="1"/>
    <col min="11017" max="11017" width="12.28515625" customWidth="1"/>
    <col min="11265" max="11265" width="7.7109375" customWidth="1"/>
    <col min="11267" max="11267" width="27.28515625" customWidth="1"/>
    <col min="11268" max="11268" width="12.140625" customWidth="1"/>
    <col min="11269" max="11269" width="11.7109375" customWidth="1"/>
    <col min="11270" max="11270" width="10.85546875" customWidth="1"/>
    <col min="11271" max="11271" width="13.140625" customWidth="1"/>
    <col min="11272" max="11272" width="12.5703125" customWidth="1"/>
    <col min="11273" max="11273" width="12.28515625" customWidth="1"/>
    <col min="11521" max="11521" width="7.7109375" customWidth="1"/>
    <col min="11523" max="11523" width="27.28515625" customWidth="1"/>
    <col min="11524" max="11524" width="12.140625" customWidth="1"/>
    <col min="11525" max="11525" width="11.7109375" customWidth="1"/>
    <col min="11526" max="11526" width="10.85546875" customWidth="1"/>
    <col min="11527" max="11527" width="13.140625" customWidth="1"/>
    <col min="11528" max="11528" width="12.5703125" customWidth="1"/>
    <col min="11529" max="11529" width="12.28515625" customWidth="1"/>
    <col min="11777" max="11777" width="7.7109375" customWidth="1"/>
    <col min="11779" max="11779" width="27.28515625" customWidth="1"/>
    <col min="11780" max="11780" width="12.140625" customWidth="1"/>
    <col min="11781" max="11781" width="11.7109375" customWidth="1"/>
    <col min="11782" max="11782" width="10.85546875" customWidth="1"/>
    <col min="11783" max="11783" width="13.140625" customWidth="1"/>
    <col min="11784" max="11784" width="12.5703125" customWidth="1"/>
    <col min="11785" max="11785" width="12.28515625" customWidth="1"/>
    <col min="12033" max="12033" width="7.7109375" customWidth="1"/>
    <col min="12035" max="12035" width="27.28515625" customWidth="1"/>
    <col min="12036" max="12036" width="12.140625" customWidth="1"/>
    <col min="12037" max="12037" width="11.7109375" customWidth="1"/>
    <col min="12038" max="12038" width="10.85546875" customWidth="1"/>
    <col min="12039" max="12039" width="13.140625" customWidth="1"/>
    <col min="12040" max="12040" width="12.5703125" customWidth="1"/>
    <col min="12041" max="12041" width="12.28515625" customWidth="1"/>
    <col min="12289" max="12289" width="7.7109375" customWidth="1"/>
    <col min="12291" max="12291" width="27.28515625" customWidth="1"/>
    <col min="12292" max="12292" width="12.140625" customWidth="1"/>
    <col min="12293" max="12293" width="11.7109375" customWidth="1"/>
    <col min="12294" max="12294" width="10.85546875" customWidth="1"/>
    <col min="12295" max="12295" width="13.140625" customWidth="1"/>
    <col min="12296" max="12296" width="12.5703125" customWidth="1"/>
    <col min="12297" max="12297" width="12.28515625" customWidth="1"/>
    <col min="12545" max="12545" width="7.7109375" customWidth="1"/>
    <col min="12547" max="12547" width="27.28515625" customWidth="1"/>
    <col min="12548" max="12548" width="12.140625" customWidth="1"/>
    <col min="12549" max="12549" width="11.7109375" customWidth="1"/>
    <col min="12550" max="12550" width="10.85546875" customWidth="1"/>
    <col min="12551" max="12551" width="13.140625" customWidth="1"/>
    <col min="12552" max="12552" width="12.5703125" customWidth="1"/>
    <col min="12553" max="12553" width="12.28515625" customWidth="1"/>
    <col min="12801" max="12801" width="7.7109375" customWidth="1"/>
    <col min="12803" max="12803" width="27.28515625" customWidth="1"/>
    <col min="12804" max="12804" width="12.140625" customWidth="1"/>
    <col min="12805" max="12805" width="11.7109375" customWidth="1"/>
    <col min="12806" max="12806" width="10.85546875" customWidth="1"/>
    <col min="12807" max="12807" width="13.140625" customWidth="1"/>
    <col min="12808" max="12808" width="12.5703125" customWidth="1"/>
    <col min="12809" max="12809" width="12.28515625" customWidth="1"/>
    <col min="13057" max="13057" width="7.7109375" customWidth="1"/>
    <col min="13059" max="13059" width="27.28515625" customWidth="1"/>
    <col min="13060" max="13060" width="12.140625" customWidth="1"/>
    <col min="13061" max="13061" width="11.7109375" customWidth="1"/>
    <col min="13062" max="13062" width="10.85546875" customWidth="1"/>
    <col min="13063" max="13063" width="13.140625" customWidth="1"/>
    <col min="13064" max="13064" width="12.5703125" customWidth="1"/>
    <col min="13065" max="13065" width="12.28515625" customWidth="1"/>
    <col min="13313" max="13313" width="7.7109375" customWidth="1"/>
    <col min="13315" max="13315" width="27.28515625" customWidth="1"/>
    <col min="13316" max="13316" width="12.140625" customWidth="1"/>
    <col min="13317" max="13317" width="11.7109375" customWidth="1"/>
    <col min="13318" max="13318" width="10.85546875" customWidth="1"/>
    <col min="13319" max="13319" width="13.140625" customWidth="1"/>
    <col min="13320" max="13320" width="12.5703125" customWidth="1"/>
    <col min="13321" max="13321" width="12.28515625" customWidth="1"/>
    <col min="13569" max="13569" width="7.7109375" customWidth="1"/>
    <col min="13571" max="13571" width="27.28515625" customWidth="1"/>
    <col min="13572" max="13572" width="12.140625" customWidth="1"/>
    <col min="13573" max="13573" width="11.7109375" customWidth="1"/>
    <col min="13574" max="13574" width="10.85546875" customWidth="1"/>
    <col min="13575" max="13575" width="13.140625" customWidth="1"/>
    <col min="13576" max="13576" width="12.5703125" customWidth="1"/>
    <col min="13577" max="13577" width="12.28515625" customWidth="1"/>
    <col min="13825" max="13825" width="7.7109375" customWidth="1"/>
    <col min="13827" max="13827" width="27.28515625" customWidth="1"/>
    <col min="13828" max="13828" width="12.140625" customWidth="1"/>
    <col min="13829" max="13829" width="11.7109375" customWidth="1"/>
    <col min="13830" max="13830" width="10.85546875" customWidth="1"/>
    <col min="13831" max="13831" width="13.140625" customWidth="1"/>
    <col min="13832" max="13832" width="12.5703125" customWidth="1"/>
    <col min="13833" max="13833" width="12.28515625" customWidth="1"/>
    <col min="14081" max="14081" width="7.7109375" customWidth="1"/>
    <col min="14083" max="14083" width="27.28515625" customWidth="1"/>
    <col min="14084" max="14084" width="12.140625" customWidth="1"/>
    <col min="14085" max="14085" width="11.7109375" customWidth="1"/>
    <col min="14086" max="14086" width="10.85546875" customWidth="1"/>
    <col min="14087" max="14087" width="13.140625" customWidth="1"/>
    <col min="14088" max="14088" width="12.5703125" customWidth="1"/>
    <col min="14089" max="14089" width="12.28515625" customWidth="1"/>
    <col min="14337" max="14337" width="7.7109375" customWidth="1"/>
    <col min="14339" max="14339" width="27.28515625" customWidth="1"/>
    <col min="14340" max="14340" width="12.140625" customWidth="1"/>
    <col min="14341" max="14341" width="11.7109375" customWidth="1"/>
    <col min="14342" max="14342" width="10.85546875" customWidth="1"/>
    <col min="14343" max="14343" width="13.140625" customWidth="1"/>
    <col min="14344" max="14344" width="12.5703125" customWidth="1"/>
    <col min="14345" max="14345" width="12.28515625" customWidth="1"/>
    <col min="14593" max="14593" width="7.7109375" customWidth="1"/>
    <col min="14595" max="14595" width="27.28515625" customWidth="1"/>
    <col min="14596" max="14596" width="12.140625" customWidth="1"/>
    <col min="14597" max="14597" width="11.7109375" customWidth="1"/>
    <col min="14598" max="14598" width="10.85546875" customWidth="1"/>
    <col min="14599" max="14599" width="13.140625" customWidth="1"/>
    <col min="14600" max="14600" width="12.5703125" customWidth="1"/>
    <col min="14601" max="14601" width="12.28515625" customWidth="1"/>
    <col min="14849" max="14849" width="7.7109375" customWidth="1"/>
    <col min="14851" max="14851" width="27.28515625" customWidth="1"/>
    <col min="14852" max="14852" width="12.140625" customWidth="1"/>
    <col min="14853" max="14853" width="11.7109375" customWidth="1"/>
    <col min="14854" max="14854" width="10.85546875" customWidth="1"/>
    <col min="14855" max="14855" width="13.140625" customWidth="1"/>
    <col min="14856" max="14856" width="12.5703125" customWidth="1"/>
    <col min="14857" max="14857" width="12.28515625" customWidth="1"/>
    <col min="15105" max="15105" width="7.7109375" customWidth="1"/>
    <col min="15107" max="15107" width="27.28515625" customWidth="1"/>
    <col min="15108" max="15108" width="12.140625" customWidth="1"/>
    <col min="15109" max="15109" width="11.7109375" customWidth="1"/>
    <col min="15110" max="15110" width="10.85546875" customWidth="1"/>
    <col min="15111" max="15111" width="13.140625" customWidth="1"/>
    <col min="15112" max="15112" width="12.5703125" customWidth="1"/>
    <col min="15113" max="15113" width="12.28515625" customWidth="1"/>
    <col min="15361" max="15361" width="7.7109375" customWidth="1"/>
    <col min="15363" max="15363" width="27.28515625" customWidth="1"/>
    <col min="15364" max="15364" width="12.140625" customWidth="1"/>
    <col min="15365" max="15365" width="11.7109375" customWidth="1"/>
    <col min="15366" max="15366" width="10.85546875" customWidth="1"/>
    <col min="15367" max="15367" width="13.140625" customWidth="1"/>
    <col min="15368" max="15368" width="12.5703125" customWidth="1"/>
    <col min="15369" max="15369" width="12.28515625" customWidth="1"/>
    <col min="15617" max="15617" width="7.7109375" customWidth="1"/>
    <col min="15619" max="15619" width="27.28515625" customWidth="1"/>
    <col min="15620" max="15620" width="12.140625" customWidth="1"/>
    <col min="15621" max="15621" width="11.7109375" customWidth="1"/>
    <col min="15622" max="15622" width="10.85546875" customWidth="1"/>
    <col min="15623" max="15623" width="13.140625" customWidth="1"/>
    <col min="15624" max="15624" width="12.5703125" customWidth="1"/>
    <col min="15625" max="15625" width="12.28515625" customWidth="1"/>
    <col min="15873" max="15873" width="7.7109375" customWidth="1"/>
    <col min="15875" max="15875" width="27.28515625" customWidth="1"/>
    <col min="15876" max="15876" width="12.140625" customWidth="1"/>
    <col min="15877" max="15877" width="11.7109375" customWidth="1"/>
    <col min="15878" max="15878" width="10.85546875" customWidth="1"/>
    <col min="15879" max="15879" width="13.140625" customWidth="1"/>
    <col min="15880" max="15880" width="12.5703125" customWidth="1"/>
    <col min="15881" max="15881" width="12.28515625" customWidth="1"/>
    <col min="16129" max="16129" width="7.7109375" customWidth="1"/>
    <col min="16131" max="16131" width="27.28515625" customWidth="1"/>
    <col min="16132" max="16132" width="12.140625" customWidth="1"/>
    <col min="16133" max="16133" width="11.7109375" customWidth="1"/>
    <col min="16134" max="16134" width="10.85546875" customWidth="1"/>
    <col min="16135" max="16135" width="13.140625" customWidth="1"/>
    <col min="16136" max="16136" width="12.5703125" customWidth="1"/>
    <col min="16137" max="16137" width="12.28515625" customWidth="1"/>
  </cols>
  <sheetData>
    <row r="1" spans="2:10">
      <c r="B1" s="1712" t="s">
        <v>522</v>
      </c>
      <c r="C1" s="1712"/>
      <c r="D1" s="1712"/>
      <c r="E1" s="1712"/>
      <c r="F1" s="1712"/>
      <c r="G1" s="1712"/>
      <c r="H1" s="1712"/>
      <c r="I1" s="1712"/>
    </row>
    <row r="2" spans="2:10" ht="23.25">
      <c r="B2" s="1739" t="s">
        <v>523</v>
      </c>
      <c r="C2" s="1739"/>
      <c r="D2" s="1739"/>
      <c r="E2" s="1739"/>
      <c r="F2" s="1739"/>
      <c r="G2" s="1739"/>
      <c r="H2" s="1739"/>
      <c r="I2" s="1739"/>
      <c r="J2" s="410"/>
    </row>
    <row r="3" spans="2:10" ht="18.75">
      <c r="B3" s="1739" t="s">
        <v>524</v>
      </c>
      <c r="C3" s="1739"/>
      <c r="D3" s="1739"/>
      <c r="E3" s="1739"/>
      <c r="F3" s="1739"/>
      <c r="G3" s="1739"/>
      <c r="H3" s="1739"/>
      <c r="I3" s="1739"/>
      <c r="J3" s="411"/>
    </row>
    <row r="4" spans="2:10" ht="18.75">
      <c r="B4" s="1740" t="s">
        <v>37</v>
      </c>
      <c r="C4" s="1740"/>
      <c r="D4" s="1740"/>
      <c r="E4" s="1740"/>
      <c r="F4" s="1740"/>
      <c r="G4" s="1740"/>
      <c r="H4" s="1740"/>
      <c r="I4" s="1740"/>
      <c r="J4" s="411"/>
    </row>
    <row r="5" spans="2:10">
      <c r="B5" s="743"/>
      <c r="C5" s="1741" t="s">
        <v>525</v>
      </c>
      <c r="D5" s="1741"/>
      <c r="E5" s="1741"/>
      <c r="F5" s="1741"/>
      <c r="G5" s="1741"/>
      <c r="H5" s="1741"/>
      <c r="I5" s="1741"/>
    </row>
    <row r="6" spans="2:10" ht="15.75" customHeight="1" thickBot="1"/>
    <row r="7" spans="2:10" ht="15" customHeight="1" thickTop="1">
      <c r="B7" s="1733" t="s">
        <v>203</v>
      </c>
      <c r="C7" s="1735" t="s">
        <v>526</v>
      </c>
      <c r="D7" s="1737" t="s">
        <v>527</v>
      </c>
      <c r="E7" s="1737"/>
      <c r="F7" s="1737"/>
      <c r="G7" s="1737" t="s">
        <v>528</v>
      </c>
      <c r="H7" s="1737"/>
      <c r="I7" s="1738"/>
    </row>
    <row r="8" spans="2:10">
      <c r="B8" s="1734"/>
      <c r="C8" s="1736"/>
      <c r="D8" s="730" t="s">
        <v>5</v>
      </c>
      <c r="E8" s="791" t="s">
        <v>79</v>
      </c>
      <c r="F8" s="786" t="s">
        <v>529</v>
      </c>
      <c r="G8" s="730" t="s">
        <v>5</v>
      </c>
      <c r="H8" s="731" t="s">
        <v>79</v>
      </c>
      <c r="I8" s="781" t="s">
        <v>529</v>
      </c>
    </row>
    <row r="9" spans="2:10" ht="21.75" customHeight="1">
      <c r="B9" s="732">
        <v>1</v>
      </c>
      <c r="C9" s="733" t="s">
        <v>530</v>
      </c>
      <c r="D9" s="736">
        <v>2878.1716139999999</v>
      </c>
      <c r="E9" s="787">
        <v>2602.5756350000001</v>
      </c>
      <c r="F9" s="787">
        <f t="shared" ref="F9:F17" si="0">E9/D9*100-100</f>
        <v>-9.5753838186522984</v>
      </c>
      <c r="G9" s="735">
        <v>49837.310731999998</v>
      </c>
      <c r="H9" s="736">
        <v>54723.935740000001</v>
      </c>
      <c r="I9" s="737">
        <f t="shared" ref="I9:I18" si="1">H9/G9*100-100</f>
        <v>9.8051538821543005</v>
      </c>
    </row>
    <row r="10" spans="2:10" ht="21.75" customHeight="1">
      <c r="B10" s="732">
        <v>2</v>
      </c>
      <c r="C10" s="736" t="s">
        <v>531</v>
      </c>
      <c r="D10" s="736">
        <v>501.21741599999996</v>
      </c>
      <c r="E10" s="790">
        <v>458.23006799999996</v>
      </c>
      <c r="F10" s="787">
        <f t="shared" si="0"/>
        <v>-8.5765870513964728</v>
      </c>
      <c r="G10" s="735">
        <v>29519.422111</v>
      </c>
      <c r="H10" s="736">
        <v>33147.046910000005</v>
      </c>
      <c r="I10" s="741">
        <f t="shared" si="1"/>
        <v>12.288942464250411</v>
      </c>
    </row>
    <row r="11" spans="2:10" ht="21.75" customHeight="1">
      <c r="B11" s="732">
        <v>3</v>
      </c>
      <c r="C11" s="736" t="s">
        <v>532</v>
      </c>
      <c r="D11" s="736">
        <v>3438.4590269999999</v>
      </c>
      <c r="E11" s="787">
        <v>3323.6023610000002</v>
      </c>
      <c r="F11" s="787">
        <f t="shared" si="0"/>
        <v>-3.340352905127105</v>
      </c>
      <c r="G11" s="735">
        <v>17518.316926</v>
      </c>
      <c r="H11" s="736">
        <v>16058.253017999999</v>
      </c>
      <c r="I11" s="737">
        <f t="shared" si="1"/>
        <v>-8.334498765877612</v>
      </c>
    </row>
    <row r="12" spans="2:10" ht="21.75" customHeight="1">
      <c r="B12" s="732">
        <v>4</v>
      </c>
      <c r="C12" s="736" t="s">
        <v>533</v>
      </c>
      <c r="D12" s="736">
        <v>4046.5645290000002</v>
      </c>
      <c r="E12" s="787">
        <v>4227.9714920000006</v>
      </c>
      <c r="F12" s="787">
        <f t="shared" si="0"/>
        <v>4.4829870301074948</v>
      </c>
      <c r="G12" s="735">
        <v>13609.980906000001</v>
      </c>
      <c r="H12" s="736">
        <v>23061.694936</v>
      </c>
      <c r="I12" s="737">
        <f t="shared" si="1"/>
        <v>69.446930861109308</v>
      </c>
    </row>
    <row r="13" spans="2:10" ht="21.75" customHeight="1">
      <c r="B13" s="732">
        <v>5</v>
      </c>
      <c r="C13" s="736" t="s">
        <v>534</v>
      </c>
      <c r="D13" s="736">
        <v>653.48724500000003</v>
      </c>
      <c r="E13" s="787">
        <v>858.605907</v>
      </c>
      <c r="F13" s="787">
        <f t="shared" si="0"/>
        <v>31.38831914003157</v>
      </c>
      <c r="G13" s="735">
        <v>24639.139800999998</v>
      </c>
      <c r="H13" s="736">
        <v>19658.808439</v>
      </c>
      <c r="I13" s="737">
        <f t="shared" si="1"/>
        <v>-20.213089426920121</v>
      </c>
    </row>
    <row r="14" spans="2:10" ht="21.75" customHeight="1">
      <c r="B14" s="732">
        <v>6</v>
      </c>
      <c r="C14" s="736" t="s">
        <v>535</v>
      </c>
      <c r="D14" s="736">
        <v>235.91501399999999</v>
      </c>
      <c r="E14" s="787">
        <v>363.73975799999999</v>
      </c>
      <c r="F14" s="787">
        <f t="shared" si="0"/>
        <v>54.182538801875495</v>
      </c>
      <c r="G14" s="735">
        <v>4004.8041149999999</v>
      </c>
      <c r="H14" s="736">
        <v>5799.2163789999995</v>
      </c>
      <c r="I14" s="737">
        <f t="shared" si="1"/>
        <v>44.806492714063751</v>
      </c>
    </row>
    <row r="15" spans="2:10" ht="21.75" customHeight="1">
      <c r="B15" s="732">
        <v>7</v>
      </c>
      <c r="C15" s="736" t="s">
        <v>536</v>
      </c>
      <c r="D15" s="736">
        <v>1046.8670340000001</v>
      </c>
      <c r="E15" s="787">
        <v>1316.6424569999999</v>
      </c>
      <c r="F15" s="787">
        <f t="shared" si="0"/>
        <v>25.76978873517568</v>
      </c>
      <c r="G15" s="735">
        <v>3670.787836</v>
      </c>
      <c r="H15" s="736">
        <v>4013.6072439999998</v>
      </c>
      <c r="I15" s="737">
        <f t="shared" si="1"/>
        <v>9.3391234611250269</v>
      </c>
    </row>
    <row r="16" spans="2:10" ht="21.75" customHeight="1">
      <c r="B16" s="732">
        <v>8</v>
      </c>
      <c r="C16" s="736" t="s">
        <v>692</v>
      </c>
      <c r="D16" s="736">
        <v>182.06793400000001</v>
      </c>
      <c r="E16" s="787">
        <v>112.59428</v>
      </c>
      <c r="F16" s="787">
        <f t="shared" si="0"/>
        <v>-38.158094329779125</v>
      </c>
      <c r="G16" s="735">
        <v>2355.5875690000003</v>
      </c>
      <c r="H16" s="736">
        <v>3517.0791319999998</v>
      </c>
      <c r="I16" s="737">
        <f t="shared" si="1"/>
        <v>49.307933964564029</v>
      </c>
    </row>
    <row r="17" spans="2:9" ht="21.75" customHeight="1">
      <c r="B17" s="732">
        <v>9</v>
      </c>
      <c r="C17" s="736" t="s">
        <v>537</v>
      </c>
      <c r="D17" s="736">
        <v>126.43200000000002</v>
      </c>
      <c r="E17" s="787">
        <v>116.211465</v>
      </c>
      <c r="F17" s="787">
        <f t="shared" si="0"/>
        <v>-8.0838197608200488</v>
      </c>
      <c r="G17" s="735">
        <v>1551.1456889999999</v>
      </c>
      <c r="H17" s="736">
        <v>1810.0272279999999</v>
      </c>
      <c r="I17" s="737">
        <f t="shared" si="1"/>
        <v>16.689698513548194</v>
      </c>
    </row>
    <row r="18" spans="2:9" ht="21.75" customHeight="1">
      <c r="B18" s="732">
        <v>10</v>
      </c>
      <c r="C18" s="736" t="s">
        <v>538</v>
      </c>
      <c r="D18" s="736">
        <v>0</v>
      </c>
      <c r="E18" s="787">
        <v>0</v>
      </c>
      <c r="F18" s="788" t="s">
        <v>7</v>
      </c>
      <c r="G18" s="735">
        <v>731.76322200000004</v>
      </c>
      <c r="H18" s="736">
        <v>783.85040200000003</v>
      </c>
      <c r="I18" s="737">
        <f t="shared" si="1"/>
        <v>7.1180374244061113</v>
      </c>
    </row>
    <row r="19" spans="2:9" ht="21.75" customHeight="1">
      <c r="B19" s="732">
        <v>11</v>
      </c>
      <c r="C19" s="736" t="s">
        <v>539</v>
      </c>
      <c r="D19" s="736">
        <v>0</v>
      </c>
      <c r="E19" s="787">
        <v>0</v>
      </c>
      <c r="F19" s="789" t="s">
        <v>7</v>
      </c>
      <c r="G19" s="734">
        <v>0</v>
      </c>
      <c r="H19" s="736">
        <v>0</v>
      </c>
      <c r="I19" s="782" t="s">
        <v>7</v>
      </c>
    </row>
    <row r="20" spans="2:9" ht="21.75" customHeight="1">
      <c r="B20" s="732">
        <v>12</v>
      </c>
      <c r="C20" s="736" t="s">
        <v>540</v>
      </c>
      <c r="D20" s="736">
        <v>3.4901330000000002</v>
      </c>
      <c r="E20" s="787">
        <v>5.5530500000000007</v>
      </c>
      <c r="F20" s="789" t="s">
        <v>7</v>
      </c>
      <c r="G20" s="734">
        <v>284.12038999999999</v>
      </c>
      <c r="H20" s="736">
        <v>154.743368</v>
      </c>
      <c r="I20" s="783">
        <f>H20/G20*100-100</f>
        <v>-45.535986347195987</v>
      </c>
    </row>
    <row r="21" spans="2:9" ht="21.75" customHeight="1">
      <c r="B21" s="742">
        <v>13</v>
      </c>
      <c r="C21" s="736" t="s">
        <v>541</v>
      </c>
      <c r="D21" s="736">
        <v>58.365352000000001</v>
      </c>
      <c r="E21" s="787">
        <v>180.52811600000001</v>
      </c>
      <c r="F21" s="789">
        <f>E21/D21*100-100</f>
        <v>209.30699432773065</v>
      </c>
      <c r="G21" s="734">
        <v>982.34300299999995</v>
      </c>
      <c r="H21" s="736">
        <v>2125.8566569999998</v>
      </c>
      <c r="I21" s="783">
        <f>H21/G21*100-100</f>
        <v>116.40675919793767</v>
      </c>
    </row>
    <row r="22" spans="2:9" ht="21.75" customHeight="1">
      <c r="B22" s="732">
        <v>14</v>
      </c>
      <c r="C22" s="736" t="s">
        <v>542</v>
      </c>
      <c r="D22" s="793">
        <v>10.243531000000001</v>
      </c>
      <c r="E22" s="792">
        <v>14.569399999998506</v>
      </c>
      <c r="F22" s="789" t="s">
        <v>7</v>
      </c>
      <c r="G22" s="734">
        <v>314.31559199999833</v>
      </c>
      <c r="H22" s="736">
        <v>77561.397951999985</v>
      </c>
      <c r="I22" s="783">
        <f>H22/G22*100-100</f>
        <v>24576.280759244168</v>
      </c>
    </row>
    <row r="23" spans="2:9" ht="21.75" customHeight="1" thickBot="1">
      <c r="B23" s="738"/>
      <c r="C23" s="739" t="s">
        <v>543</v>
      </c>
      <c r="D23" s="740">
        <v>13181.280828999999</v>
      </c>
      <c r="E23" s="740">
        <v>13580.823989</v>
      </c>
      <c r="F23" s="740">
        <f>E23/D23*100-100</f>
        <v>3.0311406393904576</v>
      </c>
      <c r="G23" s="740">
        <v>149019.03789199999</v>
      </c>
      <c r="H23" s="785">
        <v>165407.539082</v>
      </c>
      <c r="I23" s="784">
        <f>H23/G23*100-100</f>
        <v>10.997588913355756</v>
      </c>
    </row>
    <row r="24" spans="2:9" ht="15.75" thickTop="1">
      <c r="B24" s="318" t="s">
        <v>317</v>
      </c>
      <c r="C24" s="743"/>
      <c r="D24" s="743"/>
      <c r="E24" s="743"/>
      <c r="F24" s="743"/>
      <c r="G24" s="743"/>
      <c r="H24" s="743"/>
      <c r="I24" s="743"/>
    </row>
    <row r="27" spans="2:9">
      <c r="D27" s="412"/>
      <c r="E27" s="412"/>
    </row>
  </sheetData>
  <mergeCells count="9">
    <mergeCell ref="B1:I1"/>
    <mergeCell ref="B7:B8"/>
    <mergeCell ref="C7:C8"/>
    <mergeCell ref="D7:F7"/>
    <mergeCell ref="G7:I7"/>
    <mergeCell ref="B2:I2"/>
    <mergeCell ref="B3:I3"/>
    <mergeCell ref="B4:I4"/>
    <mergeCell ref="C5:I5"/>
  </mergeCells>
  <pageMargins left="1.36"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A1:M19"/>
  <sheetViews>
    <sheetView view="pageBreakPreview" zoomScaleSheetLayoutView="100" workbookViewId="0">
      <selection activeCell="P14" sqref="P14"/>
    </sheetView>
  </sheetViews>
  <sheetFormatPr defaultRowHeight="21" customHeight="1"/>
  <cols>
    <col min="1" max="11" width="12.7109375" style="413" customWidth="1"/>
    <col min="12" max="12" width="12.28515625" style="413" customWidth="1"/>
    <col min="13" max="13" width="11.5703125" style="413" customWidth="1"/>
    <col min="14" max="256" width="9.140625" style="413"/>
    <col min="257" max="267" width="12.7109375" style="413" customWidth="1"/>
    <col min="268" max="268" width="12.28515625" style="413" customWidth="1"/>
    <col min="269" max="269" width="11.5703125" style="413" customWidth="1"/>
    <col min="270" max="512" width="9.140625" style="413"/>
    <col min="513" max="523" width="12.7109375" style="413" customWidth="1"/>
    <col min="524" max="524" width="12.28515625" style="413" customWidth="1"/>
    <col min="525" max="525" width="11.5703125" style="413" customWidth="1"/>
    <col min="526" max="768" width="9.140625" style="413"/>
    <col min="769" max="779" width="12.7109375" style="413" customWidth="1"/>
    <col min="780" max="780" width="12.28515625" style="413" customWidth="1"/>
    <col min="781" max="781" width="11.5703125" style="413" customWidth="1"/>
    <col min="782" max="1024" width="9.140625" style="413"/>
    <col min="1025" max="1035" width="12.7109375" style="413" customWidth="1"/>
    <col min="1036" max="1036" width="12.28515625" style="413" customWidth="1"/>
    <col min="1037" max="1037" width="11.5703125" style="413" customWidth="1"/>
    <col min="1038" max="1280" width="9.140625" style="413"/>
    <col min="1281" max="1291" width="12.7109375" style="413" customWidth="1"/>
    <col min="1292" max="1292" width="12.28515625" style="413" customWidth="1"/>
    <col min="1293" max="1293" width="11.5703125" style="413" customWidth="1"/>
    <col min="1294" max="1536" width="9.140625" style="413"/>
    <col min="1537" max="1547" width="12.7109375" style="413" customWidth="1"/>
    <col min="1548" max="1548" width="12.28515625" style="413" customWidth="1"/>
    <col min="1549" max="1549" width="11.5703125" style="413" customWidth="1"/>
    <col min="1550" max="1792" width="9.140625" style="413"/>
    <col min="1793" max="1803" width="12.7109375" style="413" customWidth="1"/>
    <col min="1804" max="1804" width="12.28515625" style="413" customWidth="1"/>
    <col min="1805" max="1805" width="11.5703125" style="413" customWidth="1"/>
    <col min="1806" max="2048" width="9.140625" style="413"/>
    <col min="2049" max="2059" width="12.7109375" style="413" customWidth="1"/>
    <col min="2060" max="2060" width="12.28515625" style="413" customWidth="1"/>
    <col min="2061" max="2061" width="11.5703125" style="413" customWidth="1"/>
    <col min="2062" max="2304" width="9.140625" style="413"/>
    <col min="2305" max="2315" width="12.7109375" style="413" customWidth="1"/>
    <col min="2316" max="2316" width="12.28515625" style="413" customWidth="1"/>
    <col min="2317" max="2317" width="11.5703125" style="413" customWidth="1"/>
    <col min="2318" max="2560" width="9.140625" style="413"/>
    <col min="2561" max="2571" width="12.7109375" style="413" customWidth="1"/>
    <col min="2572" max="2572" width="12.28515625" style="413" customWidth="1"/>
    <col min="2573" max="2573" width="11.5703125" style="413" customWidth="1"/>
    <col min="2574" max="2816" width="9.140625" style="413"/>
    <col min="2817" max="2827" width="12.7109375" style="413" customWidth="1"/>
    <col min="2828" max="2828" width="12.28515625" style="413" customWidth="1"/>
    <col min="2829" max="2829" width="11.5703125" style="413" customWidth="1"/>
    <col min="2830" max="3072" width="9.140625" style="413"/>
    <col min="3073" max="3083" width="12.7109375" style="413" customWidth="1"/>
    <col min="3084" max="3084" width="12.28515625" style="413" customWidth="1"/>
    <col min="3085" max="3085" width="11.5703125" style="413" customWidth="1"/>
    <col min="3086" max="3328" width="9.140625" style="413"/>
    <col min="3329" max="3339" width="12.7109375" style="413" customWidth="1"/>
    <col min="3340" max="3340" width="12.28515625" style="413" customWidth="1"/>
    <col min="3341" max="3341" width="11.5703125" style="413" customWidth="1"/>
    <col min="3342" max="3584" width="9.140625" style="413"/>
    <col min="3585" max="3595" width="12.7109375" style="413" customWidth="1"/>
    <col min="3596" max="3596" width="12.28515625" style="413" customWidth="1"/>
    <col min="3597" max="3597" width="11.5703125" style="413" customWidth="1"/>
    <col min="3598" max="3840" width="9.140625" style="413"/>
    <col min="3841" max="3851" width="12.7109375" style="413" customWidth="1"/>
    <col min="3852" max="3852" width="12.28515625" style="413" customWidth="1"/>
    <col min="3853" max="3853" width="11.5703125" style="413" customWidth="1"/>
    <col min="3854" max="4096" width="9.140625" style="413"/>
    <col min="4097" max="4107" width="12.7109375" style="413" customWidth="1"/>
    <col min="4108" max="4108" width="12.28515625" style="413" customWidth="1"/>
    <col min="4109" max="4109" width="11.5703125" style="413" customWidth="1"/>
    <col min="4110" max="4352" width="9.140625" style="413"/>
    <col min="4353" max="4363" width="12.7109375" style="413" customWidth="1"/>
    <col min="4364" max="4364" width="12.28515625" style="413" customWidth="1"/>
    <col min="4365" max="4365" width="11.5703125" style="413" customWidth="1"/>
    <col min="4366" max="4608" width="9.140625" style="413"/>
    <col min="4609" max="4619" width="12.7109375" style="413" customWidth="1"/>
    <col min="4620" max="4620" width="12.28515625" style="413" customWidth="1"/>
    <col min="4621" max="4621" width="11.5703125" style="413" customWidth="1"/>
    <col min="4622" max="4864" width="9.140625" style="413"/>
    <col min="4865" max="4875" width="12.7109375" style="413" customWidth="1"/>
    <col min="4876" max="4876" width="12.28515625" style="413" customWidth="1"/>
    <col min="4877" max="4877" width="11.5703125" style="413" customWidth="1"/>
    <col min="4878" max="5120" width="9.140625" style="413"/>
    <col min="5121" max="5131" width="12.7109375" style="413" customWidth="1"/>
    <col min="5132" max="5132" width="12.28515625" style="413" customWidth="1"/>
    <col min="5133" max="5133" width="11.5703125" style="413" customWidth="1"/>
    <col min="5134" max="5376" width="9.140625" style="413"/>
    <col min="5377" max="5387" width="12.7109375" style="413" customWidth="1"/>
    <col min="5388" max="5388" width="12.28515625" style="413" customWidth="1"/>
    <col min="5389" max="5389" width="11.5703125" style="413" customWidth="1"/>
    <col min="5390" max="5632" width="9.140625" style="413"/>
    <col min="5633" max="5643" width="12.7109375" style="413" customWidth="1"/>
    <col min="5644" max="5644" width="12.28515625" style="413" customWidth="1"/>
    <col min="5645" max="5645" width="11.5703125" style="413" customWidth="1"/>
    <col min="5646" max="5888" width="9.140625" style="413"/>
    <col min="5889" max="5899" width="12.7109375" style="413" customWidth="1"/>
    <col min="5900" max="5900" width="12.28515625" style="413" customWidth="1"/>
    <col min="5901" max="5901" width="11.5703125" style="413" customWidth="1"/>
    <col min="5902" max="6144" width="9.140625" style="413"/>
    <col min="6145" max="6155" width="12.7109375" style="413" customWidth="1"/>
    <col min="6156" max="6156" width="12.28515625" style="413" customWidth="1"/>
    <col min="6157" max="6157" width="11.5703125" style="413" customWidth="1"/>
    <col min="6158" max="6400" width="9.140625" style="413"/>
    <col min="6401" max="6411" width="12.7109375" style="413" customWidth="1"/>
    <col min="6412" max="6412" width="12.28515625" style="413" customWidth="1"/>
    <col min="6413" max="6413" width="11.5703125" style="413" customWidth="1"/>
    <col min="6414" max="6656" width="9.140625" style="413"/>
    <col min="6657" max="6667" width="12.7109375" style="413" customWidth="1"/>
    <col min="6668" max="6668" width="12.28515625" style="413" customWidth="1"/>
    <col min="6669" max="6669" width="11.5703125" style="413" customWidth="1"/>
    <col min="6670" max="6912" width="9.140625" style="413"/>
    <col min="6913" max="6923" width="12.7109375" style="413" customWidth="1"/>
    <col min="6924" max="6924" width="12.28515625" style="413" customWidth="1"/>
    <col min="6925" max="6925" width="11.5703125" style="413" customWidth="1"/>
    <col min="6926" max="7168" width="9.140625" style="413"/>
    <col min="7169" max="7179" width="12.7109375" style="413" customWidth="1"/>
    <col min="7180" max="7180" width="12.28515625" style="413" customWidth="1"/>
    <col min="7181" max="7181" width="11.5703125" style="413" customWidth="1"/>
    <col min="7182" max="7424" width="9.140625" style="413"/>
    <col min="7425" max="7435" width="12.7109375" style="413" customWidth="1"/>
    <col min="7436" max="7436" width="12.28515625" style="413" customWidth="1"/>
    <col min="7437" max="7437" width="11.5703125" style="413" customWidth="1"/>
    <col min="7438" max="7680" width="9.140625" style="413"/>
    <col min="7681" max="7691" width="12.7109375" style="413" customWidth="1"/>
    <col min="7692" max="7692" width="12.28515625" style="413" customWidth="1"/>
    <col min="7693" max="7693" width="11.5703125" style="413" customWidth="1"/>
    <col min="7694" max="7936" width="9.140625" style="413"/>
    <col min="7937" max="7947" width="12.7109375" style="413" customWidth="1"/>
    <col min="7948" max="7948" width="12.28515625" style="413" customWidth="1"/>
    <col min="7949" max="7949" width="11.5703125" style="413" customWidth="1"/>
    <col min="7950" max="8192" width="9.140625" style="413"/>
    <col min="8193" max="8203" width="12.7109375" style="413" customWidth="1"/>
    <col min="8204" max="8204" width="12.28515625" style="413" customWidth="1"/>
    <col min="8205" max="8205" width="11.5703125" style="413" customWidth="1"/>
    <col min="8206" max="8448" width="9.140625" style="413"/>
    <col min="8449" max="8459" width="12.7109375" style="413" customWidth="1"/>
    <col min="8460" max="8460" width="12.28515625" style="413" customWidth="1"/>
    <col min="8461" max="8461" width="11.5703125" style="413" customWidth="1"/>
    <col min="8462" max="8704" width="9.140625" style="413"/>
    <col min="8705" max="8715" width="12.7109375" style="413" customWidth="1"/>
    <col min="8716" max="8716" width="12.28515625" style="413" customWidth="1"/>
    <col min="8717" max="8717" width="11.5703125" style="413" customWidth="1"/>
    <col min="8718" max="8960" width="9.140625" style="413"/>
    <col min="8961" max="8971" width="12.7109375" style="413" customWidth="1"/>
    <col min="8972" max="8972" width="12.28515625" style="413" customWidth="1"/>
    <col min="8973" max="8973" width="11.5703125" style="413" customWidth="1"/>
    <col min="8974" max="9216" width="9.140625" style="413"/>
    <col min="9217" max="9227" width="12.7109375" style="413" customWidth="1"/>
    <col min="9228" max="9228" width="12.28515625" style="413" customWidth="1"/>
    <col min="9229" max="9229" width="11.5703125" style="413" customWidth="1"/>
    <col min="9230" max="9472" width="9.140625" style="413"/>
    <col min="9473" max="9483" width="12.7109375" style="413" customWidth="1"/>
    <col min="9484" max="9484" width="12.28515625" style="413" customWidth="1"/>
    <col min="9485" max="9485" width="11.5703125" style="413" customWidth="1"/>
    <col min="9486" max="9728" width="9.140625" style="413"/>
    <col min="9729" max="9739" width="12.7109375" style="413" customWidth="1"/>
    <col min="9740" max="9740" width="12.28515625" style="413" customWidth="1"/>
    <col min="9741" max="9741" width="11.5703125" style="413" customWidth="1"/>
    <col min="9742" max="9984" width="9.140625" style="413"/>
    <col min="9985" max="9995" width="12.7109375" style="413" customWidth="1"/>
    <col min="9996" max="9996" width="12.28515625" style="413" customWidth="1"/>
    <col min="9997" max="9997" width="11.5703125" style="413" customWidth="1"/>
    <col min="9998" max="10240" width="9.140625" style="413"/>
    <col min="10241" max="10251" width="12.7109375" style="413" customWidth="1"/>
    <col min="10252" max="10252" width="12.28515625" style="413" customWidth="1"/>
    <col min="10253" max="10253" width="11.5703125" style="413" customWidth="1"/>
    <col min="10254" max="10496" width="9.140625" style="413"/>
    <col min="10497" max="10507" width="12.7109375" style="413" customWidth="1"/>
    <col min="10508" max="10508" width="12.28515625" style="413" customWidth="1"/>
    <col min="10509" max="10509" width="11.5703125" style="413" customWidth="1"/>
    <col min="10510" max="10752" width="9.140625" style="413"/>
    <col min="10753" max="10763" width="12.7109375" style="413" customWidth="1"/>
    <col min="10764" max="10764" width="12.28515625" style="413" customWidth="1"/>
    <col min="10765" max="10765" width="11.5703125" style="413" customWidth="1"/>
    <col min="10766" max="11008" width="9.140625" style="413"/>
    <col min="11009" max="11019" width="12.7109375" style="413" customWidth="1"/>
    <col min="11020" max="11020" width="12.28515625" style="413" customWidth="1"/>
    <col min="11021" max="11021" width="11.5703125" style="413" customWidth="1"/>
    <col min="11022" max="11264" width="9.140625" style="413"/>
    <col min="11265" max="11275" width="12.7109375" style="413" customWidth="1"/>
    <col min="11276" max="11276" width="12.28515625" style="413" customWidth="1"/>
    <col min="11277" max="11277" width="11.5703125" style="413" customWidth="1"/>
    <col min="11278" max="11520" width="9.140625" style="413"/>
    <col min="11521" max="11531" width="12.7109375" style="413" customWidth="1"/>
    <col min="11532" max="11532" width="12.28515625" style="413" customWidth="1"/>
    <col min="11533" max="11533" width="11.5703125" style="413" customWidth="1"/>
    <col min="11534" max="11776" width="9.140625" style="413"/>
    <col min="11777" max="11787" width="12.7109375" style="413" customWidth="1"/>
    <col min="11788" max="11788" width="12.28515625" style="413" customWidth="1"/>
    <col min="11789" max="11789" width="11.5703125" style="413" customWidth="1"/>
    <col min="11790" max="12032" width="9.140625" style="413"/>
    <col min="12033" max="12043" width="12.7109375" style="413" customWidth="1"/>
    <col min="12044" max="12044" width="12.28515625" style="413" customWidth="1"/>
    <col min="12045" max="12045" width="11.5703125" style="413" customWidth="1"/>
    <col min="12046" max="12288" width="9.140625" style="413"/>
    <col min="12289" max="12299" width="12.7109375" style="413" customWidth="1"/>
    <col min="12300" max="12300" width="12.28515625" style="413" customWidth="1"/>
    <col min="12301" max="12301" width="11.5703125" style="413" customWidth="1"/>
    <col min="12302" max="12544" width="9.140625" style="413"/>
    <col min="12545" max="12555" width="12.7109375" style="413" customWidth="1"/>
    <col min="12556" max="12556" width="12.28515625" style="413" customWidth="1"/>
    <col min="12557" max="12557" width="11.5703125" style="413" customWidth="1"/>
    <col min="12558" max="12800" width="9.140625" style="413"/>
    <col min="12801" max="12811" width="12.7109375" style="413" customWidth="1"/>
    <col min="12812" max="12812" width="12.28515625" style="413" customWidth="1"/>
    <col min="12813" max="12813" width="11.5703125" style="413" customWidth="1"/>
    <col min="12814" max="13056" width="9.140625" style="413"/>
    <col min="13057" max="13067" width="12.7109375" style="413" customWidth="1"/>
    <col min="13068" max="13068" width="12.28515625" style="413" customWidth="1"/>
    <col min="13069" max="13069" width="11.5703125" style="413" customWidth="1"/>
    <col min="13070" max="13312" width="9.140625" style="413"/>
    <col min="13313" max="13323" width="12.7109375" style="413" customWidth="1"/>
    <col min="13324" max="13324" width="12.28515625" style="413" customWidth="1"/>
    <col min="13325" max="13325" width="11.5703125" style="413" customWidth="1"/>
    <col min="13326" max="13568" width="9.140625" style="413"/>
    <col min="13569" max="13579" width="12.7109375" style="413" customWidth="1"/>
    <col min="13580" max="13580" width="12.28515625" style="413" customWidth="1"/>
    <col min="13581" max="13581" width="11.5703125" style="413" customWidth="1"/>
    <col min="13582" max="13824" width="9.140625" style="413"/>
    <col min="13825" max="13835" width="12.7109375" style="413" customWidth="1"/>
    <col min="13836" max="13836" width="12.28515625" style="413" customWidth="1"/>
    <col min="13837" max="13837" width="11.5703125" style="413" customWidth="1"/>
    <col min="13838" max="14080" width="9.140625" style="413"/>
    <col min="14081" max="14091" width="12.7109375" style="413" customWidth="1"/>
    <col min="14092" max="14092" width="12.28515625" style="413" customWidth="1"/>
    <col min="14093" max="14093" width="11.5703125" style="413" customWidth="1"/>
    <col min="14094" max="14336" width="9.140625" style="413"/>
    <col min="14337" max="14347" width="12.7109375" style="413" customWidth="1"/>
    <col min="14348" max="14348" width="12.28515625" style="413" customWidth="1"/>
    <col min="14349" max="14349" width="11.5703125" style="413" customWidth="1"/>
    <col min="14350" max="14592" width="9.140625" style="413"/>
    <col min="14593" max="14603" width="12.7109375" style="413" customWidth="1"/>
    <col min="14604" max="14604" width="12.28515625" style="413" customWidth="1"/>
    <col min="14605" max="14605" width="11.5703125" style="413" customWidth="1"/>
    <col min="14606" max="14848" width="9.140625" style="413"/>
    <col min="14849" max="14859" width="12.7109375" style="413" customWidth="1"/>
    <col min="14860" max="14860" width="12.28515625" style="413" customWidth="1"/>
    <col min="14861" max="14861" width="11.5703125" style="413" customWidth="1"/>
    <col min="14862" max="15104" width="9.140625" style="413"/>
    <col min="15105" max="15115" width="12.7109375" style="413" customWidth="1"/>
    <col min="15116" max="15116" width="12.28515625" style="413" customWidth="1"/>
    <col min="15117" max="15117" width="11.5703125" style="413" customWidth="1"/>
    <col min="15118" max="15360" width="9.140625" style="413"/>
    <col min="15361" max="15371" width="12.7109375" style="413" customWidth="1"/>
    <col min="15372" max="15372" width="12.28515625" style="413" customWidth="1"/>
    <col min="15373" max="15373" width="11.5703125" style="413" customWidth="1"/>
    <col min="15374" max="15616" width="9.140625" style="413"/>
    <col min="15617" max="15627" width="12.7109375" style="413" customWidth="1"/>
    <col min="15628" max="15628" width="12.28515625" style="413" customWidth="1"/>
    <col min="15629" max="15629" width="11.5703125" style="413" customWidth="1"/>
    <col min="15630" max="15872" width="9.140625" style="413"/>
    <col min="15873" max="15883" width="12.7109375" style="413" customWidth="1"/>
    <col min="15884" max="15884" width="12.28515625" style="413" customWidth="1"/>
    <col min="15885" max="15885" width="11.5703125" style="413" customWidth="1"/>
    <col min="15886" max="16128" width="9.140625" style="413"/>
    <col min="16129" max="16139" width="12.7109375" style="413" customWidth="1"/>
    <col min="16140" max="16140" width="12.28515625" style="413" customWidth="1"/>
    <col min="16141" max="16141" width="11.5703125" style="413" customWidth="1"/>
    <col min="16142" max="16384" width="9.140625" style="413"/>
  </cols>
  <sheetData>
    <row r="1" spans="1:13" ht="12.75">
      <c r="A1" s="1742" t="s">
        <v>544</v>
      </c>
      <c r="B1" s="1742"/>
      <c r="C1" s="1742"/>
      <c r="D1" s="1742"/>
      <c r="E1" s="1742"/>
      <c r="F1" s="1742"/>
      <c r="G1" s="1742"/>
      <c r="H1" s="1742"/>
      <c r="I1" s="1742"/>
      <c r="J1" s="1742"/>
      <c r="K1" s="1742"/>
      <c r="L1" s="1742"/>
      <c r="M1" s="1742"/>
    </row>
    <row r="2" spans="1:13" ht="15.75">
      <c r="A2" s="1743" t="s">
        <v>545</v>
      </c>
      <c r="B2" s="1743"/>
      <c r="C2" s="1743"/>
      <c r="D2" s="1743"/>
      <c r="E2" s="1743"/>
      <c r="F2" s="1743"/>
      <c r="G2" s="1743"/>
      <c r="H2" s="1743"/>
      <c r="I2" s="1743"/>
      <c r="J2" s="1743"/>
      <c r="K2" s="1743"/>
      <c r="L2" s="1743"/>
      <c r="M2" s="1743"/>
    </row>
    <row r="3" spans="1:13" ht="15.75" customHeight="1" thickBot="1">
      <c r="A3" s="1744" t="s">
        <v>16</v>
      </c>
      <c r="B3" s="1744"/>
      <c r="C3" s="1744"/>
      <c r="D3" s="1744"/>
      <c r="E3" s="1744"/>
      <c r="F3" s="1744"/>
      <c r="G3" s="1744"/>
      <c r="H3" s="1744"/>
      <c r="I3" s="1744"/>
      <c r="J3" s="1744"/>
      <c r="K3" s="1744"/>
      <c r="L3" s="1744"/>
      <c r="M3" s="1744"/>
    </row>
    <row r="4" spans="1:13" ht="21.75" customHeight="1" thickTop="1">
      <c r="A4" s="414" t="s">
        <v>546</v>
      </c>
      <c r="B4" s="415" t="s">
        <v>547</v>
      </c>
      <c r="C4" s="415" t="s">
        <v>548</v>
      </c>
      <c r="D4" s="415" t="s">
        <v>549</v>
      </c>
      <c r="E4" s="415" t="s">
        <v>550</v>
      </c>
      <c r="F4" s="416" t="s">
        <v>551</v>
      </c>
      <c r="G4" s="416" t="s">
        <v>552</v>
      </c>
      <c r="H4" s="416" t="s">
        <v>553</v>
      </c>
      <c r="I4" s="417" t="s">
        <v>77</v>
      </c>
      <c r="J4" s="417" t="s">
        <v>78</v>
      </c>
      <c r="K4" s="417" t="s">
        <v>4</v>
      </c>
      <c r="L4" s="418" t="s">
        <v>554</v>
      </c>
      <c r="M4" s="418" t="s">
        <v>292</v>
      </c>
    </row>
    <row r="5" spans="1:13" ht="21.75" customHeight="1">
      <c r="A5" s="419" t="s">
        <v>147</v>
      </c>
      <c r="B5" s="420">
        <v>957.5</v>
      </c>
      <c r="C5" s="420">
        <v>2133.8000000000002</v>
      </c>
      <c r="D5" s="420">
        <v>3417.43</v>
      </c>
      <c r="E5" s="420">
        <v>3939.5</v>
      </c>
      <c r="F5" s="420">
        <v>2628.6460000000002</v>
      </c>
      <c r="G5" s="420">
        <v>3023.9850000000006</v>
      </c>
      <c r="H5" s="420">
        <v>3350.8</v>
      </c>
      <c r="I5" s="421">
        <v>5513.3755829999982</v>
      </c>
      <c r="J5" s="420">
        <v>6551.1244999999999</v>
      </c>
      <c r="K5" s="420">
        <v>9220.5297679999985</v>
      </c>
      <c r="L5" s="422">
        <v>6774.6354419999998</v>
      </c>
      <c r="M5" s="422">
        <v>10272.894704</v>
      </c>
    </row>
    <row r="6" spans="1:13" ht="21.75" customHeight="1">
      <c r="A6" s="419" t="s">
        <v>148</v>
      </c>
      <c r="B6" s="420">
        <v>1207.954</v>
      </c>
      <c r="C6" s="420">
        <v>1655.2090000000001</v>
      </c>
      <c r="D6" s="420">
        <v>2820.1</v>
      </c>
      <c r="E6" s="420">
        <v>4235.2</v>
      </c>
      <c r="F6" s="420">
        <v>4914.0360000000001</v>
      </c>
      <c r="G6" s="420">
        <v>5135.26</v>
      </c>
      <c r="H6" s="420">
        <v>3193.1</v>
      </c>
      <c r="I6" s="421">
        <v>6800.9159080000009</v>
      </c>
      <c r="J6" s="421">
        <v>6873.778996</v>
      </c>
      <c r="K6" s="421">
        <v>2674.8709549999999</v>
      </c>
      <c r="L6" s="422">
        <v>7496.8306839999987</v>
      </c>
      <c r="M6" s="422">
        <v>10891.867367000003</v>
      </c>
    </row>
    <row r="7" spans="1:13" ht="21.75" customHeight="1">
      <c r="A7" s="419" t="s">
        <v>149</v>
      </c>
      <c r="B7" s="420">
        <v>865.71900000000005</v>
      </c>
      <c r="C7" s="420">
        <v>2411.6</v>
      </c>
      <c r="D7" s="420">
        <v>1543.5170000000001</v>
      </c>
      <c r="E7" s="420">
        <v>4145.5</v>
      </c>
      <c r="F7" s="420">
        <v>4589.3469999999998</v>
      </c>
      <c r="G7" s="420">
        <v>3823.28</v>
      </c>
      <c r="H7" s="420">
        <v>2878.5835040000002</v>
      </c>
      <c r="I7" s="421">
        <v>5499.6267330000001</v>
      </c>
      <c r="J7" s="421">
        <v>4687.5600000000004</v>
      </c>
      <c r="K7" s="421">
        <v>1943.2883870000001</v>
      </c>
      <c r="L7" s="422">
        <v>5574.7615070000002</v>
      </c>
      <c r="M7" s="422"/>
    </row>
    <row r="8" spans="1:13" ht="21.75" customHeight="1">
      <c r="A8" s="419" t="s">
        <v>150</v>
      </c>
      <c r="B8" s="420">
        <v>1188.259</v>
      </c>
      <c r="C8" s="420">
        <v>2065.6999999999998</v>
      </c>
      <c r="D8" s="420">
        <v>1571.367</v>
      </c>
      <c r="E8" s="420">
        <v>3894.8</v>
      </c>
      <c r="F8" s="420">
        <v>2064.913</v>
      </c>
      <c r="G8" s="420">
        <v>3673.03</v>
      </c>
      <c r="H8" s="420">
        <v>4227.3</v>
      </c>
      <c r="I8" s="421">
        <v>4878.9203680000001</v>
      </c>
      <c r="J8" s="421">
        <v>6661.43</v>
      </c>
      <c r="K8" s="421">
        <v>1729.7318549999995</v>
      </c>
      <c r="L8" s="422">
        <v>7059.7193449999995</v>
      </c>
      <c r="M8" s="422"/>
    </row>
    <row r="9" spans="1:13" ht="21.75" customHeight="1">
      <c r="A9" s="419" t="s">
        <v>151</v>
      </c>
      <c r="B9" s="420">
        <v>1661.3610000000001</v>
      </c>
      <c r="C9" s="420">
        <v>2859.9</v>
      </c>
      <c r="D9" s="420">
        <v>2301.56</v>
      </c>
      <c r="E9" s="420">
        <v>4767.3999999999996</v>
      </c>
      <c r="F9" s="420">
        <v>3784.9839999999999</v>
      </c>
      <c r="G9" s="420">
        <v>5468.7659999999996</v>
      </c>
      <c r="H9" s="420">
        <v>3117</v>
      </c>
      <c r="I9" s="421">
        <v>6215.8037160000003</v>
      </c>
      <c r="J9" s="421">
        <v>6053</v>
      </c>
      <c r="K9" s="421">
        <v>6048.7550779999992</v>
      </c>
      <c r="L9" s="422">
        <v>6728.4490170000017</v>
      </c>
      <c r="M9" s="422"/>
    </row>
    <row r="10" spans="1:13" ht="21.75" customHeight="1">
      <c r="A10" s="419" t="s">
        <v>152</v>
      </c>
      <c r="B10" s="420">
        <v>1643.9849999999999</v>
      </c>
      <c r="C10" s="420">
        <v>3805.5</v>
      </c>
      <c r="D10" s="420">
        <v>2016.8240000000001</v>
      </c>
      <c r="E10" s="420">
        <v>4917.8</v>
      </c>
      <c r="F10" s="420">
        <v>4026.84</v>
      </c>
      <c r="G10" s="420">
        <v>5113.1090000000004</v>
      </c>
      <c r="H10" s="420">
        <v>3147.6299930000009</v>
      </c>
      <c r="I10" s="421">
        <v>7250.6900829999995</v>
      </c>
      <c r="J10" s="421">
        <v>6521.12</v>
      </c>
      <c r="K10" s="421">
        <v>5194.9025220000003</v>
      </c>
      <c r="L10" s="422">
        <v>6554.5328209999998</v>
      </c>
      <c r="M10" s="422"/>
    </row>
    <row r="11" spans="1:13" ht="21.75" customHeight="1">
      <c r="A11" s="419" t="s">
        <v>153</v>
      </c>
      <c r="B11" s="420">
        <v>716.98099999999999</v>
      </c>
      <c r="C11" s="420">
        <v>2962.1</v>
      </c>
      <c r="D11" s="420">
        <v>2007.5</v>
      </c>
      <c r="E11" s="420">
        <v>5107.5</v>
      </c>
      <c r="F11" s="420">
        <v>5404.0780000000004</v>
      </c>
      <c r="G11" s="420">
        <v>5923.4</v>
      </c>
      <c r="H11" s="420">
        <v>3693.2007319999998</v>
      </c>
      <c r="I11" s="423">
        <v>7103.7186680000004</v>
      </c>
      <c r="J11" s="423">
        <v>5399.75</v>
      </c>
      <c r="K11" s="423">
        <v>5664.3699710000001</v>
      </c>
      <c r="L11" s="424">
        <v>9021.8687930000015</v>
      </c>
      <c r="M11" s="424"/>
    </row>
    <row r="12" spans="1:13" ht="21.75" customHeight="1">
      <c r="A12" s="419" t="s">
        <v>154</v>
      </c>
      <c r="B12" s="420">
        <v>1428.479</v>
      </c>
      <c r="C12" s="420">
        <v>1963.1</v>
      </c>
      <c r="D12" s="420">
        <v>2480.0949999999998</v>
      </c>
      <c r="E12" s="420">
        <v>3755.8</v>
      </c>
      <c r="F12" s="420">
        <v>4548.1769999999997</v>
      </c>
      <c r="G12" s="420">
        <v>5524.5529999999999</v>
      </c>
      <c r="H12" s="420">
        <v>2894.6</v>
      </c>
      <c r="I12" s="423">
        <v>6370.2816669999984</v>
      </c>
      <c r="J12" s="423">
        <v>7039.43</v>
      </c>
      <c r="K12" s="423">
        <v>7382.366038000001</v>
      </c>
      <c r="L12" s="424">
        <v>7526.0486350000019</v>
      </c>
      <c r="M12" s="424"/>
    </row>
    <row r="13" spans="1:13" ht="21.75" customHeight="1">
      <c r="A13" s="419" t="s">
        <v>155</v>
      </c>
      <c r="B13" s="420">
        <v>2052.8530000000001</v>
      </c>
      <c r="C13" s="420">
        <v>3442.1</v>
      </c>
      <c r="D13" s="420">
        <v>3768.18</v>
      </c>
      <c r="E13" s="420">
        <v>4382.1000000000004</v>
      </c>
      <c r="F13" s="420">
        <v>4505.9769999999999</v>
      </c>
      <c r="G13" s="420">
        <v>4638.701</v>
      </c>
      <c r="H13" s="420">
        <v>3614.0764290000002</v>
      </c>
      <c r="I13" s="423">
        <v>7574.0239679999995</v>
      </c>
      <c r="J13" s="423">
        <v>6503.97</v>
      </c>
      <c r="K13" s="423">
        <v>6771.428519000001</v>
      </c>
      <c r="L13" s="424">
        <v>9922.8314289999998</v>
      </c>
      <c r="M13" s="424"/>
    </row>
    <row r="14" spans="1:13" ht="21.75" customHeight="1">
      <c r="A14" s="419" t="s">
        <v>156</v>
      </c>
      <c r="B14" s="420">
        <v>2714.8429999999998</v>
      </c>
      <c r="C14" s="420">
        <v>3420.2</v>
      </c>
      <c r="D14" s="420">
        <v>3495.0349999999999</v>
      </c>
      <c r="E14" s="420">
        <v>3427.2</v>
      </c>
      <c r="F14" s="420">
        <v>3263.9209999999998</v>
      </c>
      <c r="G14" s="420">
        <v>5139.5680000000002</v>
      </c>
      <c r="H14" s="420">
        <v>3358.2392350000009</v>
      </c>
      <c r="I14" s="423">
        <v>5302.3272899999984</v>
      </c>
      <c r="J14" s="423">
        <v>4403.9783417999997</v>
      </c>
      <c r="K14" s="423">
        <v>5899.4462929999991</v>
      </c>
      <c r="L14" s="424">
        <v>8227.5991320000012</v>
      </c>
      <c r="M14" s="424"/>
    </row>
    <row r="15" spans="1:13" ht="21.75" customHeight="1">
      <c r="A15" s="419" t="s">
        <v>157</v>
      </c>
      <c r="B15" s="420">
        <v>1711.2</v>
      </c>
      <c r="C15" s="420">
        <v>2205.73</v>
      </c>
      <c r="D15" s="420">
        <v>3452.1</v>
      </c>
      <c r="E15" s="420">
        <v>3016.2</v>
      </c>
      <c r="F15" s="420">
        <v>4066.7150000000001</v>
      </c>
      <c r="G15" s="420">
        <v>5497.3729999999996</v>
      </c>
      <c r="H15" s="420">
        <v>3799.3208210000007</v>
      </c>
      <c r="I15" s="423">
        <v>5892.2001649999993</v>
      </c>
      <c r="J15" s="423">
        <v>7150.5194390000006</v>
      </c>
      <c r="K15" s="423">
        <v>7405.3902679999992</v>
      </c>
      <c r="L15" s="424">
        <v>11514.789676</v>
      </c>
      <c r="M15" s="424"/>
    </row>
    <row r="16" spans="1:13" ht="21.75" customHeight="1">
      <c r="A16" s="419" t="s">
        <v>158</v>
      </c>
      <c r="B16" s="420">
        <v>1571.796</v>
      </c>
      <c r="C16" s="420">
        <v>3091.4349999999999</v>
      </c>
      <c r="D16" s="420">
        <v>4253.0950000000003</v>
      </c>
      <c r="E16" s="420">
        <v>2113.92</v>
      </c>
      <c r="F16" s="425">
        <v>3970.4189999999999</v>
      </c>
      <c r="G16" s="425">
        <v>7717.93</v>
      </c>
      <c r="H16" s="420">
        <v>4485.5208590000002</v>
      </c>
      <c r="I16" s="423">
        <v>6628.0436819999995</v>
      </c>
      <c r="J16" s="423">
        <v>10623.366395999999</v>
      </c>
      <c r="K16" s="423">
        <v>10266.200000000001</v>
      </c>
      <c r="L16" s="424">
        <v>8599.8682250000002</v>
      </c>
      <c r="M16" s="424"/>
    </row>
    <row r="17" spans="1:13" ht="21.75" customHeight="1" thickBot="1">
      <c r="A17" s="426" t="s">
        <v>555</v>
      </c>
      <c r="B17" s="427">
        <v>17720.93</v>
      </c>
      <c r="C17" s="427">
        <v>32016.374</v>
      </c>
      <c r="D17" s="427">
        <v>33126.803</v>
      </c>
      <c r="E17" s="427">
        <v>47702.92</v>
      </c>
      <c r="F17" s="427">
        <v>47768.053000000007</v>
      </c>
      <c r="G17" s="427">
        <v>60678.955000000002</v>
      </c>
      <c r="H17" s="427">
        <v>41759.371572999997</v>
      </c>
      <c r="I17" s="428">
        <v>75029.927831000008</v>
      </c>
      <c r="J17" s="428">
        <v>78469.027672800003</v>
      </c>
      <c r="K17" s="428">
        <v>70201.279653999998</v>
      </c>
      <c r="L17" s="429">
        <v>95001.934706</v>
      </c>
      <c r="M17" s="429">
        <f>SUM(M5:M16)</f>
        <v>21164.762071000005</v>
      </c>
    </row>
    <row r="18" spans="1:13" ht="21.75" customHeight="1" thickTop="1">
      <c r="A18" s="430" t="s">
        <v>556</v>
      </c>
      <c r="B18" s="430"/>
      <c r="C18" s="430"/>
      <c r="D18" s="431"/>
      <c r="E18" s="430"/>
      <c r="F18" s="430"/>
      <c r="G18" s="431"/>
      <c r="H18" s="432"/>
      <c r="I18" s="432"/>
    </row>
    <row r="19" spans="1:13" ht="21.75" customHeight="1">
      <c r="A19" s="430" t="s">
        <v>689</v>
      </c>
      <c r="B19" s="430"/>
      <c r="C19" s="430"/>
      <c r="D19" s="431"/>
      <c r="E19" s="430"/>
      <c r="F19" s="430"/>
      <c r="G19" s="433"/>
      <c r="H19" s="432"/>
      <c r="I19" s="434"/>
    </row>
  </sheetData>
  <mergeCells count="3">
    <mergeCell ref="A1:M1"/>
    <mergeCell ref="A2:M2"/>
    <mergeCell ref="A3:M3"/>
  </mergeCells>
  <pageMargins left="0.70866141732283472" right="0.70866141732283472" top="1.1417322834645669" bottom="0.74803149606299213" header="0.31496062992125984" footer="0.31496062992125984"/>
  <pageSetup scale="74"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S25"/>
  <sheetViews>
    <sheetView view="pageBreakPreview" zoomScaleSheetLayoutView="100" workbookViewId="0">
      <selection activeCell="M16" sqref="M16"/>
    </sheetView>
  </sheetViews>
  <sheetFormatPr defaultRowHeight="12.75"/>
  <cols>
    <col min="1" max="1" width="9.5703125" style="435" bestFit="1" customWidth="1"/>
    <col min="2" max="2" width="10.85546875" style="435" hidden="1" customWidth="1"/>
    <col min="3" max="3" width="11" style="435" hidden="1" customWidth="1"/>
    <col min="4" max="4" width="9.7109375" style="435" customWidth="1"/>
    <col min="5" max="5" width="12.7109375" style="435" customWidth="1"/>
    <col min="6" max="6" width="10.140625" style="435" customWidth="1"/>
    <col min="7" max="7" width="12.7109375" style="435" customWidth="1"/>
    <col min="8" max="9" width="0" style="435" hidden="1" customWidth="1"/>
    <col min="10" max="10" width="9.140625" style="435"/>
    <col min="11" max="11" width="9.85546875" style="435" customWidth="1"/>
    <col min="12" max="12" width="9.140625" style="435"/>
    <col min="13" max="13" width="9.7109375" style="435" customWidth="1"/>
    <col min="14" max="15" width="0" style="435" hidden="1" customWidth="1"/>
    <col min="16" max="16" width="9.140625" style="435"/>
    <col min="17" max="17" width="10.7109375" style="435" customWidth="1"/>
    <col min="18" max="256" width="9.140625" style="435"/>
    <col min="257" max="257" width="9.5703125" style="435" bestFit="1" customWidth="1"/>
    <col min="258" max="259" width="0" style="435" hidden="1" customWidth="1"/>
    <col min="260" max="260" width="9.7109375" style="435" customWidth="1"/>
    <col min="261" max="261" width="12.7109375" style="435" customWidth="1"/>
    <col min="262" max="262" width="10.140625" style="435" customWidth="1"/>
    <col min="263" max="263" width="12.7109375" style="435" customWidth="1"/>
    <col min="264" max="265" width="0" style="435" hidden="1" customWidth="1"/>
    <col min="266" max="266" width="9.140625" style="435"/>
    <col min="267" max="267" width="9.85546875" style="435" customWidth="1"/>
    <col min="268" max="268" width="9.140625" style="435"/>
    <col min="269" max="269" width="9.7109375" style="435" customWidth="1"/>
    <col min="270" max="271" width="0" style="435" hidden="1" customWidth="1"/>
    <col min="272" max="272" width="9.140625" style="435"/>
    <col min="273" max="273" width="10.7109375" style="435" customWidth="1"/>
    <col min="274" max="512" width="9.140625" style="435"/>
    <col min="513" max="513" width="9.5703125" style="435" bestFit="1" customWidth="1"/>
    <col min="514" max="515" width="0" style="435" hidden="1" customWidth="1"/>
    <col min="516" max="516" width="9.7109375" style="435" customWidth="1"/>
    <col min="517" max="517" width="12.7109375" style="435" customWidth="1"/>
    <col min="518" max="518" width="10.140625" style="435" customWidth="1"/>
    <col min="519" max="519" width="12.7109375" style="435" customWidth="1"/>
    <col min="520" max="521" width="0" style="435" hidden="1" customWidth="1"/>
    <col min="522" max="522" width="9.140625" style="435"/>
    <col min="523" max="523" width="9.85546875" style="435" customWidth="1"/>
    <col min="524" max="524" width="9.140625" style="435"/>
    <col min="525" max="525" width="9.7109375" style="435" customWidth="1"/>
    <col min="526" max="527" width="0" style="435" hidden="1" customWidth="1"/>
    <col min="528" max="528" width="9.140625" style="435"/>
    <col min="529" max="529" width="10.7109375" style="435" customWidth="1"/>
    <col min="530" max="768" width="9.140625" style="435"/>
    <col min="769" max="769" width="9.5703125" style="435" bestFit="1" customWidth="1"/>
    <col min="770" max="771" width="0" style="435" hidden="1" customWidth="1"/>
    <col min="772" max="772" width="9.7109375" style="435" customWidth="1"/>
    <col min="773" max="773" width="12.7109375" style="435" customWidth="1"/>
    <col min="774" max="774" width="10.140625" style="435" customWidth="1"/>
    <col min="775" max="775" width="12.7109375" style="435" customWidth="1"/>
    <col min="776" max="777" width="0" style="435" hidden="1" customWidth="1"/>
    <col min="778" max="778" width="9.140625" style="435"/>
    <col min="779" max="779" width="9.85546875" style="435" customWidth="1"/>
    <col min="780" max="780" width="9.140625" style="435"/>
    <col min="781" max="781" width="9.7109375" style="435" customWidth="1"/>
    <col min="782" max="783" width="0" style="435" hidden="1" customWidth="1"/>
    <col min="784" max="784" width="9.140625" style="435"/>
    <col min="785" max="785" width="10.7109375" style="435" customWidth="1"/>
    <col min="786" max="1024" width="9.140625" style="435"/>
    <col min="1025" max="1025" width="9.5703125" style="435" bestFit="1" customWidth="1"/>
    <col min="1026" max="1027" width="0" style="435" hidden="1" customWidth="1"/>
    <col min="1028" max="1028" width="9.7109375" style="435" customWidth="1"/>
    <col min="1029" max="1029" width="12.7109375" style="435" customWidth="1"/>
    <col min="1030" max="1030" width="10.140625" style="435" customWidth="1"/>
    <col min="1031" max="1031" width="12.7109375" style="435" customWidth="1"/>
    <col min="1032" max="1033" width="0" style="435" hidden="1" customWidth="1"/>
    <col min="1034" max="1034" width="9.140625" style="435"/>
    <col min="1035" max="1035" width="9.85546875" style="435" customWidth="1"/>
    <col min="1036" max="1036" width="9.140625" style="435"/>
    <col min="1037" max="1037" width="9.7109375" style="435" customWidth="1"/>
    <col min="1038" max="1039" width="0" style="435" hidden="1" customWidth="1"/>
    <col min="1040" max="1040" width="9.140625" style="435"/>
    <col min="1041" max="1041" width="10.7109375" style="435" customWidth="1"/>
    <col min="1042" max="1280" width="9.140625" style="435"/>
    <col min="1281" max="1281" width="9.5703125" style="435" bestFit="1" customWidth="1"/>
    <col min="1282" max="1283" width="0" style="435" hidden="1" customWidth="1"/>
    <col min="1284" max="1284" width="9.7109375" style="435" customWidth="1"/>
    <col min="1285" max="1285" width="12.7109375" style="435" customWidth="1"/>
    <col min="1286" max="1286" width="10.140625" style="435" customWidth="1"/>
    <col min="1287" max="1287" width="12.7109375" style="435" customWidth="1"/>
    <col min="1288" max="1289" width="0" style="435" hidden="1" customWidth="1"/>
    <col min="1290" max="1290" width="9.140625" style="435"/>
    <col min="1291" max="1291" width="9.85546875" style="435" customWidth="1"/>
    <col min="1292" max="1292" width="9.140625" style="435"/>
    <col min="1293" max="1293" width="9.7109375" style="435" customWidth="1"/>
    <col min="1294" max="1295" width="0" style="435" hidden="1" customWidth="1"/>
    <col min="1296" max="1296" width="9.140625" style="435"/>
    <col min="1297" max="1297" width="10.7109375" style="435" customWidth="1"/>
    <col min="1298" max="1536" width="9.140625" style="435"/>
    <col min="1537" max="1537" width="9.5703125" style="435" bestFit="1" customWidth="1"/>
    <col min="1538" max="1539" width="0" style="435" hidden="1" customWidth="1"/>
    <col min="1540" max="1540" width="9.7109375" style="435" customWidth="1"/>
    <col min="1541" max="1541" width="12.7109375" style="435" customWidth="1"/>
    <col min="1542" max="1542" width="10.140625" style="435" customWidth="1"/>
    <col min="1543" max="1543" width="12.7109375" style="435" customWidth="1"/>
    <col min="1544" max="1545" width="0" style="435" hidden="1" customWidth="1"/>
    <col min="1546" max="1546" width="9.140625" style="435"/>
    <col min="1547" max="1547" width="9.85546875" style="435" customWidth="1"/>
    <col min="1548" max="1548" width="9.140625" style="435"/>
    <col min="1549" max="1549" width="9.7109375" style="435" customWidth="1"/>
    <col min="1550" max="1551" width="0" style="435" hidden="1" customWidth="1"/>
    <col min="1552" max="1552" width="9.140625" style="435"/>
    <col min="1553" max="1553" width="10.7109375" style="435" customWidth="1"/>
    <col min="1554" max="1792" width="9.140625" style="435"/>
    <col min="1793" max="1793" width="9.5703125" style="435" bestFit="1" customWidth="1"/>
    <col min="1794" max="1795" width="0" style="435" hidden="1" customWidth="1"/>
    <col min="1796" max="1796" width="9.7109375" style="435" customWidth="1"/>
    <col min="1797" max="1797" width="12.7109375" style="435" customWidth="1"/>
    <col min="1798" max="1798" width="10.140625" style="435" customWidth="1"/>
    <col min="1799" max="1799" width="12.7109375" style="435" customWidth="1"/>
    <col min="1800" max="1801" width="0" style="435" hidden="1" customWidth="1"/>
    <col min="1802" max="1802" width="9.140625" style="435"/>
    <col min="1803" max="1803" width="9.85546875" style="435" customWidth="1"/>
    <col min="1804" max="1804" width="9.140625" style="435"/>
    <col min="1805" max="1805" width="9.7109375" style="435" customWidth="1"/>
    <col min="1806" max="1807" width="0" style="435" hidden="1" customWidth="1"/>
    <col min="1808" max="1808" width="9.140625" style="435"/>
    <col min="1809" max="1809" width="10.7109375" style="435" customWidth="1"/>
    <col min="1810" max="2048" width="9.140625" style="435"/>
    <col min="2049" max="2049" width="9.5703125" style="435" bestFit="1" customWidth="1"/>
    <col min="2050" max="2051" width="0" style="435" hidden="1" customWidth="1"/>
    <col min="2052" max="2052" width="9.7109375" style="435" customWidth="1"/>
    <col min="2053" max="2053" width="12.7109375" style="435" customWidth="1"/>
    <col min="2054" max="2054" width="10.140625" style="435" customWidth="1"/>
    <col min="2055" max="2055" width="12.7109375" style="435" customWidth="1"/>
    <col min="2056" max="2057" width="0" style="435" hidden="1" customWidth="1"/>
    <col min="2058" max="2058" width="9.140625" style="435"/>
    <col min="2059" max="2059" width="9.85546875" style="435" customWidth="1"/>
    <col min="2060" max="2060" width="9.140625" style="435"/>
    <col min="2061" max="2061" width="9.7109375" style="435" customWidth="1"/>
    <col min="2062" max="2063" width="0" style="435" hidden="1" customWidth="1"/>
    <col min="2064" max="2064" width="9.140625" style="435"/>
    <col min="2065" max="2065" width="10.7109375" style="435" customWidth="1"/>
    <col min="2066" max="2304" width="9.140625" style="435"/>
    <col min="2305" max="2305" width="9.5703125" style="435" bestFit="1" customWidth="1"/>
    <col min="2306" max="2307" width="0" style="435" hidden="1" customWidth="1"/>
    <col min="2308" max="2308" width="9.7109375" style="435" customWidth="1"/>
    <col min="2309" max="2309" width="12.7109375" style="435" customWidth="1"/>
    <col min="2310" max="2310" width="10.140625" style="435" customWidth="1"/>
    <col min="2311" max="2311" width="12.7109375" style="435" customWidth="1"/>
    <col min="2312" max="2313" width="0" style="435" hidden="1" customWidth="1"/>
    <col min="2314" max="2314" width="9.140625" style="435"/>
    <col min="2315" max="2315" width="9.85546875" style="435" customWidth="1"/>
    <col min="2316" max="2316" width="9.140625" style="435"/>
    <col min="2317" max="2317" width="9.7109375" style="435" customWidth="1"/>
    <col min="2318" max="2319" width="0" style="435" hidden="1" customWidth="1"/>
    <col min="2320" max="2320" width="9.140625" style="435"/>
    <col min="2321" max="2321" width="10.7109375" style="435" customWidth="1"/>
    <col min="2322" max="2560" width="9.140625" style="435"/>
    <col min="2561" max="2561" width="9.5703125" style="435" bestFit="1" customWidth="1"/>
    <col min="2562" max="2563" width="0" style="435" hidden="1" customWidth="1"/>
    <col min="2564" max="2564" width="9.7109375" style="435" customWidth="1"/>
    <col min="2565" max="2565" width="12.7109375" style="435" customWidth="1"/>
    <col min="2566" max="2566" width="10.140625" style="435" customWidth="1"/>
    <col min="2567" max="2567" width="12.7109375" style="435" customWidth="1"/>
    <col min="2568" max="2569" width="0" style="435" hidden="1" customWidth="1"/>
    <col min="2570" max="2570" width="9.140625" style="435"/>
    <col min="2571" max="2571" width="9.85546875" style="435" customWidth="1"/>
    <col min="2572" max="2572" width="9.140625" style="435"/>
    <col min="2573" max="2573" width="9.7109375" style="435" customWidth="1"/>
    <col min="2574" max="2575" width="0" style="435" hidden="1" customWidth="1"/>
    <col min="2576" max="2576" width="9.140625" style="435"/>
    <col min="2577" max="2577" width="10.7109375" style="435" customWidth="1"/>
    <col min="2578" max="2816" width="9.140625" style="435"/>
    <col min="2817" max="2817" width="9.5703125" style="435" bestFit="1" customWidth="1"/>
    <col min="2818" max="2819" width="0" style="435" hidden="1" customWidth="1"/>
    <col min="2820" max="2820" width="9.7109375" style="435" customWidth="1"/>
    <col min="2821" max="2821" width="12.7109375" style="435" customWidth="1"/>
    <col min="2822" max="2822" width="10.140625" style="435" customWidth="1"/>
    <col min="2823" max="2823" width="12.7109375" style="435" customWidth="1"/>
    <col min="2824" max="2825" width="0" style="435" hidden="1" customWidth="1"/>
    <col min="2826" max="2826" width="9.140625" style="435"/>
    <col min="2827" max="2827" width="9.85546875" style="435" customWidth="1"/>
    <col min="2828" max="2828" width="9.140625" style="435"/>
    <col min="2829" max="2829" width="9.7109375" style="435" customWidth="1"/>
    <col min="2830" max="2831" width="0" style="435" hidden="1" customWidth="1"/>
    <col min="2832" max="2832" width="9.140625" style="435"/>
    <col min="2833" max="2833" width="10.7109375" style="435" customWidth="1"/>
    <col min="2834" max="3072" width="9.140625" style="435"/>
    <col min="3073" max="3073" width="9.5703125" style="435" bestFit="1" customWidth="1"/>
    <col min="3074" max="3075" width="0" style="435" hidden="1" customWidth="1"/>
    <col min="3076" max="3076" width="9.7109375" style="435" customWidth="1"/>
    <col min="3077" max="3077" width="12.7109375" style="435" customWidth="1"/>
    <col min="3078" max="3078" width="10.140625" style="435" customWidth="1"/>
    <col min="3079" max="3079" width="12.7109375" style="435" customWidth="1"/>
    <col min="3080" max="3081" width="0" style="435" hidden="1" customWidth="1"/>
    <col min="3082" max="3082" width="9.140625" style="435"/>
    <col min="3083" max="3083" width="9.85546875" style="435" customWidth="1"/>
    <col min="3084" max="3084" width="9.140625" style="435"/>
    <col min="3085" max="3085" width="9.7109375" style="435" customWidth="1"/>
    <col min="3086" max="3087" width="0" style="435" hidden="1" customWidth="1"/>
    <col min="3088" max="3088" width="9.140625" style="435"/>
    <col min="3089" max="3089" width="10.7109375" style="435" customWidth="1"/>
    <col min="3090" max="3328" width="9.140625" style="435"/>
    <col min="3329" max="3329" width="9.5703125" style="435" bestFit="1" customWidth="1"/>
    <col min="3330" max="3331" width="0" style="435" hidden="1" customWidth="1"/>
    <col min="3332" max="3332" width="9.7109375" style="435" customWidth="1"/>
    <col min="3333" max="3333" width="12.7109375" style="435" customWidth="1"/>
    <col min="3334" max="3334" width="10.140625" style="435" customWidth="1"/>
    <col min="3335" max="3335" width="12.7109375" style="435" customWidth="1"/>
    <col min="3336" max="3337" width="0" style="435" hidden="1" customWidth="1"/>
    <col min="3338" max="3338" width="9.140625" style="435"/>
    <col min="3339" max="3339" width="9.85546875" style="435" customWidth="1"/>
    <col min="3340" max="3340" width="9.140625" style="435"/>
    <col min="3341" max="3341" width="9.7109375" style="435" customWidth="1"/>
    <col min="3342" max="3343" width="0" style="435" hidden="1" customWidth="1"/>
    <col min="3344" max="3344" width="9.140625" style="435"/>
    <col min="3345" max="3345" width="10.7109375" style="435" customWidth="1"/>
    <col min="3346" max="3584" width="9.140625" style="435"/>
    <col min="3585" max="3585" width="9.5703125" style="435" bestFit="1" customWidth="1"/>
    <col min="3586" max="3587" width="0" style="435" hidden="1" customWidth="1"/>
    <col min="3588" max="3588" width="9.7109375" style="435" customWidth="1"/>
    <col min="3589" max="3589" width="12.7109375" style="435" customWidth="1"/>
    <col min="3590" max="3590" width="10.140625" style="435" customWidth="1"/>
    <col min="3591" max="3591" width="12.7109375" style="435" customWidth="1"/>
    <col min="3592" max="3593" width="0" style="435" hidden="1" customWidth="1"/>
    <col min="3594" max="3594" width="9.140625" style="435"/>
    <col min="3595" max="3595" width="9.85546875" style="435" customWidth="1"/>
    <col min="3596" max="3596" width="9.140625" style="435"/>
    <col min="3597" max="3597" width="9.7109375" style="435" customWidth="1"/>
    <col min="3598" max="3599" width="0" style="435" hidden="1" customWidth="1"/>
    <col min="3600" max="3600" width="9.140625" style="435"/>
    <col min="3601" max="3601" width="10.7109375" style="435" customWidth="1"/>
    <col min="3602" max="3840" width="9.140625" style="435"/>
    <col min="3841" max="3841" width="9.5703125" style="435" bestFit="1" customWidth="1"/>
    <col min="3842" max="3843" width="0" style="435" hidden="1" customWidth="1"/>
    <col min="3844" max="3844" width="9.7109375" style="435" customWidth="1"/>
    <col min="3845" max="3845" width="12.7109375" style="435" customWidth="1"/>
    <col min="3846" max="3846" width="10.140625" style="435" customWidth="1"/>
    <col min="3847" max="3847" width="12.7109375" style="435" customWidth="1"/>
    <col min="3848" max="3849" width="0" style="435" hidden="1" customWidth="1"/>
    <col min="3850" max="3850" width="9.140625" style="435"/>
    <col min="3851" max="3851" width="9.85546875" style="435" customWidth="1"/>
    <col min="3852" max="3852" width="9.140625" style="435"/>
    <col min="3853" max="3853" width="9.7109375" style="435" customWidth="1"/>
    <col min="3854" max="3855" width="0" style="435" hidden="1" customWidth="1"/>
    <col min="3856" max="3856" width="9.140625" style="435"/>
    <col min="3857" max="3857" width="10.7109375" style="435" customWidth="1"/>
    <col min="3858" max="4096" width="9.140625" style="435"/>
    <col min="4097" max="4097" width="9.5703125" style="435" bestFit="1" customWidth="1"/>
    <col min="4098" max="4099" width="0" style="435" hidden="1" customWidth="1"/>
    <col min="4100" max="4100" width="9.7109375" style="435" customWidth="1"/>
    <col min="4101" max="4101" width="12.7109375" style="435" customWidth="1"/>
    <col min="4102" max="4102" width="10.140625" style="435" customWidth="1"/>
    <col min="4103" max="4103" width="12.7109375" style="435" customWidth="1"/>
    <col min="4104" max="4105" width="0" style="435" hidden="1" customWidth="1"/>
    <col min="4106" max="4106" width="9.140625" style="435"/>
    <col min="4107" max="4107" width="9.85546875" style="435" customWidth="1"/>
    <col min="4108" max="4108" width="9.140625" style="435"/>
    <col min="4109" max="4109" width="9.7109375" style="435" customWidth="1"/>
    <col min="4110" max="4111" width="0" style="435" hidden="1" customWidth="1"/>
    <col min="4112" max="4112" width="9.140625" style="435"/>
    <col min="4113" max="4113" width="10.7109375" style="435" customWidth="1"/>
    <col min="4114" max="4352" width="9.140625" style="435"/>
    <col min="4353" max="4353" width="9.5703125" style="435" bestFit="1" customWidth="1"/>
    <col min="4354" max="4355" width="0" style="435" hidden="1" customWidth="1"/>
    <col min="4356" max="4356" width="9.7109375" style="435" customWidth="1"/>
    <col min="4357" max="4357" width="12.7109375" style="435" customWidth="1"/>
    <col min="4358" max="4358" width="10.140625" style="435" customWidth="1"/>
    <col min="4359" max="4359" width="12.7109375" style="435" customWidth="1"/>
    <col min="4360" max="4361" width="0" style="435" hidden="1" customWidth="1"/>
    <col min="4362" max="4362" width="9.140625" style="435"/>
    <col min="4363" max="4363" width="9.85546875" style="435" customWidth="1"/>
    <col min="4364" max="4364" width="9.140625" style="435"/>
    <col min="4365" max="4365" width="9.7109375" style="435" customWidth="1"/>
    <col min="4366" max="4367" width="0" style="435" hidden="1" customWidth="1"/>
    <col min="4368" max="4368" width="9.140625" style="435"/>
    <col min="4369" max="4369" width="10.7109375" style="435" customWidth="1"/>
    <col min="4370" max="4608" width="9.140625" style="435"/>
    <col min="4609" max="4609" width="9.5703125" style="435" bestFit="1" customWidth="1"/>
    <col min="4610" max="4611" width="0" style="435" hidden="1" customWidth="1"/>
    <col min="4612" max="4612" width="9.7109375" style="435" customWidth="1"/>
    <col min="4613" max="4613" width="12.7109375" style="435" customWidth="1"/>
    <col min="4614" max="4614" width="10.140625" style="435" customWidth="1"/>
    <col min="4615" max="4615" width="12.7109375" style="435" customWidth="1"/>
    <col min="4616" max="4617" width="0" style="435" hidden="1" customWidth="1"/>
    <col min="4618" max="4618" width="9.140625" style="435"/>
    <col min="4619" max="4619" width="9.85546875" style="435" customWidth="1"/>
    <col min="4620" max="4620" width="9.140625" style="435"/>
    <col min="4621" max="4621" width="9.7109375" style="435" customWidth="1"/>
    <col min="4622" max="4623" width="0" style="435" hidden="1" customWidth="1"/>
    <col min="4624" max="4624" width="9.140625" style="435"/>
    <col min="4625" max="4625" width="10.7109375" style="435" customWidth="1"/>
    <col min="4626" max="4864" width="9.140625" style="435"/>
    <col min="4865" max="4865" width="9.5703125" style="435" bestFit="1" customWidth="1"/>
    <col min="4866" max="4867" width="0" style="435" hidden="1" customWidth="1"/>
    <col min="4868" max="4868" width="9.7109375" style="435" customWidth="1"/>
    <col min="4869" max="4869" width="12.7109375" style="435" customWidth="1"/>
    <col min="4870" max="4870" width="10.140625" style="435" customWidth="1"/>
    <col min="4871" max="4871" width="12.7109375" style="435" customWidth="1"/>
    <col min="4872" max="4873" width="0" style="435" hidden="1" customWidth="1"/>
    <col min="4874" max="4874" width="9.140625" style="435"/>
    <col min="4875" max="4875" width="9.85546875" style="435" customWidth="1"/>
    <col min="4876" max="4876" width="9.140625" style="435"/>
    <col min="4877" max="4877" width="9.7109375" style="435" customWidth="1"/>
    <col min="4878" max="4879" width="0" style="435" hidden="1" customWidth="1"/>
    <col min="4880" max="4880" width="9.140625" style="435"/>
    <col min="4881" max="4881" width="10.7109375" style="435" customWidth="1"/>
    <col min="4882" max="5120" width="9.140625" style="435"/>
    <col min="5121" max="5121" width="9.5703125" style="435" bestFit="1" customWidth="1"/>
    <col min="5122" max="5123" width="0" style="435" hidden="1" customWidth="1"/>
    <col min="5124" max="5124" width="9.7109375" style="435" customWidth="1"/>
    <col min="5125" max="5125" width="12.7109375" style="435" customWidth="1"/>
    <col min="5126" max="5126" width="10.140625" style="435" customWidth="1"/>
    <col min="5127" max="5127" width="12.7109375" style="435" customWidth="1"/>
    <col min="5128" max="5129" width="0" style="435" hidden="1" customWidth="1"/>
    <col min="5130" max="5130" width="9.140625" style="435"/>
    <col min="5131" max="5131" width="9.85546875" style="435" customWidth="1"/>
    <col min="5132" max="5132" width="9.140625" style="435"/>
    <col min="5133" max="5133" width="9.7109375" style="435" customWidth="1"/>
    <col min="5134" max="5135" width="0" style="435" hidden="1" customWidth="1"/>
    <col min="5136" max="5136" width="9.140625" style="435"/>
    <col min="5137" max="5137" width="10.7109375" style="435" customWidth="1"/>
    <col min="5138" max="5376" width="9.140625" style="435"/>
    <col min="5377" max="5377" width="9.5703125" style="435" bestFit="1" customWidth="1"/>
    <col min="5378" max="5379" width="0" style="435" hidden="1" customWidth="1"/>
    <col min="5380" max="5380" width="9.7109375" style="435" customWidth="1"/>
    <col min="5381" max="5381" width="12.7109375" style="435" customWidth="1"/>
    <col min="5382" max="5382" width="10.140625" style="435" customWidth="1"/>
    <col min="5383" max="5383" width="12.7109375" style="435" customWidth="1"/>
    <col min="5384" max="5385" width="0" style="435" hidden="1" customWidth="1"/>
    <col min="5386" max="5386" width="9.140625" style="435"/>
    <col min="5387" max="5387" width="9.85546875" style="435" customWidth="1"/>
    <col min="5388" max="5388" width="9.140625" style="435"/>
    <col min="5389" max="5389" width="9.7109375" style="435" customWidth="1"/>
    <col min="5390" max="5391" width="0" style="435" hidden="1" customWidth="1"/>
    <col min="5392" max="5392" width="9.140625" style="435"/>
    <col min="5393" max="5393" width="10.7109375" style="435" customWidth="1"/>
    <col min="5394" max="5632" width="9.140625" style="435"/>
    <col min="5633" max="5633" width="9.5703125" style="435" bestFit="1" customWidth="1"/>
    <col min="5634" max="5635" width="0" style="435" hidden="1" customWidth="1"/>
    <col min="5636" max="5636" width="9.7109375" style="435" customWidth="1"/>
    <col min="5637" max="5637" width="12.7109375" style="435" customWidth="1"/>
    <col min="5638" max="5638" width="10.140625" style="435" customWidth="1"/>
    <col min="5639" max="5639" width="12.7109375" style="435" customWidth="1"/>
    <col min="5640" max="5641" width="0" style="435" hidden="1" customWidth="1"/>
    <col min="5642" max="5642" width="9.140625" style="435"/>
    <col min="5643" max="5643" width="9.85546875" style="435" customWidth="1"/>
    <col min="5644" max="5644" width="9.140625" style="435"/>
    <col min="5645" max="5645" width="9.7109375" style="435" customWidth="1"/>
    <col min="5646" max="5647" width="0" style="435" hidden="1" customWidth="1"/>
    <col min="5648" max="5648" width="9.140625" style="435"/>
    <col min="5649" max="5649" width="10.7109375" style="435" customWidth="1"/>
    <col min="5650" max="5888" width="9.140625" style="435"/>
    <col min="5889" max="5889" width="9.5703125" style="435" bestFit="1" customWidth="1"/>
    <col min="5890" max="5891" width="0" style="435" hidden="1" customWidth="1"/>
    <col min="5892" max="5892" width="9.7109375" style="435" customWidth="1"/>
    <col min="5893" max="5893" width="12.7109375" style="435" customWidth="1"/>
    <col min="5894" max="5894" width="10.140625" style="435" customWidth="1"/>
    <col min="5895" max="5895" width="12.7109375" style="435" customWidth="1"/>
    <col min="5896" max="5897" width="0" style="435" hidden="1" customWidth="1"/>
    <col min="5898" max="5898" width="9.140625" style="435"/>
    <col min="5899" max="5899" width="9.85546875" style="435" customWidth="1"/>
    <col min="5900" max="5900" width="9.140625" style="435"/>
    <col min="5901" max="5901" width="9.7109375" style="435" customWidth="1"/>
    <col min="5902" max="5903" width="0" style="435" hidden="1" customWidth="1"/>
    <col min="5904" max="5904" width="9.140625" style="435"/>
    <col min="5905" max="5905" width="10.7109375" style="435" customWidth="1"/>
    <col min="5906" max="6144" width="9.140625" style="435"/>
    <col min="6145" max="6145" width="9.5703125" style="435" bestFit="1" customWidth="1"/>
    <col min="6146" max="6147" width="0" style="435" hidden="1" customWidth="1"/>
    <col min="6148" max="6148" width="9.7109375" style="435" customWidth="1"/>
    <col min="6149" max="6149" width="12.7109375" style="435" customWidth="1"/>
    <col min="6150" max="6150" width="10.140625" style="435" customWidth="1"/>
    <col min="6151" max="6151" width="12.7109375" style="435" customWidth="1"/>
    <col min="6152" max="6153" width="0" style="435" hidden="1" customWidth="1"/>
    <col min="6154" max="6154" width="9.140625" style="435"/>
    <col min="6155" max="6155" width="9.85546875" style="435" customWidth="1"/>
    <col min="6156" max="6156" width="9.140625" style="435"/>
    <col min="6157" max="6157" width="9.7109375" style="435" customWidth="1"/>
    <col min="6158" max="6159" width="0" style="435" hidden="1" customWidth="1"/>
    <col min="6160" max="6160" width="9.140625" style="435"/>
    <col min="6161" max="6161" width="10.7109375" style="435" customWidth="1"/>
    <col min="6162" max="6400" width="9.140625" style="435"/>
    <col min="6401" max="6401" width="9.5703125" style="435" bestFit="1" customWidth="1"/>
    <col min="6402" max="6403" width="0" style="435" hidden="1" customWidth="1"/>
    <col min="6404" max="6404" width="9.7109375" style="435" customWidth="1"/>
    <col min="6405" max="6405" width="12.7109375" style="435" customWidth="1"/>
    <col min="6406" max="6406" width="10.140625" style="435" customWidth="1"/>
    <col min="6407" max="6407" width="12.7109375" style="435" customWidth="1"/>
    <col min="6408" max="6409" width="0" style="435" hidden="1" customWidth="1"/>
    <col min="6410" max="6410" width="9.140625" style="435"/>
    <col min="6411" max="6411" width="9.85546875" style="435" customWidth="1"/>
    <col min="6412" max="6412" width="9.140625" style="435"/>
    <col min="6413" max="6413" width="9.7109375" style="435" customWidth="1"/>
    <col min="6414" max="6415" width="0" style="435" hidden="1" customWidth="1"/>
    <col min="6416" max="6416" width="9.140625" style="435"/>
    <col min="6417" max="6417" width="10.7109375" style="435" customWidth="1"/>
    <col min="6418" max="6656" width="9.140625" style="435"/>
    <col min="6657" max="6657" width="9.5703125" style="435" bestFit="1" customWidth="1"/>
    <col min="6658" max="6659" width="0" style="435" hidden="1" customWidth="1"/>
    <col min="6660" max="6660" width="9.7109375" style="435" customWidth="1"/>
    <col min="6661" max="6661" width="12.7109375" style="435" customWidth="1"/>
    <col min="6662" max="6662" width="10.140625" style="435" customWidth="1"/>
    <col min="6663" max="6663" width="12.7109375" style="435" customWidth="1"/>
    <col min="6664" max="6665" width="0" style="435" hidden="1" customWidth="1"/>
    <col min="6666" max="6666" width="9.140625" style="435"/>
    <col min="6667" max="6667" width="9.85546875" style="435" customWidth="1"/>
    <col min="6668" max="6668" width="9.140625" style="435"/>
    <col min="6669" max="6669" width="9.7109375" style="435" customWidth="1"/>
    <col min="6670" max="6671" width="0" style="435" hidden="1" customWidth="1"/>
    <col min="6672" max="6672" width="9.140625" style="435"/>
    <col min="6673" max="6673" width="10.7109375" style="435" customWidth="1"/>
    <col min="6674" max="6912" width="9.140625" style="435"/>
    <col min="6913" max="6913" width="9.5703125" style="435" bestFit="1" customWidth="1"/>
    <col min="6914" max="6915" width="0" style="435" hidden="1" customWidth="1"/>
    <col min="6916" max="6916" width="9.7109375" style="435" customWidth="1"/>
    <col min="6917" max="6917" width="12.7109375" style="435" customWidth="1"/>
    <col min="6918" max="6918" width="10.140625" style="435" customWidth="1"/>
    <col min="6919" max="6919" width="12.7109375" style="435" customWidth="1"/>
    <col min="6920" max="6921" width="0" style="435" hidden="1" customWidth="1"/>
    <col min="6922" max="6922" width="9.140625" style="435"/>
    <col min="6923" max="6923" width="9.85546875" style="435" customWidth="1"/>
    <col min="6924" max="6924" width="9.140625" style="435"/>
    <col min="6925" max="6925" width="9.7109375" style="435" customWidth="1"/>
    <col min="6926" max="6927" width="0" style="435" hidden="1" customWidth="1"/>
    <col min="6928" max="6928" width="9.140625" style="435"/>
    <col min="6929" max="6929" width="10.7109375" style="435" customWidth="1"/>
    <col min="6930" max="7168" width="9.140625" style="435"/>
    <col min="7169" max="7169" width="9.5703125" style="435" bestFit="1" customWidth="1"/>
    <col min="7170" max="7171" width="0" style="435" hidden="1" customWidth="1"/>
    <col min="7172" max="7172" width="9.7109375" style="435" customWidth="1"/>
    <col min="7173" max="7173" width="12.7109375" style="435" customWidth="1"/>
    <col min="7174" max="7174" width="10.140625" style="435" customWidth="1"/>
    <col min="7175" max="7175" width="12.7109375" style="435" customWidth="1"/>
    <col min="7176" max="7177" width="0" style="435" hidden="1" customWidth="1"/>
    <col min="7178" max="7178" width="9.140625" style="435"/>
    <col min="7179" max="7179" width="9.85546875" style="435" customWidth="1"/>
    <col min="7180" max="7180" width="9.140625" style="435"/>
    <col min="7181" max="7181" width="9.7109375" style="435" customWidth="1"/>
    <col min="7182" max="7183" width="0" style="435" hidden="1" customWidth="1"/>
    <col min="7184" max="7184" width="9.140625" style="435"/>
    <col min="7185" max="7185" width="10.7109375" style="435" customWidth="1"/>
    <col min="7186" max="7424" width="9.140625" style="435"/>
    <col min="7425" max="7425" width="9.5703125" style="435" bestFit="1" customWidth="1"/>
    <col min="7426" max="7427" width="0" style="435" hidden="1" customWidth="1"/>
    <col min="7428" max="7428" width="9.7109375" style="435" customWidth="1"/>
    <col min="7429" max="7429" width="12.7109375" style="435" customWidth="1"/>
    <col min="7430" max="7430" width="10.140625" style="435" customWidth="1"/>
    <col min="7431" max="7431" width="12.7109375" style="435" customWidth="1"/>
    <col min="7432" max="7433" width="0" style="435" hidden="1" customWidth="1"/>
    <col min="7434" max="7434" width="9.140625" style="435"/>
    <col min="7435" max="7435" width="9.85546875" style="435" customWidth="1"/>
    <col min="7436" max="7436" width="9.140625" style="435"/>
    <col min="7437" max="7437" width="9.7109375" style="435" customWidth="1"/>
    <col min="7438" max="7439" width="0" style="435" hidden="1" customWidth="1"/>
    <col min="7440" max="7440" width="9.140625" style="435"/>
    <col min="7441" max="7441" width="10.7109375" style="435" customWidth="1"/>
    <col min="7442" max="7680" width="9.140625" style="435"/>
    <col min="7681" max="7681" width="9.5703125" style="435" bestFit="1" customWidth="1"/>
    <col min="7682" max="7683" width="0" style="435" hidden="1" customWidth="1"/>
    <col min="7684" max="7684" width="9.7109375" style="435" customWidth="1"/>
    <col min="7685" max="7685" width="12.7109375" style="435" customWidth="1"/>
    <col min="7686" max="7686" width="10.140625" style="435" customWidth="1"/>
    <col min="7687" max="7687" width="12.7109375" style="435" customWidth="1"/>
    <col min="7688" max="7689" width="0" style="435" hidden="1" customWidth="1"/>
    <col min="7690" max="7690" width="9.140625" style="435"/>
    <col min="7691" max="7691" width="9.85546875" style="435" customWidth="1"/>
    <col min="7692" max="7692" width="9.140625" style="435"/>
    <col min="7693" max="7693" width="9.7109375" style="435" customWidth="1"/>
    <col min="7694" max="7695" width="0" style="435" hidden="1" customWidth="1"/>
    <col min="7696" max="7696" width="9.140625" style="435"/>
    <col min="7697" max="7697" width="10.7109375" style="435" customWidth="1"/>
    <col min="7698" max="7936" width="9.140625" style="435"/>
    <col min="7937" max="7937" width="9.5703125" style="435" bestFit="1" customWidth="1"/>
    <col min="7938" max="7939" width="0" style="435" hidden="1" customWidth="1"/>
    <col min="7940" max="7940" width="9.7109375" style="435" customWidth="1"/>
    <col min="7941" max="7941" width="12.7109375" style="435" customWidth="1"/>
    <col min="7942" max="7942" width="10.140625" style="435" customWidth="1"/>
    <col min="7943" max="7943" width="12.7109375" style="435" customWidth="1"/>
    <col min="7944" max="7945" width="0" style="435" hidden="1" customWidth="1"/>
    <col min="7946" max="7946" width="9.140625" style="435"/>
    <col min="7947" max="7947" width="9.85546875" style="435" customWidth="1"/>
    <col min="7948" max="7948" width="9.140625" style="435"/>
    <col min="7949" max="7949" width="9.7109375" style="435" customWidth="1"/>
    <col min="7950" max="7951" width="0" style="435" hidden="1" customWidth="1"/>
    <col min="7952" max="7952" width="9.140625" style="435"/>
    <col min="7953" max="7953" width="10.7109375" style="435" customWidth="1"/>
    <col min="7954" max="8192" width="9.140625" style="435"/>
    <col min="8193" max="8193" width="9.5703125" style="435" bestFit="1" customWidth="1"/>
    <col min="8194" max="8195" width="0" style="435" hidden="1" customWidth="1"/>
    <col min="8196" max="8196" width="9.7109375" style="435" customWidth="1"/>
    <col min="8197" max="8197" width="12.7109375" style="435" customWidth="1"/>
    <col min="8198" max="8198" width="10.140625" style="435" customWidth="1"/>
    <col min="8199" max="8199" width="12.7109375" style="435" customWidth="1"/>
    <col min="8200" max="8201" width="0" style="435" hidden="1" customWidth="1"/>
    <col min="8202" max="8202" width="9.140625" style="435"/>
    <col min="8203" max="8203" width="9.85546875" style="435" customWidth="1"/>
    <col min="8204" max="8204" width="9.140625" style="435"/>
    <col min="8205" max="8205" width="9.7109375" style="435" customWidth="1"/>
    <col min="8206" max="8207" width="0" style="435" hidden="1" customWidth="1"/>
    <col min="8208" max="8208" width="9.140625" style="435"/>
    <col min="8209" max="8209" width="10.7109375" style="435" customWidth="1"/>
    <col min="8210" max="8448" width="9.140625" style="435"/>
    <col min="8449" max="8449" width="9.5703125" style="435" bestFit="1" customWidth="1"/>
    <col min="8450" max="8451" width="0" style="435" hidden="1" customWidth="1"/>
    <col min="8452" max="8452" width="9.7109375" style="435" customWidth="1"/>
    <col min="8453" max="8453" width="12.7109375" style="435" customWidth="1"/>
    <col min="8454" max="8454" width="10.140625" style="435" customWidth="1"/>
    <col min="8455" max="8455" width="12.7109375" style="435" customWidth="1"/>
    <col min="8456" max="8457" width="0" style="435" hidden="1" customWidth="1"/>
    <col min="8458" max="8458" width="9.140625" style="435"/>
    <col min="8459" max="8459" width="9.85546875" style="435" customWidth="1"/>
    <col min="8460" max="8460" width="9.140625" style="435"/>
    <col min="8461" max="8461" width="9.7109375" style="435" customWidth="1"/>
    <col min="8462" max="8463" width="0" style="435" hidden="1" customWidth="1"/>
    <col min="8464" max="8464" width="9.140625" style="435"/>
    <col min="8465" max="8465" width="10.7109375" style="435" customWidth="1"/>
    <col min="8466" max="8704" width="9.140625" style="435"/>
    <col min="8705" max="8705" width="9.5703125" style="435" bestFit="1" customWidth="1"/>
    <col min="8706" max="8707" width="0" style="435" hidden="1" customWidth="1"/>
    <col min="8708" max="8708" width="9.7109375" style="435" customWidth="1"/>
    <col min="8709" max="8709" width="12.7109375" style="435" customWidth="1"/>
    <col min="8710" max="8710" width="10.140625" style="435" customWidth="1"/>
    <col min="8711" max="8711" width="12.7109375" style="435" customWidth="1"/>
    <col min="8712" max="8713" width="0" style="435" hidden="1" customWidth="1"/>
    <col min="8714" max="8714" width="9.140625" style="435"/>
    <col min="8715" max="8715" width="9.85546875" style="435" customWidth="1"/>
    <col min="8716" max="8716" width="9.140625" style="435"/>
    <col min="8717" max="8717" width="9.7109375" style="435" customWidth="1"/>
    <col min="8718" max="8719" width="0" style="435" hidden="1" customWidth="1"/>
    <col min="8720" max="8720" width="9.140625" style="435"/>
    <col min="8721" max="8721" width="10.7109375" style="435" customWidth="1"/>
    <col min="8722" max="8960" width="9.140625" style="435"/>
    <col min="8961" max="8961" width="9.5703125" style="435" bestFit="1" customWidth="1"/>
    <col min="8962" max="8963" width="0" style="435" hidden="1" customWidth="1"/>
    <col min="8964" max="8964" width="9.7109375" style="435" customWidth="1"/>
    <col min="8965" max="8965" width="12.7109375" style="435" customWidth="1"/>
    <col min="8966" max="8966" width="10.140625" style="435" customWidth="1"/>
    <col min="8967" max="8967" width="12.7109375" style="435" customWidth="1"/>
    <col min="8968" max="8969" width="0" style="435" hidden="1" customWidth="1"/>
    <col min="8970" max="8970" width="9.140625" style="435"/>
    <col min="8971" max="8971" width="9.85546875" style="435" customWidth="1"/>
    <col min="8972" max="8972" width="9.140625" style="435"/>
    <col min="8973" max="8973" width="9.7109375" style="435" customWidth="1"/>
    <col min="8974" max="8975" width="0" style="435" hidden="1" customWidth="1"/>
    <col min="8976" max="8976" width="9.140625" style="435"/>
    <col min="8977" max="8977" width="10.7109375" style="435" customWidth="1"/>
    <col min="8978" max="9216" width="9.140625" style="435"/>
    <col min="9217" max="9217" width="9.5703125" style="435" bestFit="1" customWidth="1"/>
    <col min="9218" max="9219" width="0" style="435" hidden="1" customWidth="1"/>
    <col min="9220" max="9220" width="9.7109375" style="435" customWidth="1"/>
    <col min="9221" max="9221" width="12.7109375" style="435" customWidth="1"/>
    <col min="9222" max="9222" width="10.140625" style="435" customWidth="1"/>
    <col min="9223" max="9223" width="12.7109375" style="435" customWidth="1"/>
    <col min="9224" max="9225" width="0" style="435" hidden="1" customWidth="1"/>
    <col min="9226" max="9226" width="9.140625" style="435"/>
    <col min="9227" max="9227" width="9.85546875" style="435" customWidth="1"/>
    <col min="9228" max="9228" width="9.140625" style="435"/>
    <col min="9229" max="9229" width="9.7109375" style="435" customWidth="1"/>
    <col min="9230" max="9231" width="0" style="435" hidden="1" customWidth="1"/>
    <col min="9232" max="9232" width="9.140625" style="435"/>
    <col min="9233" max="9233" width="10.7109375" style="435" customWidth="1"/>
    <col min="9234" max="9472" width="9.140625" style="435"/>
    <col min="9473" max="9473" width="9.5703125" style="435" bestFit="1" customWidth="1"/>
    <col min="9474" max="9475" width="0" style="435" hidden="1" customWidth="1"/>
    <col min="9476" max="9476" width="9.7109375" style="435" customWidth="1"/>
    <col min="9477" max="9477" width="12.7109375" style="435" customWidth="1"/>
    <col min="9478" max="9478" width="10.140625" style="435" customWidth="1"/>
    <col min="9479" max="9479" width="12.7109375" style="435" customWidth="1"/>
    <col min="9480" max="9481" width="0" style="435" hidden="1" customWidth="1"/>
    <col min="9482" max="9482" width="9.140625" style="435"/>
    <col min="9483" max="9483" width="9.85546875" style="435" customWidth="1"/>
    <col min="9484" max="9484" width="9.140625" style="435"/>
    <col min="9485" max="9485" width="9.7109375" style="435" customWidth="1"/>
    <col min="9486" max="9487" width="0" style="435" hidden="1" customWidth="1"/>
    <col min="9488" max="9488" width="9.140625" style="435"/>
    <col min="9489" max="9489" width="10.7109375" style="435" customWidth="1"/>
    <col min="9490" max="9728" width="9.140625" style="435"/>
    <col min="9729" max="9729" width="9.5703125" style="435" bestFit="1" customWidth="1"/>
    <col min="9730" max="9731" width="0" style="435" hidden="1" customWidth="1"/>
    <col min="9732" max="9732" width="9.7109375" style="435" customWidth="1"/>
    <col min="9733" max="9733" width="12.7109375" style="435" customWidth="1"/>
    <col min="9734" max="9734" width="10.140625" style="435" customWidth="1"/>
    <col min="9735" max="9735" width="12.7109375" style="435" customWidth="1"/>
    <col min="9736" max="9737" width="0" style="435" hidden="1" customWidth="1"/>
    <col min="9738" max="9738" width="9.140625" style="435"/>
    <col min="9739" max="9739" width="9.85546875" style="435" customWidth="1"/>
    <col min="9740" max="9740" width="9.140625" style="435"/>
    <col min="9741" max="9741" width="9.7109375" style="435" customWidth="1"/>
    <col min="9742" max="9743" width="0" style="435" hidden="1" customWidth="1"/>
    <col min="9744" max="9744" width="9.140625" style="435"/>
    <col min="9745" max="9745" width="10.7109375" style="435" customWidth="1"/>
    <col min="9746" max="9984" width="9.140625" style="435"/>
    <col min="9985" max="9985" width="9.5703125" style="435" bestFit="1" customWidth="1"/>
    <col min="9986" max="9987" width="0" style="435" hidden="1" customWidth="1"/>
    <col min="9988" max="9988" width="9.7109375" style="435" customWidth="1"/>
    <col min="9989" max="9989" width="12.7109375" style="435" customWidth="1"/>
    <col min="9990" max="9990" width="10.140625" style="435" customWidth="1"/>
    <col min="9991" max="9991" width="12.7109375" style="435" customWidth="1"/>
    <col min="9992" max="9993" width="0" style="435" hidden="1" customWidth="1"/>
    <col min="9994" max="9994" width="9.140625" style="435"/>
    <col min="9995" max="9995" width="9.85546875" style="435" customWidth="1"/>
    <col min="9996" max="9996" width="9.140625" style="435"/>
    <col min="9997" max="9997" width="9.7109375" style="435" customWidth="1"/>
    <col min="9998" max="9999" width="0" style="435" hidden="1" customWidth="1"/>
    <col min="10000" max="10000" width="9.140625" style="435"/>
    <col min="10001" max="10001" width="10.7109375" style="435" customWidth="1"/>
    <col min="10002" max="10240" width="9.140625" style="435"/>
    <col min="10241" max="10241" width="9.5703125" style="435" bestFit="1" customWidth="1"/>
    <col min="10242" max="10243" width="0" style="435" hidden="1" customWidth="1"/>
    <col min="10244" max="10244" width="9.7109375" style="435" customWidth="1"/>
    <col min="10245" max="10245" width="12.7109375" style="435" customWidth="1"/>
    <col min="10246" max="10246" width="10.140625" style="435" customWidth="1"/>
    <col min="10247" max="10247" width="12.7109375" style="435" customWidth="1"/>
    <col min="10248" max="10249" width="0" style="435" hidden="1" customWidth="1"/>
    <col min="10250" max="10250" width="9.140625" style="435"/>
    <col min="10251" max="10251" width="9.85546875" style="435" customWidth="1"/>
    <col min="10252" max="10252" width="9.140625" style="435"/>
    <col min="10253" max="10253" width="9.7109375" style="435" customWidth="1"/>
    <col min="10254" max="10255" width="0" style="435" hidden="1" customWidth="1"/>
    <col min="10256" max="10256" width="9.140625" style="435"/>
    <col min="10257" max="10257" width="10.7109375" style="435" customWidth="1"/>
    <col min="10258" max="10496" width="9.140625" style="435"/>
    <col min="10497" max="10497" width="9.5703125" style="435" bestFit="1" customWidth="1"/>
    <col min="10498" max="10499" width="0" style="435" hidden="1" customWidth="1"/>
    <col min="10500" max="10500" width="9.7109375" style="435" customWidth="1"/>
    <col min="10501" max="10501" width="12.7109375" style="435" customWidth="1"/>
    <col min="10502" max="10502" width="10.140625" style="435" customWidth="1"/>
    <col min="10503" max="10503" width="12.7109375" style="435" customWidth="1"/>
    <col min="10504" max="10505" width="0" style="435" hidden="1" customWidth="1"/>
    <col min="10506" max="10506" width="9.140625" style="435"/>
    <col min="10507" max="10507" width="9.85546875" style="435" customWidth="1"/>
    <col min="10508" max="10508" width="9.140625" style="435"/>
    <col min="10509" max="10509" width="9.7109375" style="435" customWidth="1"/>
    <col min="10510" max="10511" width="0" style="435" hidden="1" customWidth="1"/>
    <col min="10512" max="10512" width="9.140625" style="435"/>
    <col min="10513" max="10513" width="10.7109375" style="435" customWidth="1"/>
    <col min="10514" max="10752" width="9.140625" style="435"/>
    <col min="10753" max="10753" width="9.5703125" style="435" bestFit="1" customWidth="1"/>
    <col min="10754" max="10755" width="0" style="435" hidden="1" customWidth="1"/>
    <col min="10756" max="10756" width="9.7109375" style="435" customWidth="1"/>
    <col min="10757" max="10757" width="12.7109375" style="435" customWidth="1"/>
    <col min="10758" max="10758" width="10.140625" style="435" customWidth="1"/>
    <col min="10759" max="10759" width="12.7109375" style="435" customWidth="1"/>
    <col min="10760" max="10761" width="0" style="435" hidden="1" customWidth="1"/>
    <col min="10762" max="10762" width="9.140625" style="435"/>
    <col min="10763" max="10763" width="9.85546875" style="435" customWidth="1"/>
    <col min="10764" max="10764" width="9.140625" style="435"/>
    <col min="10765" max="10765" width="9.7109375" style="435" customWidth="1"/>
    <col min="10766" max="10767" width="0" style="435" hidden="1" customWidth="1"/>
    <col min="10768" max="10768" width="9.140625" style="435"/>
    <col min="10769" max="10769" width="10.7109375" style="435" customWidth="1"/>
    <col min="10770" max="11008" width="9.140625" style="435"/>
    <col min="11009" max="11009" width="9.5703125" style="435" bestFit="1" customWidth="1"/>
    <col min="11010" max="11011" width="0" style="435" hidden="1" customWidth="1"/>
    <col min="11012" max="11012" width="9.7109375" style="435" customWidth="1"/>
    <col min="11013" max="11013" width="12.7109375" style="435" customWidth="1"/>
    <col min="11014" max="11014" width="10.140625" style="435" customWidth="1"/>
    <col min="11015" max="11015" width="12.7109375" style="435" customWidth="1"/>
    <col min="11016" max="11017" width="0" style="435" hidden="1" customWidth="1"/>
    <col min="11018" max="11018" width="9.140625" style="435"/>
    <col min="11019" max="11019" width="9.85546875" style="435" customWidth="1"/>
    <col min="11020" max="11020" width="9.140625" style="435"/>
    <col min="11021" max="11021" width="9.7109375" style="435" customWidth="1"/>
    <col min="11022" max="11023" width="0" style="435" hidden="1" customWidth="1"/>
    <col min="11024" max="11024" width="9.140625" style="435"/>
    <col min="11025" max="11025" width="10.7109375" style="435" customWidth="1"/>
    <col min="11026" max="11264" width="9.140625" style="435"/>
    <col min="11265" max="11265" width="9.5703125" style="435" bestFit="1" customWidth="1"/>
    <col min="11266" max="11267" width="0" style="435" hidden="1" customWidth="1"/>
    <col min="11268" max="11268" width="9.7109375" style="435" customWidth="1"/>
    <col min="11269" max="11269" width="12.7109375" style="435" customWidth="1"/>
    <col min="11270" max="11270" width="10.140625" style="435" customWidth="1"/>
    <col min="11271" max="11271" width="12.7109375" style="435" customWidth="1"/>
    <col min="11272" max="11273" width="0" style="435" hidden="1" customWidth="1"/>
    <col min="11274" max="11274" width="9.140625" style="435"/>
    <col min="11275" max="11275" width="9.85546875" style="435" customWidth="1"/>
    <col min="11276" max="11276" width="9.140625" style="435"/>
    <col min="11277" max="11277" width="9.7109375" style="435" customWidth="1"/>
    <col min="11278" max="11279" width="0" style="435" hidden="1" customWidth="1"/>
    <col min="11280" max="11280" width="9.140625" style="435"/>
    <col min="11281" max="11281" width="10.7109375" style="435" customWidth="1"/>
    <col min="11282" max="11520" width="9.140625" style="435"/>
    <col min="11521" max="11521" width="9.5703125" style="435" bestFit="1" customWidth="1"/>
    <col min="11522" max="11523" width="0" style="435" hidden="1" customWidth="1"/>
    <col min="11524" max="11524" width="9.7109375" style="435" customWidth="1"/>
    <col min="11525" max="11525" width="12.7109375" style="435" customWidth="1"/>
    <col min="11526" max="11526" width="10.140625" style="435" customWidth="1"/>
    <col min="11527" max="11527" width="12.7109375" style="435" customWidth="1"/>
    <col min="11528" max="11529" width="0" style="435" hidden="1" customWidth="1"/>
    <col min="11530" max="11530" width="9.140625" style="435"/>
    <col min="11531" max="11531" width="9.85546875" style="435" customWidth="1"/>
    <col min="11532" max="11532" width="9.140625" style="435"/>
    <col min="11533" max="11533" width="9.7109375" style="435" customWidth="1"/>
    <col min="11534" max="11535" width="0" style="435" hidden="1" customWidth="1"/>
    <col min="11536" max="11536" width="9.140625" style="435"/>
    <col min="11537" max="11537" width="10.7109375" style="435" customWidth="1"/>
    <col min="11538" max="11776" width="9.140625" style="435"/>
    <col min="11777" max="11777" width="9.5703125" style="435" bestFit="1" customWidth="1"/>
    <col min="11778" max="11779" width="0" style="435" hidden="1" customWidth="1"/>
    <col min="11780" max="11780" width="9.7109375" style="435" customWidth="1"/>
    <col min="11781" max="11781" width="12.7109375" style="435" customWidth="1"/>
    <col min="11782" max="11782" width="10.140625" style="435" customWidth="1"/>
    <col min="11783" max="11783" width="12.7109375" style="435" customWidth="1"/>
    <col min="11784" max="11785" width="0" style="435" hidden="1" customWidth="1"/>
    <col min="11786" max="11786" width="9.140625" style="435"/>
    <col min="11787" max="11787" width="9.85546875" style="435" customWidth="1"/>
    <col min="11788" max="11788" width="9.140625" style="435"/>
    <col min="11789" max="11789" width="9.7109375" style="435" customWidth="1"/>
    <col min="11790" max="11791" width="0" style="435" hidden="1" customWidth="1"/>
    <col min="11792" max="11792" width="9.140625" style="435"/>
    <col min="11793" max="11793" width="10.7109375" style="435" customWidth="1"/>
    <col min="11794" max="12032" width="9.140625" style="435"/>
    <col min="12033" max="12033" width="9.5703125" style="435" bestFit="1" customWidth="1"/>
    <col min="12034" max="12035" width="0" style="435" hidden="1" customWidth="1"/>
    <col min="12036" max="12036" width="9.7109375" style="435" customWidth="1"/>
    <col min="12037" max="12037" width="12.7109375" style="435" customWidth="1"/>
    <col min="12038" max="12038" width="10.140625" style="435" customWidth="1"/>
    <col min="12039" max="12039" width="12.7109375" style="435" customWidth="1"/>
    <col min="12040" max="12041" width="0" style="435" hidden="1" customWidth="1"/>
    <col min="12042" max="12042" width="9.140625" style="435"/>
    <col min="12043" max="12043" width="9.85546875" style="435" customWidth="1"/>
    <col min="12044" max="12044" width="9.140625" style="435"/>
    <col min="12045" max="12045" width="9.7109375" style="435" customWidth="1"/>
    <col min="12046" max="12047" width="0" style="435" hidden="1" customWidth="1"/>
    <col min="12048" max="12048" width="9.140625" style="435"/>
    <col min="12049" max="12049" width="10.7109375" style="435" customWidth="1"/>
    <col min="12050" max="12288" width="9.140625" style="435"/>
    <col min="12289" max="12289" width="9.5703125" style="435" bestFit="1" customWidth="1"/>
    <col min="12290" max="12291" width="0" style="435" hidden="1" customWidth="1"/>
    <col min="12292" max="12292" width="9.7109375" style="435" customWidth="1"/>
    <col min="12293" max="12293" width="12.7109375" style="435" customWidth="1"/>
    <col min="12294" max="12294" width="10.140625" style="435" customWidth="1"/>
    <col min="12295" max="12295" width="12.7109375" style="435" customWidth="1"/>
    <col min="12296" max="12297" width="0" style="435" hidden="1" customWidth="1"/>
    <col min="12298" max="12298" width="9.140625" style="435"/>
    <col min="12299" max="12299" width="9.85546875" style="435" customWidth="1"/>
    <col min="12300" max="12300" width="9.140625" style="435"/>
    <col min="12301" max="12301" width="9.7109375" style="435" customWidth="1"/>
    <col min="12302" max="12303" width="0" style="435" hidden="1" customWidth="1"/>
    <col min="12304" max="12304" width="9.140625" style="435"/>
    <col min="12305" max="12305" width="10.7109375" style="435" customWidth="1"/>
    <col min="12306" max="12544" width="9.140625" style="435"/>
    <col min="12545" max="12545" width="9.5703125" style="435" bestFit="1" customWidth="1"/>
    <col min="12546" max="12547" width="0" style="435" hidden="1" customWidth="1"/>
    <col min="12548" max="12548" width="9.7109375" style="435" customWidth="1"/>
    <col min="12549" max="12549" width="12.7109375" style="435" customWidth="1"/>
    <col min="12550" max="12550" width="10.140625" style="435" customWidth="1"/>
    <col min="12551" max="12551" width="12.7109375" style="435" customWidth="1"/>
    <col min="12552" max="12553" width="0" style="435" hidden="1" customWidth="1"/>
    <col min="12554" max="12554" width="9.140625" style="435"/>
    <col min="12555" max="12555" width="9.85546875" style="435" customWidth="1"/>
    <col min="12556" max="12556" width="9.140625" style="435"/>
    <col min="12557" max="12557" width="9.7109375" style="435" customWidth="1"/>
    <col min="12558" max="12559" width="0" style="435" hidden="1" customWidth="1"/>
    <col min="12560" max="12560" width="9.140625" style="435"/>
    <col min="12561" max="12561" width="10.7109375" style="435" customWidth="1"/>
    <col min="12562" max="12800" width="9.140625" style="435"/>
    <col min="12801" max="12801" width="9.5703125" style="435" bestFit="1" customWidth="1"/>
    <col min="12802" max="12803" width="0" style="435" hidden="1" customWidth="1"/>
    <col min="12804" max="12804" width="9.7109375" style="435" customWidth="1"/>
    <col min="12805" max="12805" width="12.7109375" style="435" customWidth="1"/>
    <col min="12806" max="12806" width="10.140625" style="435" customWidth="1"/>
    <col min="12807" max="12807" width="12.7109375" style="435" customWidth="1"/>
    <col min="12808" max="12809" width="0" style="435" hidden="1" customWidth="1"/>
    <col min="12810" max="12810" width="9.140625" style="435"/>
    <col min="12811" max="12811" width="9.85546875" style="435" customWidth="1"/>
    <col min="12812" max="12812" width="9.140625" style="435"/>
    <col min="12813" max="12813" width="9.7109375" style="435" customWidth="1"/>
    <col min="12814" max="12815" width="0" style="435" hidden="1" customWidth="1"/>
    <col min="12816" max="12816" width="9.140625" style="435"/>
    <col min="12817" max="12817" width="10.7109375" style="435" customWidth="1"/>
    <col min="12818" max="13056" width="9.140625" style="435"/>
    <col min="13057" max="13057" width="9.5703125" style="435" bestFit="1" customWidth="1"/>
    <col min="13058" max="13059" width="0" style="435" hidden="1" customWidth="1"/>
    <col min="13060" max="13060" width="9.7109375" style="435" customWidth="1"/>
    <col min="13061" max="13061" width="12.7109375" style="435" customWidth="1"/>
    <col min="13062" max="13062" width="10.140625" style="435" customWidth="1"/>
    <col min="13063" max="13063" width="12.7109375" style="435" customWidth="1"/>
    <col min="13064" max="13065" width="0" style="435" hidden="1" customWidth="1"/>
    <col min="13066" max="13066" width="9.140625" style="435"/>
    <col min="13067" max="13067" width="9.85546875" style="435" customWidth="1"/>
    <col min="13068" max="13068" width="9.140625" style="435"/>
    <col min="13069" max="13069" width="9.7109375" style="435" customWidth="1"/>
    <col min="13070" max="13071" width="0" style="435" hidden="1" customWidth="1"/>
    <col min="13072" max="13072" width="9.140625" style="435"/>
    <col min="13073" max="13073" width="10.7109375" style="435" customWidth="1"/>
    <col min="13074" max="13312" width="9.140625" style="435"/>
    <col min="13313" max="13313" width="9.5703125" style="435" bestFit="1" customWidth="1"/>
    <col min="13314" max="13315" width="0" style="435" hidden="1" customWidth="1"/>
    <col min="13316" max="13316" width="9.7109375" style="435" customWidth="1"/>
    <col min="13317" max="13317" width="12.7109375" style="435" customWidth="1"/>
    <col min="13318" max="13318" width="10.140625" style="435" customWidth="1"/>
    <col min="13319" max="13319" width="12.7109375" style="435" customWidth="1"/>
    <col min="13320" max="13321" width="0" style="435" hidden="1" customWidth="1"/>
    <col min="13322" max="13322" width="9.140625" style="435"/>
    <col min="13323" max="13323" width="9.85546875" style="435" customWidth="1"/>
    <col min="13324" max="13324" width="9.140625" style="435"/>
    <col min="13325" max="13325" width="9.7109375" style="435" customWidth="1"/>
    <col min="13326" max="13327" width="0" style="435" hidden="1" customWidth="1"/>
    <col min="13328" max="13328" width="9.140625" style="435"/>
    <col min="13329" max="13329" width="10.7109375" style="435" customWidth="1"/>
    <col min="13330" max="13568" width="9.140625" style="435"/>
    <col min="13569" max="13569" width="9.5703125" style="435" bestFit="1" customWidth="1"/>
    <col min="13570" max="13571" width="0" style="435" hidden="1" customWidth="1"/>
    <col min="13572" max="13572" width="9.7109375" style="435" customWidth="1"/>
    <col min="13573" max="13573" width="12.7109375" style="435" customWidth="1"/>
    <col min="13574" max="13574" width="10.140625" style="435" customWidth="1"/>
    <col min="13575" max="13575" width="12.7109375" style="435" customWidth="1"/>
    <col min="13576" max="13577" width="0" style="435" hidden="1" customWidth="1"/>
    <col min="13578" max="13578" width="9.140625" style="435"/>
    <col min="13579" max="13579" width="9.85546875" style="435" customWidth="1"/>
    <col min="13580" max="13580" width="9.140625" style="435"/>
    <col min="13581" max="13581" width="9.7109375" style="435" customWidth="1"/>
    <col min="13582" max="13583" width="0" style="435" hidden="1" customWidth="1"/>
    <col min="13584" max="13584" width="9.140625" style="435"/>
    <col min="13585" max="13585" width="10.7109375" style="435" customWidth="1"/>
    <col min="13586" max="13824" width="9.140625" style="435"/>
    <col min="13825" max="13825" width="9.5703125" style="435" bestFit="1" customWidth="1"/>
    <col min="13826" max="13827" width="0" style="435" hidden="1" customWidth="1"/>
    <col min="13828" max="13828" width="9.7109375" style="435" customWidth="1"/>
    <col min="13829" max="13829" width="12.7109375" style="435" customWidth="1"/>
    <col min="13830" max="13830" width="10.140625" style="435" customWidth="1"/>
    <col min="13831" max="13831" width="12.7109375" style="435" customWidth="1"/>
    <col min="13832" max="13833" width="0" style="435" hidden="1" customWidth="1"/>
    <col min="13834" max="13834" width="9.140625" style="435"/>
    <col min="13835" max="13835" width="9.85546875" style="435" customWidth="1"/>
    <col min="13836" max="13836" width="9.140625" style="435"/>
    <col min="13837" max="13837" width="9.7109375" style="435" customWidth="1"/>
    <col min="13838" max="13839" width="0" style="435" hidden="1" customWidth="1"/>
    <col min="13840" max="13840" width="9.140625" style="435"/>
    <col min="13841" max="13841" width="10.7109375" style="435" customWidth="1"/>
    <col min="13842" max="14080" width="9.140625" style="435"/>
    <col min="14081" max="14081" width="9.5703125" style="435" bestFit="1" customWidth="1"/>
    <col min="14082" max="14083" width="0" style="435" hidden="1" customWidth="1"/>
    <col min="14084" max="14084" width="9.7109375" style="435" customWidth="1"/>
    <col min="14085" max="14085" width="12.7109375" style="435" customWidth="1"/>
    <col min="14086" max="14086" width="10.140625" style="435" customWidth="1"/>
    <col min="14087" max="14087" width="12.7109375" style="435" customWidth="1"/>
    <col min="14088" max="14089" width="0" style="435" hidden="1" customWidth="1"/>
    <col min="14090" max="14090" width="9.140625" style="435"/>
    <col min="14091" max="14091" width="9.85546875" style="435" customWidth="1"/>
    <col min="14092" max="14092" width="9.140625" style="435"/>
    <col min="14093" max="14093" width="9.7109375" style="435" customWidth="1"/>
    <col min="14094" max="14095" width="0" style="435" hidden="1" customWidth="1"/>
    <col min="14096" max="14096" width="9.140625" style="435"/>
    <col min="14097" max="14097" width="10.7109375" style="435" customWidth="1"/>
    <col min="14098" max="14336" width="9.140625" style="435"/>
    <col min="14337" max="14337" width="9.5703125" style="435" bestFit="1" customWidth="1"/>
    <col min="14338" max="14339" width="0" style="435" hidden="1" customWidth="1"/>
    <col min="14340" max="14340" width="9.7109375" style="435" customWidth="1"/>
    <col min="14341" max="14341" width="12.7109375" style="435" customWidth="1"/>
    <col min="14342" max="14342" width="10.140625" style="435" customWidth="1"/>
    <col min="14343" max="14343" width="12.7109375" style="435" customWidth="1"/>
    <col min="14344" max="14345" width="0" style="435" hidden="1" customWidth="1"/>
    <col min="14346" max="14346" width="9.140625" style="435"/>
    <col min="14347" max="14347" width="9.85546875" style="435" customWidth="1"/>
    <col min="14348" max="14348" width="9.140625" style="435"/>
    <col min="14349" max="14349" width="9.7109375" style="435" customWidth="1"/>
    <col min="14350" max="14351" width="0" style="435" hidden="1" customWidth="1"/>
    <col min="14352" max="14352" width="9.140625" style="435"/>
    <col min="14353" max="14353" width="10.7109375" style="435" customWidth="1"/>
    <col min="14354" max="14592" width="9.140625" style="435"/>
    <col min="14593" max="14593" width="9.5703125" style="435" bestFit="1" customWidth="1"/>
    <col min="14594" max="14595" width="0" style="435" hidden="1" customWidth="1"/>
    <col min="14596" max="14596" width="9.7109375" style="435" customWidth="1"/>
    <col min="14597" max="14597" width="12.7109375" style="435" customWidth="1"/>
    <col min="14598" max="14598" width="10.140625" style="435" customWidth="1"/>
    <col min="14599" max="14599" width="12.7109375" style="435" customWidth="1"/>
    <col min="14600" max="14601" width="0" style="435" hidden="1" customWidth="1"/>
    <col min="14602" max="14602" width="9.140625" style="435"/>
    <col min="14603" max="14603" width="9.85546875" style="435" customWidth="1"/>
    <col min="14604" max="14604" width="9.140625" style="435"/>
    <col min="14605" max="14605" width="9.7109375" style="435" customWidth="1"/>
    <col min="14606" max="14607" width="0" style="435" hidden="1" customWidth="1"/>
    <col min="14608" max="14608" width="9.140625" style="435"/>
    <col min="14609" max="14609" width="10.7109375" style="435" customWidth="1"/>
    <col min="14610" max="14848" width="9.140625" style="435"/>
    <col min="14849" max="14849" width="9.5703125" style="435" bestFit="1" customWidth="1"/>
    <col min="14850" max="14851" width="0" style="435" hidden="1" customWidth="1"/>
    <col min="14852" max="14852" width="9.7109375" style="435" customWidth="1"/>
    <col min="14853" max="14853" width="12.7109375" style="435" customWidth="1"/>
    <col min="14854" max="14854" width="10.140625" style="435" customWidth="1"/>
    <col min="14855" max="14855" width="12.7109375" style="435" customWidth="1"/>
    <col min="14856" max="14857" width="0" style="435" hidden="1" customWidth="1"/>
    <col min="14858" max="14858" width="9.140625" style="435"/>
    <col min="14859" max="14859" width="9.85546875" style="435" customWidth="1"/>
    <col min="14860" max="14860" width="9.140625" style="435"/>
    <col min="14861" max="14861" width="9.7109375" style="435" customWidth="1"/>
    <col min="14862" max="14863" width="0" style="435" hidden="1" customWidth="1"/>
    <col min="14864" max="14864" width="9.140625" style="435"/>
    <col min="14865" max="14865" width="10.7109375" style="435" customWidth="1"/>
    <col min="14866" max="15104" width="9.140625" style="435"/>
    <col min="15105" max="15105" width="9.5703125" style="435" bestFit="1" customWidth="1"/>
    <col min="15106" max="15107" width="0" style="435" hidden="1" customWidth="1"/>
    <col min="15108" max="15108" width="9.7109375" style="435" customWidth="1"/>
    <col min="15109" max="15109" width="12.7109375" style="435" customWidth="1"/>
    <col min="15110" max="15110" width="10.140625" style="435" customWidth="1"/>
    <col min="15111" max="15111" width="12.7109375" style="435" customWidth="1"/>
    <col min="15112" max="15113" width="0" style="435" hidden="1" customWidth="1"/>
    <col min="15114" max="15114" width="9.140625" style="435"/>
    <col min="15115" max="15115" width="9.85546875" style="435" customWidth="1"/>
    <col min="15116" max="15116" width="9.140625" style="435"/>
    <col min="15117" max="15117" width="9.7109375" style="435" customWidth="1"/>
    <col min="15118" max="15119" width="0" style="435" hidden="1" customWidth="1"/>
    <col min="15120" max="15120" width="9.140625" style="435"/>
    <col min="15121" max="15121" width="10.7109375" style="435" customWidth="1"/>
    <col min="15122" max="15360" width="9.140625" style="435"/>
    <col min="15361" max="15361" width="9.5703125" style="435" bestFit="1" customWidth="1"/>
    <col min="15362" max="15363" width="0" style="435" hidden="1" customWidth="1"/>
    <col min="15364" max="15364" width="9.7109375" style="435" customWidth="1"/>
    <col min="15365" max="15365" width="12.7109375" style="435" customWidth="1"/>
    <col min="15366" max="15366" width="10.140625" style="435" customWidth="1"/>
    <col min="15367" max="15367" width="12.7109375" style="435" customWidth="1"/>
    <col min="15368" max="15369" width="0" style="435" hidden="1" customWidth="1"/>
    <col min="15370" max="15370" width="9.140625" style="435"/>
    <col min="15371" max="15371" width="9.85546875" style="435" customWidth="1"/>
    <col min="15372" max="15372" width="9.140625" style="435"/>
    <col min="15373" max="15373" width="9.7109375" style="435" customWidth="1"/>
    <col min="15374" max="15375" width="0" style="435" hidden="1" customWidth="1"/>
    <col min="15376" max="15376" width="9.140625" style="435"/>
    <col min="15377" max="15377" width="10.7109375" style="435" customWidth="1"/>
    <col min="15378" max="15616" width="9.140625" style="435"/>
    <col min="15617" max="15617" width="9.5703125" style="435" bestFit="1" customWidth="1"/>
    <col min="15618" max="15619" width="0" style="435" hidden="1" customWidth="1"/>
    <col min="15620" max="15620" width="9.7109375" style="435" customWidth="1"/>
    <col min="15621" max="15621" width="12.7109375" style="435" customWidth="1"/>
    <col min="15622" max="15622" width="10.140625" style="435" customWidth="1"/>
    <col min="15623" max="15623" width="12.7109375" style="435" customWidth="1"/>
    <col min="15624" max="15625" width="0" style="435" hidden="1" customWidth="1"/>
    <col min="15626" max="15626" width="9.140625" style="435"/>
    <col min="15627" max="15627" width="9.85546875" style="435" customWidth="1"/>
    <col min="15628" max="15628" width="9.140625" style="435"/>
    <col min="15629" max="15629" width="9.7109375" style="435" customWidth="1"/>
    <col min="15630" max="15631" width="0" style="435" hidden="1" customWidth="1"/>
    <col min="15632" max="15632" width="9.140625" style="435"/>
    <col min="15633" max="15633" width="10.7109375" style="435" customWidth="1"/>
    <col min="15634" max="15872" width="9.140625" style="435"/>
    <col min="15873" max="15873" width="9.5703125" style="435" bestFit="1" customWidth="1"/>
    <col min="15874" max="15875" width="0" style="435" hidden="1" customWidth="1"/>
    <col min="15876" max="15876" width="9.7109375" style="435" customWidth="1"/>
    <col min="15877" max="15877" width="12.7109375" style="435" customWidth="1"/>
    <col min="15878" max="15878" width="10.140625" style="435" customWidth="1"/>
    <col min="15879" max="15879" width="12.7109375" style="435" customWidth="1"/>
    <col min="15880" max="15881" width="0" style="435" hidden="1" customWidth="1"/>
    <col min="15882" max="15882" width="9.140625" style="435"/>
    <col min="15883" max="15883" width="9.85546875" style="435" customWidth="1"/>
    <col min="15884" max="15884" width="9.140625" style="435"/>
    <col min="15885" max="15885" width="9.7109375" style="435" customWidth="1"/>
    <col min="15886" max="15887" width="0" style="435" hidden="1" customWidth="1"/>
    <col min="15888" max="15888" width="9.140625" style="435"/>
    <col min="15889" max="15889" width="10.7109375" style="435" customWidth="1"/>
    <col min="15890" max="16128" width="9.140625" style="435"/>
    <col min="16129" max="16129" width="9.5703125" style="435" bestFit="1" customWidth="1"/>
    <col min="16130" max="16131" width="0" style="435" hidden="1" customWidth="1"/>
    <col min="16132" max="16132" width="9.7109375" style="435" customWidth="1"/>
    <col min="16133" max="16133" width="12.7109375" style="435" customWidth="1"/>
    <col min="16134" max="16134" width="10.140625" style="435" customWidth="1"/>
    <col min="16135" max="16135" width="12.7109375" style="435" customWidth="1"/>
    <col min="16136" max="16137" width="0" style="435" hidden="1" customWidth="1"/>
    <col min="16138" max="16138" width="9.140625" style="435"/>
    <col min="16139" max="16139" width="9.85546875" style="435" customWidth="1"/>
    <col min="16140" max="16140" width="9.140625" style="435"/>
    <col min="16141" max="16141" width="9.7109375" style="435" customWidth="1"/>
    <col min="16142" max="16143" width="0" style="435" hidden="1" customWidth="1"/>
    <col min="16144" max="16144" width="9.140625" style="435"/>
    <col min="16145" max="16145" width="10.7109375" style="435" customWidth="1"/>
    <col min="16146" max="16384" width="9.140625" style="435"/>
  </cols>
  <sheetData>
    <row r="1" spans="1:19">
      <c r="A1" s="1751" t="s">
        <v>557</v>
      </c>
      <c r="B1" s="1751"/>
      <c r="C1" s="1751"/>
      <c r="D1" s="1751"/>
      <c r="E1" s="1751"/>
      <c r="F1" s="1751"/>
      <c r="G1" s="1751"/>
      <c r="H1" s="1751"/>
      <c r="I1" s="1751"/>
      <c r="J1" s="1751"/>
      <c r="K1" s="1751"/>
      <c r="L1" s="1751"/>
      <c r="M1" s="1751"/>
      <c r="N1" s="1751"/>
      <c r="O1" s="1751"/>
      <c r="P1" s="1751"/>
      <c r="Q1" s="1751"/>
      <c r="R1" s="1751"/>
      <c r="S1" s="1751"/>
    </row>
    <row r="2" spans="1:19" ht="15.75">
      <c r="A2" s="1752" t="s">
        <v>254</v>
      </c>
      <c r="B2" s="1752"/>
      <c r="C2" s="1752"/>
      <c r="D2" s="1752"/>
      <c r="E2" s="1752"/>
      <c r="F2" s="1752"/>
      <c r="G2" s="1752"/>
      <c r="H2" s="1752"/>
      <c r="I2" s="1752"/>
      <c r="J2" s="1752"/>
      <c r="K2" s="1752"/>
      <c r="L2" s="1752"/>
      <c r="M2" s="1752"/>
      <c r="N2" s="1752"/>
      <c r="O2" s="1752"/>
      <c r="P2" s="1752"/>
      <c r="Q2" s="1752"/>
      <c r="R2" s="1752"/>
      <c r="S2" s="1752"/>
    </row>
    <row r="3" spans="1:19" ht="16.5" thickBot="1">
      <c r="A3" s="1753" t="s">
        <v>558</v>
      </c>
      <c r="B3" s="1753"/>
      <c r="C3" s="1753"/>
      <c r="D3" s="1753"/>
      <c r="E3" s="1753"/>
      <c r="F3" s="1753"/>
      <c r="G3" s="1753"/>
      <c r="H3" s="1753"/>
      <c r="I3" s="1753"/>
      <c r="J3" s="1753"/>
      <c r="K3" s="1753"/>
      <c r="L3" s="1753"/>
      <c r="M3" s="1753"/>
      <c r="N3" s="1753"/>
      <c r="O3" s="1753"/>
      <c r="P3" s="1753"/>
      <c r="Q3" s="1753"/>
      <c r="R3" s="1753"/>
      <c r="S3" s="1753"/>
    </row>
    <row r="4" spans="1:19" ht="16.5" thickTop="1">
      <c r="A4" s="1754" t="s">
        <v>559</v>
      </c>
      <c r="B4" s="1755"/>
      <c r="C4" s="1755"/>
      <c r="D4" s="1755"/>
      <c r="E4" s="1755"/>
      <c r="F4" s="1755"/>
      <c r="G4" s="1756"/>
      <c r="H4" s="1754" t="s">
        <v>560</v>
      </c>
      <c r="I4" s="1755"/>
      <c r="J4" s="1755"/>
      <c r="K4" s="1755"/>
      <c r="L4" s="1755"/>
      <c r="M4" s="1756"/>
      <c r="N4" s="1754" t="s">
        <v>561</v>
      </c>
      <c r="O4" s="1755"/>
      <c r="P4" s="1755"/>
      <c r="Q4" s="1755"/>
      <c r="R4" s="1755"/>
      <c r="S4" s="1756"/>
    </row>
    <row r="5" spans="1:19" ht="13.5" thickBot="1">
      <c r="A5" s="436"/>
      <c r="B5" s="437"/>
      <c r="C5" s="437"/>
      <c r="D5" s="437"/>
      <c r="E5" s="437"/>
      <c r="F5" s="437"/>
      <c r="G5" s="438"/>
      <c r="H5" s="439"/>
      <c r="I5" s="437"/>
      <c r="J5" s="437"/>
      <c r="K5" s="437"/>
      <c r="L5" s="437"/>
      <c r="M5" s="438"/>
      <c r="N5" s="440"/>
      <c r="O5" s="441"/>
      <c r="P5" s="441"/>
      <c r="Q5" s="441"/>
      <c r="R5" s="437"/>
      <c r="S5" s="438"/>
    </row>
    <row r="6" spans="1:19" ht="13.5" thickTop="1">
      <c r="A6" s="1749" t="s">
        <v>562</v>
      </c>
      <c r="B6" s="1748" t="s">
        <v>77</v>
      </c>
      <c r="C6" s="1748"/>
      <c r="D6" s="1748" t="s">
        <v>5</v>
      </c>
      <c r="E6" s="1748"/>
      <c r="F6" s="1745" t="s">
        <v>79</v>
      </c>
      <c r="G6" s="1746"/>
      <c r="H6" s="1747" t="s">
        <v>77</v>
      </c>
      <c r="I6" s="1748"/>
      <c r="J6" s="1748" t="s">
        <v>5</v>
      </c>
      <c r="K6" s="1748"/>
      <c r="L6" s="1745" t="s">
        <v>79</v>
      </c>
      <c r="M6" s="1746"/>
      <c r="N6" s="1747" t="s">
        <v>77</v>
      </c>
      <c r="O6" s="1748"/>
      <c r="P6" s="1748" t="s">
        <v>5</v>
      </c>
      <c r="Q6" s="1748"/>
      <c r="R6" s="1745" t="s">
        <v>79</v>
      </c>
      <c r="S6" s="1746"/>
    </row>
    <row r="7" spans="1:19" ht="38.25">
      <c r="A7" s="1750"/>
      <c r="B7" s="442" t="s">
        <v>145</v>
      </c>
      <c r="C7" s="442" t="s">
        <v>104</v>
      </c>
      <c r="D7" s="442" t="s">
        <v>145</v>
      </c>
      <c r="E7" s="442" t="s">
        <v>104</v>
      </c>
      <c r="F7" s="443" t="s">
        <v>145</v>
      </c>
      <c r="G7" s="444" t="s">
        <v>563</v>
      </c>
      <c r="H7" s="445" t="s">
        <v>145</v>
      </c>
      <c r="I7" s="442" t="s">
        <v>104</v>
      </c>
      <c r="J7" s="442" t="s">
        <v>145</v>
      </c>
      <c r="K7" s="442" t="s">
        <v>104</v>
      </c>
      <c r="L7" s="443" t="s">
        <v>145</v>
      </c>
      <c r="M7" s="444" t="s">
        <v>564</v>
      </c>
      <c r="N7" s="446" t="s">
        <v>145</v>
      </c>
      <c r="O7" s="447" t="s">
        <v>104</v>
      </c>
      <c r="P7" s="447" t="s">
        <v>145</v>
      </c>
      <c r="Q7" s="447" t="s">
        <v>104</v>
      </c>
      <c r="R7" s="448" t="s">
        <v>145</v>
      </c>
      <c r="S7" s="449" t="s">
        <v>146</v>
      </c>
    </row>
    <row r="8" spans="1:19" ht="18" customHeight="1">
      <c r="A8" s="450" t="s">
        <v>565</v>
      </c>
      <c r="B8" s="451">
        <v>112.68935709970962</v>
      </c>
      <c r="C8" s="451">
        <v>17.519220694849636</v>
      </c>
      <c r="D8" s="451">
        <v>155.80000000000001</v>
      </c>
      <c r="E8" s="451">
        <v>16.538260154087837</v>
      </c>
      <c r="F8" s="451">
        <v>156.5</v>
      </c>
      <c r="G8" s="452">
        <v>0.5</v>
      </c>
      <c r="H8" s="453">
        <v>102.86640075318743</v>
      </c>
      <c r="I8" s="451">
        <v>4.1124600470362083</v>
      </c>
      <c r="J8" s="454">
        <v>98.019994447746356</v>
      </c>
      <c r="K8" s="451">
        <v>-12.627895987282713</v>
      </c>
      <c r="L8" s="451">
        <v>102.9</v>
      </c>
      <c r="M8" s="452">
        <v>5</v>
      </c>
      <c r="N8" s="453">
        <v>109.54923694675671</v>
      </c>
      <c r="O8" s="451">
        <v>12.877191300403894</v>
      </c>
      <c r="P8" s="454">
        <v>158.94716264553114</v>
      </c>
      <c r="Q8" s="451">
        <v>21.974412022673846</v>
      </c>
      <c r="R8" s="451">
        <v>152.1</v>
      </c>
      <c r="S8" s="452">
        <v>-4.3</v>
      </c>
    </row>
    <row r="9" spans="1:19" ht="18" customHeight="1">
      <c r="A9" s="455" t="s">
        <v>566</v>
      </c>
      <c r="B9" s="456">
        <v>114.00424675175967</v>
      </c>
      <c r="C9" s="456">
        <v>16.606640858359654</v>
      </c>
      <c r="D9" s="456">
        <v>157.80000000000001</v>
      </c>
      <c r="E9" s="456">
        <v>18.825301204819269</v>
      </c>
      <c r="F9" s="456">
        <v>157.80000000000001</v>
      </c>
      <c r="G9" s="457">
        <v>0</v>
      </c>
      <c r="H9" s="458">
        <v>104.46369637198811</v>
      </c>
      <c r="I9" s="456">
        <v>3.5640504476687198</v>
      </c>
      <c r="J9" s="459">
        <v>99.80622837370241</v>
      </c>
      <c r="K9" s="456">
        <v>-10.019252120261754</v>
      </c>
      <c r="L9" s="456">
        <v>104.2</v>
      </c>
      <c r="M9" s="457">
        <v>4.4000000000000004</v>
      </c>
      <c r="N9" s="458">
        <v>109.13288607536758</v>
      </c>
      <c r="O9" s="456">
        <v>12.593743054962303</v>
      </c>
      <c r="P9" s="459">
        <v>158.09548156592496</v>
      </c>
      <c r="Q9" s="456">
        <v>22.500188653115046</v>
      </c>
      <c r="R9" s="456">
        <v>151.5</v>
      </c>
      <c r="S9" s="457">
        <v>-4.2</v>
      </c>
    </row>
    <row r="10" spans="1:19" ht="18" customHeight="1">
      <c r="A10" s="460" t="s">
        <v>567</v>
      </c>
      <c r="B10" s="461">
        <v>113.62847620478178</v>
      </c>
      <c r="C10" s="461">
        <v>16.033148191853869</v>
      </c>
      <c r="D10" s="461">
        <v>157.30000000000001</v>
      </c>
      <c r="E10" s="461">
        <v>13.9</v>
      </c>
      <c r="F10" s="461"/>
      <c r="G10" s="462"/>
      <c r="H10" s="463">
        <v>107.15943410332939</v>
      </c>
      <c r="I10" s="461">
        <v>5.9304234210461289</v>
      </c>
      <c r="J10" s="464">
        <v>99.993079584775089</v>
      </c>
      <c r="K10" s="461">
        <v>-3.5254056219536523</v>
      </c>
      <c r="L10" s="461"/>
      <c r="M10" s="462"/>
      <c r="N10" s="463">
        <v>106.03683861862743</v>
      </c>
      <c r="O10" s="461">
        <v>9.5371324351758915</v>
      </c>
      <c r="P10" s="464">
        <v>157.32718162394249</v>
      </c>
      <c r="Q10" s="461">
        <v>18.023866880814211</v>
      </c>
      <c r="R10" s="461"/>
      <c r="S10" s="462"/>
    </row>
    <row r="11" spans="1:19" ht="18" customHeight="1">
      <c r="A11" s="450" t="s">
        <v>568</v>
      </c>
      <c r="B11" s="451">
        <v>106.22663500669962</v>
      </c>
      <c r="C11" s="451">
        <v>8.6402732344659512</v>
      </c>
      <c r="D11" s="451">
        <v>156.4</v>
      </c>
      <c r="E11" s="451">
        <v>12.842712842712857</v>
      </c>
      <c r="F11" s="451"/>
      <c r="G11" s="452"/>
      <c r="H11" s="453">
        <v>107.1476900720676</v>
      </c>
      <c r="I11" s="451">
        <v>6.9101733253367001</v>
      </c>
      <c r="J11" s="454">
        <v>100.80276816608996</v>
      </c>
      <c r="K11" s="451">
        <v>-0.16449623029471638</v>
      </c>
      <c r="L11" s="451"/>
      <c r="M11" s="452"/>
      <c r="N11" s="453">
        <v>99.140387380494644</v>
      </c>
      <c r="O11" s="451">
        <v>1.6182743468803267</v>
      </c>
      <c r="P11" s="454">
        <v>155.18869931684753</v>
      </c>
      <c r="Q11" s="451">
        <v>13.088446111122664</v>
      </c>
      <c r="R11" s="451"/>
      <c r="S11" s="452"/>
    </row>
    <row r="12" spans="1:19" ht="18" customHeight="1">
      <c r="A12" s="455" t="s">
        <v>569</v>
      </c>
      <c r="B12" s="456">
        <v>111.03290658759045</v>
      </c>
      <c r="C12" s="456">
        <v>11.712737948937075</v>
      </c>
      <c r="D12" s="456">
        <v>160.19999999999999</v>
      </c>
      <c r="E12" s="456">
        <v>12.3</v>
      </c>
      <c r="F12" s="456"/>
      <c r="G12" s="457"/>
      <c r="H12" s="458">
        <v>107.67627899454415</v>
      </c>
      <c r="I12" s="456">
        <v>8.1060300031000594</v>
      </c>
      <c r="J12" s="459">
        <v>101.05882352941175</v>
      </c>
      <c r="K12" s="456">
        <v>-0.32081911262800133</v>
      </c>
      <c r="L12" s="456"/>
      <c r="M12" s="457"/>
      <c r="N12" s="458">
        <v>103.11733245649803</v>
      </c>
      <c r="O12" s="456">
        <v>3.3362689812340705</v>
      </c>
      <c r="P12" s="459">
        <v>158.51331699316017</v>
      </c>
      <c r="Q12" s="456">
        <v>12.631832578371643</v>
      </c>
      <c r="R12" s="456"/>
      <c r="S12" s="457"/>
    </row>
    <row r="13" spans="1:19" ht="18" customHeight="1">
      <c r="A13" s="460" t="s">
        <v>570</v>
      </c>
      <c r="B13" s="461">
        <v>109.67740254546072</v>
      </c>
      <c r="C13" s="461">
        <v>10.170218215821933</v>
      </c>
      <c r="D13" s="461">
        <v>160.30000000000001</v>
      </c>
      <c r="E13" s="461">
        <v>11.8</v>
      </c>
      <c r="F13" s="461"/>
      <c r="G13" s="462"/>
      <c r="H13" s="463">
        <v>110.03982842329214</v>
      </c>
      <c r="I13" s="461">
        <v>11.113372020915051</v>
      </c>
      <c r="J13" s="464">
        <v>102.3</v>
      </c>
      <c r="K13" s="461">
        <v>2.6078234704112333</v>
      </c>
      <c r="L13" s="461"/>
      <c r="M13" s="462"/>
      <c r="N13" s="463">
        <v>99.670641182356931</v>
      </c>
      <c r="O13" s="461">
        <v>-0.84882115261122237</v>
      </c>
      <c r="P13" s="459">
        <v>156.63888947709367</v>
      </c>
      <c r="Q13" s="456">
        <v>8.8525986637203999</v>
      </c>
      <c r="R13" s="461"/>
      <c r="S13" s="462"/>
    </row>
    <row r="14" spans="1:19" ht="18" customHeight="1">
      <c r="A14" s="450" t="s">
        <v>571</v>
      </c>
      <c r="B14" s="451">
        <v>112.45944271084433</v>
      </c>
      <c r="C14" s="451">
        <v>14.385226639702921</v>
      </c>
      <c r="D14" s="451">
        <v>161.6</v>
      </c>
      <c r="E14" s="451">
        <v>11.7</v>
      </c>
      <c r="F14" s="451"/>
      <c r="G14" s="452"/>
      <c r="H14" s="453">
        <v>112.78410133672875</v>
      </c>
      <c r="I14" s="451">
        <v>14.253046300309052</v>
      </c>
      <c r="J14" s="454">
        <v>104.1</v>
      </c>
      <c r="K14" s="451">
        <v>6.7</v>
      </c>
      <c r="L14" s="451"/>
      <c r="M14" s="452"/>
      <c r="N14" s="453">
        <v>99.712141496863012</v>
      </c>
      <c r="O14" s="451">
        <v>0.11569086661063466</v>
      </c>
      <c r="P14" s="454">
        <v>155.24</v>
      </c>
      <c r="Q14" s="451">
        <v>4.7</v>
      </c>
      <c r="R14" s="451"/>
      <c r="S14" s="452"/>
    </row>
    <row r="15" spans="1:19" ht="18" customHeight="1">
      <c r="A15" s="455" t="s">
        <v>572</v>
      </c>
      <c r="B15" s="456">
        <v>112.27075204399073</v>
      </c>
      <c r="C15" s="456">
        <v>12.591503947140453</v>
      </c>
      <c r="D15" s="456">
        <v>160.19999999999999</v>
      </c>
      <c r="E15" s="456">
        <v>10.7</v>
      </c>
      <c r="F15" s="456"/>
      <c r="G15" s="457"/>
      <c r="H15" s="458">
        <v>112.06370773024058</v>
      </c>
      <c r="I15" s="456">
        <v>12.165595574456802</v>
      </c>
      <c r="J15" s="459">
        <v>104.7</v>
      </c>
      <c r="K15" s="456">
        <v>8.1999999999999993</v>
      </c>
      <c r="L15" s="456"/>
      <c r="M15" s="457"/>
      <c r="N15" s="458">
        <v>100.1847559017488</v>
      </c>
      <c r="O15" s="456">
        <v>0.37971391361351436</v>
      </c>
      <c r="P15" s="459">
        <v>153.01</v>
      </c>
      <c r="Q15" s="456">
        <v>2.38</v>
      </c>
      <c r="R15" s="456"/>
      <c r="S15" s="457"/>
    </row>
    <row r="16" spans="1:19" ht="18" customHeight="1">
      <c r="A16" s="460" t="s">
        <v>573</v>
      </c>
      <c r="B16" s="461">
        <v>111.60232184290282</v>
      </c>
      <c r="C16" s="461">
        <v>11.667010575844628</v>
      </c>
      <c r="D16" s="461">
        <v>159.96805111821087</v>
      </c>
      <c r="E16" s="461">
        <v>8.8218034817761009</v>
      </c>
      <c r="F16" s="461"/>
      <c r="G16" s="462"/>
      <c r="H16" s="463">
        <v>110.48672511906376</v>
      </c>
      <c r="I16" s="461">
        <v>10.534807515222241</v>
      </c>
      <c r="J16" s="464">
        <v>104.2</v>
      </c>
      <c r="K16" s="461">
        <v>5.3814389697648437</v>
      </c>
      <c r="L16" s="461"/>
      <c r="M16" s="462"/>
      <c r="N16" s="463">
        <v>101.00971109663794</v>
      </c>
      <c r="O16" s="461">
        <v>1.0242955011854065</v>
      </c>
      <c r="P16" s="464">
        <v>153.52020260864765</v>
      </c>
      <c r="Q16" s="461">
        <v>3.2893715924549127</v>
      </c>
      <c r="R16" s="461"/>
      <c r="S16" s="462"/>
    </row>
    <row r="17" spans="1:19" ht="18" customHeight="1">
      <c r="A17" s="450" t="s">
        <v>574</v>
      </c>
      <c r="B17" s="451">
        <v>112.06722997872829</v>
      </c>
      <c r="C17" s="451">
        <v>8.820195726362499</v>
      </c>
      <c r="D17" s="451">
        <v>158.01916932907349</v>
      </c>
      <c r="E17" s="451">
        <v>5.7691896446275024</v>
      </c>
      <c r="F17" s="451"/>
      <c r="G17" s="452"/>
      <c r="H17" s="453">
        <v>109.15708229953579</v>
      </c>
      <c r="I17" s="451">
        <v>10.143002922814119</v>
      </c>
      <c r="J17" s="454">
        <v>103.64705882352941</v>
      </c>
      <c r="K17" s="451">
        <v>4.063312071816668</v>
      </c>
      <c r="L17" s="451"/>
      <c r="M17" s="452"/>
      <c r="N17" s="453">
        <v>102.6660181986239</v>
      </c>
      <c r="O17" s="451">
        <v>-1.2009906769825562</v>
      </c>
      <c r="P17" s="454">
        <v>152.4589034389472</v>
      </c>
      <c r="Q17" s="451">
        <v>1.5715545895717611</v>
      </c>
      <c r="R17" s="451"/>
      <c r="S17" s="452"/>
    </row>
    <row r="18" spans="1:19" ht="18" customHeight="1">
      <c r="A18" s="455" t="s">
        <v>575</v>
      </c>
      <c r="B18" s="456">
        <v>113.22717848462969</v>
      </c>
      <c r="C18" s="456">
        <v>6.4207115404632873</v>
      </c>
      <c r="D18" s="456">
        <v>154.1</v>
      </c>
      <c r="E18" s="456">
        <v>1.1000000000000001</v>
      </c>
      <c r="F18" s="456"/>
      <c r="G18" s="457"/>
      <c r="H18" s="458">
        <v>109.72889947384357</v>
      </c>
      <c r="I18" s="456">
        <v>9.2560421725574713</v>
      </c>
      <c r="J18" s="459">
        <v>103.3</v>
      </c>
      <c r="K18" s="456">
        <v>-0.4</v>
      </c>
      <c r="L18" s="456"/>
      <c r="M18" s="457"/>
      <c r="N18" s="458">
        <v>103.18811090565983</v>
      </c>
      <c r="O18" s="456">
        <v>-2.5951247873468617</v>
      </c>
      <c r="P18" s="459">
        <v>149.18</v>
      </c>
      <c r="Q18" s="456">
        <v>1.52</v>
      </c>
      <c r="R18" s="456"/>
      <c r="S18" s="457"/>
    </row>
    <row r="19" spans="1:19" ht="18" customHeight="1">
      <c r="A19" s="460" t="s">
        <v>576</v>
      </c>
      <c r="B19" s="461">
        <v>119.53589074776228</v>
      </c>
      <c r="C19" s="461">
        <v>14.565665659899764</v>
      </c>
      <c r="D19" s="461">
        <v>154.30000000000001</v>
      </c>
      <c r="E19" s="461">
        <v>0.47</v>
      </c>
      <c r="F19" s="461"/>
      <c r="G19" s="462"/>
      <c r="H19" s="463">
        <v>110.13879962172938</v>
      </c>
      <c r="I19" s="461">
        <v>7.7765085604491588</v>
      </c>
      <c r="J19" s="464">
        <v>102.7</v>
      </c>
      <c r="K19" s="461">
        <v>1.7</v>
      </c>
      <c r="L19" s="461"/>
      <c r="M19" s="462"/>
      <c r="N19" s="463">
        <v>108.53204425534608</v>
      </c>
      <c r="O19" s="461">
        <v>6.2992921093215131</v>
      </c>
      <c r="P19" s="464">
        <v>150.24</v>
      </c>
      <c r="Q19" s="461">
        <v>-1.1599999999999999</v>
      </c>
      <c r="R19" s="461"/>
      <c r="S19" s="462"/>
    </row>
    <row r="20" spans="1:19" ht="18" customHeight="1" thickBot="1">
      <c r="A20" s="465" t="s">
        <v>159</v>
      </c>
      <c r="B20" s="466">
        <v>112.36848666707168</v>
      </c>
      <c r="C20" s="466">
        <v>12.368486667071693</v>
      </c>
      <c r="D20" s="466">
        <v>157.9989350372737</v>
      </c>
      <c r="E20" s="466">
        <v>10.397615610391247</v>
      </c>
      <c r="F20" s="466"/>
      <c r="G20" s="467"/>
      <c r="H20" s="468"/>
      <c r="I20" s="466"/>
      <c r="J20" s="469">
        <v>102.05232941043793</v>
      </c>
      <c r="K20" s="466">
        <v>0.12887757558914112</v>
      </c>
      <c r="L20" s="466"/>
      <c r="M20" s="467"/>
      <c r="N20" s="468"/>
      <c r="O20" s="466"/>
      <c r="P20" s="469">
        <v>154.86331980584123</v>
      </c>
      <c r="Q20" s="466">
        <v>9.1144752617900391</v>
      </c>
      <c r="R20" s="466"/>
      <c r="S20" s="467"/>
    </row>
    <row r="21" spans="1:19" ht="9" customHeight="1" thickTop="1">
      <c r="A21" s="470"/>
    </row>
    <row r="22" spans="1:19" ht="9" customHeight="1">
      <c r="A22" s="470"/>
    </row>
    <row r="24" spans="1:19">
      <c r="D24" s="471"/>
      <c r="E24" s="471"/>
    </row>
    <row r="25" spans="1:19">
      <c r="D25" s="471"/>
      <c r="E25" s="471"/>
    </row>
  </sheetData>
  <mergeCells count="16">
    <mergeCell ref="A1:S1"/>
    <mergeCell ref="A2:S2"/>
    <mergeCell ref="A3:S3"/>
    <mergeCell ref="A4:G4"/>
    <mergeCell ref="H4:M4"/>
    <mergeCell ref="N4:S4"/>
    <mergeCell ref="L6:M6"/>
    <mergeCell ref="N6:O6"/>
    <mergeCell ref="P6:Q6"/>
    <mergeCell ref="R6:S6"/>
    <mergeCell ref="A6:A7"/>
    <mergeCell ref="B6:C6"/>
    <mergeCell ref="D6:E6"/>
    <mergeCell ref="F6:G6"/>
    <mergeCell ref="H6:I6"/>
    <mergeCell ref="J6:K6"/>
  </mergeCells>
  <printOptions horizontalCentered="1"/>
  <pageMargins left="0.70866141732283472" right="0.27559055118110237" top="1.1417322834645669" bottom="0.74803149606299213" header="0.31496062992125984" footer="0.31496062992125984"/>
  <pageSetup scale="95" orientation="landscape" r:id="rId1"/>
  <rowBreaks count="1" manualBreakCount="1">
    <brk id="20" max="18" man="1"/>
  </rowBreaks>
</worksheet>
</file>

<file path=xl/worksheets/sheet18.xml><?xml version="1.0" encoding="utf-8"?>
<worksheet xmlns="http://schemas.openxmlformats.org/spreadsheetml/2006/main" xmlns:r="http://schemas.openxmlformats.org/officeDocument/2006/relationships">
  <sheetPr>
    <pageSetUpPr fitToPage="1"/>
  </sheetPr>
  <dimension ref="A1:L68"/>
  <sheetViews>
    <sheetView view="pageBreakPreview" zoomScaleSheetLayoutView="100" workbookViewId="0">
      <selection activeCell="O17" sqref="O17"/>
    </sheetView>
  </sheetViews>
  <sheetFormatPr defaultRowHeight="12.75"/>
  <cols>
    <col min="1" max="1" width="3.28515625" style="472" customWidth="1"/>
    <col min="2" max="2" width="4.85546875" style="472" customWidth="1"/>
    <col min="3" max="3" width="6.140625" style="472" customWidth="1"/>
    <col min="4" max="4" width="5.28515625" style="472" customWidth="1"/>
    <col min="5" max="5" width="26.140625" style="472" customWidth="1"/>
    <col min="6" max="6" width="11" style="472" customWidth="1"/>
    <col min="7" max="7" width="10.7109375" style="472" customWidth="1"/>
    <col min="8" max="8" width="10.28515625" style="472" customWidth="1"/>
    <col min="9" max="9" width="11.140625" style="472" customWidth="1"/>
    <col min="10" max="10" width="11.28515625" style="472" customWidth="1"/>
    <col min="11" max="11" width="10" style="472" customWidth="1"/>
    <col min="12" max="12" width="12.42578125" style="472" customWidth="1"/>
    <col min="13" max="256" width="9.140625" style="472"/>
    <col min="257" max="257" width="3.28515625" style="472" customWidth="1"/>
    <col min="258" max="258" width="4.85546875" style="472" customWidth="1"/>
    <col min="259" max="259" width="6.140625" style="472" customWidth="1"/>
    <col min="260" max="260" width="5.28515625" style="472" customWidth="1"/>
    <col min="261" max="261" width="26.140625" style="472" customWidth="1"/>
    <col min="262" max="262" width="11" style="472" customWidth="1"/>
    <col min="263" max="263" width="10.7109375" style="472" customWidth="1"/>
    <col min="264" max="264" width="10.28515625" style="472" customWidth="1"/>
    <col min="265" max="265" width="11.140625" style="472" customWidth="1"/>
    <col min="266" max="266" width="11.28515625" style="472" customWidth="1"/>
    <col min="267" max="267" width="10" style="472" customWidth="1"/>
    <col min="268" max="268" width="12.42578125" style="472" customWidth="1"/>
    <col min="269" max="512" width="9.140625" style="472"/>
    <col min="513" max="513" width="3.28515625" style="472" customWidth="1"/>
    <col min="514" max="514" width="4.85546875" style="472" customWidth="1"/>
    <col min="515" max="515" width="6.140625" style="472" customWidth="1"/>
    <col min="516" max="516" width="5.28515625" style="472" customWidth="1"/>
    <col min="517" max="517" width="26.140625" style="472" customWidth="1"/>
    <col min="518" max="518" width="11" style="472" customWidth="1"/>
    <col min="519" max="519" width="10.7109375" style="472" customWidth="1"/>
    <col min="520" max="520" width="10.28515625" style="472" customWidth="1"/>
    <col min="521" max="521" width="11.140625" style="472" customWidth="1"/>
    <col min="522" max="522" width="11.28515625" style="472" customWidth="1"/>
    <col min="523" max="523" width="10" style="472" customWidth="1"/>
    <col min="524" max="524" width="12.42578125" style="472" customWidth="1"/>
    <col min="525" max="768" width="9.140625" style="472"/>
    <col min="769" max="769" width="3.28515625" style="472" customWidth="1"/>
    <col min="770" max="770" width="4.85546875" style="472" customWidth="1"/>
    <col min="771" max="771" width="6.140625" style="472" customWidth="1"/>
    <col min="772" max="772" width="5.28515625" style="472" customWidth="1"/>
    <col min="773" max="773" width="26.140625" style="472" customWidth="1"/>
    <col min="774" max="774" width="11" style="472" customWidth="1"/>
    <col min="775" max="775" width="10.7109375" style="472" customWidth="1"/>
    <col min="776" max="776" width="10.28515625" style="472" customWidth="1"/>
    <col min="777" max="777" width="11.140625" style="472" customWidth="1"/>
    <col min="778" max="778" width="11.28515625" style="472" customWidth="1"/>
    <col min="779" max="779" width="10" style="472" customWidth="1"/>
    <col min="780" max="780" width="12.42578125" style="472" customWidth="1"/>
    <col min="781" max="1024" width="9.140625" style="472"/>
    <col min="1025" max="1025" width="3.28515625" style="472" customWidth="1"/>
    <col min="1026" max="1026" width="4.85546875" style="472" customWidth="1"/>
    <col min="1027" max="1027" width="6.140625" style="472" customWidth="1"/>
    <col min="1028" max="1028" width="5.28515625" style="472" customWidth="1"/>
    <col min="1029" max="1029" width="26.140625" style="472" customWidth="1"/>
    <col min="1030" max="1030" width="11" style="472" customWidth="1"/>
    <col min="1031" max="1031" width="10.7109375" style="472" customWidth="1"/>
    <col min="1032" max="1032" width="10.28515625" style="472" customWidth="1"/>
    <col min="1033" max="1033" width="11.140625" style="472" customWidth="1"/>
    <col min="1034" max="1034" width="11.28515625" style="472" customWidth="1"/>
    <col min="1035" max="1035" width="10" style="472" customWidth="1"/>
    <col min="1036" max="1036" width="12.42578125" style="472" customWidth="1"/>
    <col min="1037" max="1280" width="9.140625" style="472"/>
    <col min="1281" max="1281" width="3.28515625" style="472" customWidth="1"/>
    <col min="1282" max="1282" width="4.85546875" style="472" customWidth="1"/>
    <col min="1283" max="1283" width="6.140625" style="472" customWidth="1"/>
    <col min="1284" max="1284" width="5.28515625" style="472" customWidth="1"/>
    <col min="1285" max="1285" width="26.140625" style="472" customWidth="1"/>
    <col min="1286" max="1286" width="11" style="472" customWidth="1"/>
    <col min="1287" max="1287" width="10.7109375" style="472" customWidth="1"/>
    <col min="1288" max="1288" width="10.28515625" style="472" customWidth="1"/>
    <col min="1289" max="1289" width="11.140625" style="472" customWidth="1"/>
    <col min="1290" max="1290" width="11.28515625" style="472" customWidth="1"/>
    <col min="1291" max="1291" width="10" style="472" customWidth="1"/>
    <col min="1292" max="1292" width="12.42578125" style="472" customWidth="1"/>
    <col min="1293" max="1536" width="9.140625" style="472"/>
    <col min="1537" max="1537" width="3.28515625" style="472" customWidth="1"/>
    <col min="1538" max="1538" width="4.85546875" style="472" customWidth="1"/>
    <col min="1539" max="1539" width="6.140625" style="472" customWidth="1"/>
    <col min="1540" max="1540" width="5.28515625" style="472" customWidth="1"/>
    <col min="1541" max="1541" width="26.140625" style="472" customWidth="1"/>
    <col min="1542" max="1542" width="11" style="472" customWidth="1"/>
    <col min="1543" max="1543" width="10.7109375" style="472" customWidth="1"/>
    <col min="1544" max="1544" width="10.28515625" style="472" customWidth="1"/>
    <col min="1545" max="1545" width="11.140625" style="472" customWidth="1"/>
    <col min="1546" max="1546" width="11.28515625" style="472" customWidth="1"/>
    <col min="1547" max="1547" width="10" style="472" customWidth="1"/>
    <col min="1548" max="1548" width="12.42578125" style="472" customWidth="1"/>
    <col min="1549" max="1792" width="9.140625" style="472"/>
    <col min="1793" max="1793" width="3.28515625" style="472" customWidth="1"/>
    <col min="1794" max="1794" width="4.85546875" style="472" customWidth="1"/>
    <col min="1795" max="1795" width="6.140625" style="472" customWidth="1"/>
    <col min="1796" max="1796" width="5.28515625" style="472" customWidth="1"/>
    <col min="1797" max="1797" width="26.140625" style="472" customWidth="1"/>
    <col min="1798" max="1798" width="11" style="472" customWidth="1"/>
    <col min="1799" max="1799" width="10.7109375" style="472" customWidth="1"/>
    <col min="1800" max="1800" width="10.28515625" style="472" customWidth="1"/>
    <col min="1801" max="1801" width="11.140625" style="472" customWidth="1"/>
    <col min="1802" max="1802" width="11.28515625" style="472" customWidth="1"/>
    <col min="1803" max="1803" width="10" style="472" customWidth="1"/>
    <col min="1804" max="1804" width="12.42578125" style="472" customWidth="1"/>
    <col min="1805" max="2048" width="9.140625" style="472"/>
    <col min="2049" max="2049" width="3.28515625" style="472" customWidth="1"/>
    <col min="2050" max="2050" width="4.85546875" style="472" customWidth="1"/>
    <col min="2051" max="2051" width="6.140625" style="472" customWidth="1"/>
    <col min="2052" max="2052" width="5.28515625" style="472" customWidth="1"/>
    <col min="2053" max="2053" width="26.140625" style="472" customWidth="1"/>
    <col min="2054" max="2054" width="11" style="472" customWidth="1"/>
    <col min="2055" max="2055" width="10.7109375" style="472" customWidth="1"/>
    <col min="2056" max="2056" width="10.28515625" style="472" customWidth="1"/>
    <col min="2057" max="2057" width="11.140625" style="472" customWidth="1"/>
    <col min="2058" max="2058" width="11.28515625" style="472" customWidth="1"/>
    <col min="2059" max="2059" width="10" style="472" customWidth="1"/>
    <col min="2060" max="2060" width="12.42578125" style="472" customWidth="1"/>
    <col min="2061" max="2304" width="9.140625" style="472"/>
    <col min="2305" max="2305" width="3.28515625" style="472" customWidth="1"/>
    <col min="2306" max="2306" width="4.85546875" style="472" customWidth="1"/>
    <col min="2307" max="2307" width="6.140625" style="472" customWidth="1"/>
    <col min="2308" max="2308" width="5.28515625" style="472" customWidth="1"/>
    <col min="2309" max="2309" width="26.140625" style="472" customWidth="1"/>
    <col min="2310" max="2310" width="11" style="472" customWidth="1"/>
    <col min="2311" max="2311" width="10.7109375" style="472" customWidth="1"/>
    <col min="2312" max="2312" width="10.28515625" style="472" customWidth="1"/>
    <col min="2313" max="2313" width="11.140625" style="472" customWidth="1"/>
    <col min="2314" max="2314" width="11.28515625" style="472" customWidth="1"/>
    <col min="2315" max="2315" width="10" style="472" customWidth="1"/>
    <col min="2316" max="2316" width="12.42578125" style="472" customWidth="1"/>
    <col min="2317" max="2560" width="9.140625" style="472"/>
    <col min="2561" max="2561" width="3.28515625" style="472" customWidth="1"/>
    <col min="2562" max="2562" width="4.85546875" style="472" customWidth="1"/>
    <col min="2563" max="2563" width="6.140625" style="472" customWidth="1"/>
    <col min="2564" max="2564" width="5.28515625" style="472" customWidth="1"/>
    <col min="2565" max="2565" width="26.140625" style="472" customWidth="1"/>
    <col min="2566" max="2566" width="11" style="472" customWidth="1"/>
    <col min="2567" max="2567" width="10.7109375" style="472" customWidth="1"/>
    <col min="2568" max="2568" width="10.28515625" style="472" customWidth="1"/>
    <col min="2569" max="2569" width="11.140625" style="472" customWidth="1"/>
    <col min="2570" max="2570" width="11.28515625" style="472" customWidth="1"/>
    <col min="2571" max="2571" width="10" style="472" customWidth="1"/>
    <col min="2572" max="2572" width="12.42578125" style="472" customWidth="1"/>
    <col min="2573" max="2816" width="9.140625" style="472"/>
    <col min="2817" max="2817" width="3.28515625" style="472" customWidth="1"/>
    <col min="2818" max="2818" width="4.85546875" style="472" customWidth="1"/>
    <col min="2819" max="2819" width="6.140625" style="472" customWidth="1"/>
    <col min="2820" max="2820" width="5.28515625" style="472" customWidth="1"/>
    <col min="2821" max="2821" width="26.140625" style="472" customWidth="1"/>
    <col min="2822" max="2822" width="11" style="472" customWidth="1"/>
    <col min="2823" max="2823" width="10.7109375" style="472" customWidth="1"/>
    <col min="2824" max="2824" width="10.28515625" style="472" customWidth="1"/>
    <col min="2825" max="2825" width="11.140625" style="472" customWidth="1"/>
    <col min="2826" max="2826" width="11.28515625" style="472" customWidth="1"/>
    <col min="2827" max="2827" width="10" style="472" customWidth="1"/>
    <col min="2828" max="2828" width="12.42578125" style="472" customWidth="1"/>
    <col min="2829" max="3072" width="9.140625" style="472"/>
    <col min="3073" max="3073" width="3.28515625" style="472" customWidth="1"/>
    <col min="3074" max="3074" width="4.85546875" style="472" customWidth="1"/>
    <col min="3075" max="3075" width="6.140625" style="472" customWidth="1"/>
    <col min="3076" max="3076" width="5.28515625" style="472" customWidth="1"/>
    <col min="3077" max="3077" width="26.140625" style="472" customWidth="1"/>
    <col min="3078" max="3078" width="11" style="472" customWidth="1"/>
    <col min="3079" max="3079" width="10.7109375" style="472" customWidth="1"/>
    <col min="3080" max="3080" width="10.28515625" style="472" customWidth="1"/>
    <col min="3081" max="3081" width="11.140625" style="472" customWidth="1"/>
    <col min="3082" max="3082" width="11.28515625" style="472" customWidth="1"/>
    <col min="3083" max="3083" width="10" style="472" customWidth="1"/>
    <col min="3084" max="3084" width="12.42578125" style="472" customWidth="1"/>
    <col min="3085" max="3328" width="9.140625" style="472"/>
    <col min="3329" max="3329" width="3.28515625" style="472" customWidth="1"/>
    <col min="3330" max="3330" width="4.85546875" style="472" customWidth="1"/>
    <col min="3331" max="3331" width="6.140625" style="472" customWidth="1"/>
    <col min="3332" max="3332" width="5.28515625" style="472" customWidth="1"/>
    <col min="3333" max="3333" width="26.140625" style="472" customWidth="1"/>
    <col min="3334" max="3334" width="11" style="472" customWidth="1"/>
    <col min="3335" max="3335" width="10.7109375" style="472" customWidth="1"/>
    <col min="3336" max="3336" width="10.28515625" style="472" customWidth="1"/>
    <col min="3337" max="3337" width="11.140625" style="472" customWidth="1"/>
    <col min="3338" max="3338" width="11.28515625" style="472" customWidth="1"/>
    <col min="3339" max="3339" width="10" style="472" customWidth="1"/>
    <col min="3340" max="3340" width="12.42578125" style="472" customWidth="1"/>
    <col min="3341" max="3584" width="9.140625" style="472"/>
    <col min="3585" max="3585" width="3.28515625" style="472" customWidth="1"/>
    <col min="3586" max="3586" width="4.85546875" style="472" customWidth="1"/>
    <col min="3587" max="3587" width="6.140625" style="472" customWidth="1"/>
    <col min="3588" max="3588" width="5.28515625" style="472" customWidth="1"/>
    <col min="3589" max="3589" width="26.140625" style="472" customWidth="1"/>
    <col min="3590" max="3590" width="11" style="472" customWidth="1"/>
    <col min="3591" max="3591" width="10.7109375" style="472" customWidth="1"/>
    <col min="3592" max="3592" width="10.28515625" style="472" customWidth="1"/>
    <col min="3593" max="3593" width="11.140625" style="472" customWidth="1"/>
    <col min="3594" max="3594" width="11.28515625" style="472" customWidth="1"/>
    <col min="3595" max="3595" width="10" style="472" customWidth="1"/>
    <col min="3596" max="3596" width="12.42578125" style="472" customWidth="1"/>
    <col min="3597" max="3840" width="9.140625" style="472"/>
    <col min="3841" max="3841" width="3.28515625" style="472" customWidth="1"/>
    <col min="3842" max="3842" width="4.85546875" style="472" customWidth="1"/>
    <col min="3843" max="3843" width="6.140625" style="472" customWidth="1"/>
    <col min="3844" max="3844" width="5.28515625" style="472" customWidth="1"/>
    <col min="3845" max="3845" width="26.140625" style="472" customWidth="1"/>
    <col min="3846" max="3846" width="11" style="472" customWidth="1"/>
    <col min="3847" max="3847" width="10.7109375" style="472" customWidth="1"/>
    <col min="3848" max="3848" width="10.28515625" style="472" customWidth="1"/>
    <col min="3849" max="3849" width="11.140625" style="472" customWidth="1"/>
    <col min="3850" max="3850" width="11.28515625" style="472" customWidth="1"/>
    <col min="3851" max="3851" width="10" style="472" customWidth="1"/>
    <col min="3852" max="3852" width="12.42578125" style="472" customWidth="1"/>
    <col min="3853" max="4096" width="9.140625" style="472"/>
    <col min="4097" max="4097" width="3.28515625" style="472" customWidth="1"/>
    <col min="4098" max="4098" width="4.85546875" style="472" customWidth="1"/>
    <col min="4099" max="4099" width="6.140625" style="472" customWidth="1"/>
    <col min="4100" max="4100" width="5.28515625" style="472" customWidth="1"/>
    <col min="4101" max="4101" width="26.140625" style="472" customWidth="1"/>
    <col min="4102" max="4102" width="11" style="472" customWidth="1"/>
    <col min="4103" max="4103" width="10.7109375" style="472" customWidth="1"/>
    <col min="4104" max="4104" width="10.28515625" style="472" customWidth="1"/>
    <col min="4105" max="4105" width="11.140625" style="472" customWidth="1"/>
    <col min="4106" max="4106" width="11.28515625" style="472" customWidth="1"/>
    <col min="4107" max="4107" width="10" style="472" customWidth="1"/>
    <col min="4108" max="4108" width="12.42578125" style="472" customWidth="1"/>
    <col min="4109" max="4352" width="9.140625" style="472"/>
    <col min="4353" max="4353" width="3.28515625" style="472" customWidth="1"/>
    <col min="4354" max="4354" width="4.85546875" style="472" customWidth="1"/>
    <col min="4355" max="4355" width="6.140625" style="472" customWidth="1"/>
    <col min="4356" max="4356" width="5.28515625" style="472" customWidth="1"/>
    <col min="4357" max="4357" width="26.140625" style="472" customWidth="1"/>
    <col min="4358" max="4358" width="11" style="472" customWidth="1"/>
    <col min="4359" max="4359" width="10.7109375" style="472" customWidth="1"/>
    <col min="4360" max="4360" width="10.28515625" style="472" customWidth="1"/>
    <col min="4361" max="4361" width="11.140625" style="472" customWidth="1"/>
    <col min="4362" max="4362" width="11.28515625" style="472" customWidth="1"/>
    <col min="4363" max="4363" width="10" style="472" customWidth="1"/>
    <col min="4364" max="4364" width="12.42578125" style="472" customWidth="1"/>
    <col min="4365" max="4608" width="9.140625" style="472"/>
    <col min="4609" max="4609" width="3.28515625" style="472" customWidth="1"/>
    <col min="4610" max="4610" width="4.85546875" style="472" customWidth="1"/>
    <col min="4611" max="4611" width="6.140625" style="472" customWidth="1"/>
    <col min="4612" max="4612" width="5.28515625" style="472" customWidth="1"/>
    <col min="4613" max="4613" width="26.140625" style="472" customWidth="1"/>
    <col min="4614" max="4614" width="11" style="472" customWidth="1"/>
    <col min="4615" max="4615" width="10.7109375" style="472" customWidth="1"/>
    <col min="4616" max="4616" width="10.28515625" style="472" customWidth="1"/>
    <col min="4617" max="4617" width="11.140625" style="472" customWidth="1"/>
    <col min="4618" max="4618" width="11.28515625" style="472" customWidth="1"/>
    <col min="4619" max="4619" width="10" style="472" customWidth="1"/>
    <col min="4620" max="4620" width="12.42578125" style="472" customWidth="1"/>
    <col min="4621" max="4864" width="9.140625" style="472"/>
    <col min="4865" max="4865" width="3.28515625" style="472" customWidth="1"/>
    <col min="4866" max="4866" width="4.85546875" style="472" customWidth="1"/>
    <col min="4867" max="4867" width="6.140625" style="472" customWidth="1"/>
    <col min="4868" max="4868" width="5.28515625" style="472" customWidth="1"/>
    <col min="4869" max="4869" width="26.140625" style="472" customWidth="1"/>
    <col min="4870" max="4870" width="11" style="472" customWidth="1"/>
    <col min="4871" max="4871" width="10.7109375" style="472" customWidth="1"/>
    <col min="4872" max="4872" width="10.28515625" style="472" customWidth="1"/>
    <col min="4873" max="4873" width="11.140625" style="472" customWidth="1"/>
    <col min="4874" max="4874" width="11.28515625" style="472" customWidth="1"/>
    <col min="4875" max="4875" width="10" style="472" customWidth="1"/>
    <col min="4876" max="4876" width="12.42578125" style="472" customWidth="1"/>
    <col min="4877" max="5120" width="9.140625" style="472"/>
    <col min="5121" max="5121" width="3.28515625" style="472" customWidth="1"/>
    <col min="5122" max="5122" width="4.85546875" style="472" customWidth="1"/>
    <col min="5123" max="5123" width="6.140625" style="472" customWidth="1"/>
    <col min="5124" max="5124" width="5.28515625" style="472" customWidth="1"/>
    <col min="5125" max="5125" width="26.140625" style="472" customWidth="1"/>
    <col min="5126" max="5126" width="11" style="472" customWidth="1"/>
    <col min="5127" max="5127" width="10.7109375" style="472" customWidth="1"/>
    <col min="5128" max="5128" width="10.28515625" style="472" customWidth="1"/>
    <col min="5129" max="5129" width="11.140625" style="472" customWidth="1"/>
    <col min="5130" max="5130" width="11.28515625" style="472" customWidth="1"/>
    <col min="5131" max="5131" width="10" style="472" customWidth="1"/>
    <col min="5132" max="5132" width="12.42578125" style="472" customWidth="1"/>
    <col min="5133" max="5376" width="9.140625" style="472"/>
    <col min="5377" max="5377" width="3.28515625" style="472" customWidth="1"/>
    <col min="5378" max="5378" width="4.85546875" style="472" customWidth="1"/>
    <col min="5379" max="5379" width="6.140625" style="472" customWidth="1"/>
    <col min="5380" max="5380" width="5.28515625" style="472" customWidth="1"/>
    <col min="5381" max="5381" width="26.140625" style="472" customWidth="1"/>
    <col min="5382" max="5382" width="11" style="472" customWidth="1"/>
    <col min="5383" max="5383" width="10.7109375" style="472" customWidth="1"/>
    <col min="5384" max="5384" width="10.28515625" style="472" customWidth="1"/>
    <col min="5385" max="5385" width="11.140625" style="472" customWidth="1"/>
    <col min="5386" max="5386" width="11.28515625" style="472" customWidth="1"/>
    <col min="5387" max="5387" width="10" style="472" customWidth="1"/>
    <col min="5388" max="5388" width="12.42578125" style="472" customWidth="1"/>
    <col min="5389" max="5632" width="9.140625" style="472"/>
    <col min="5633" max="5633" width="3.28515625" style="472" customWidth="1"/>
    <col min="5634" max="5634" width="4.85546875" style="472" customWidth="1"/>
    <col min="5635" max="5635" width="6.140625" style="472" customWidth="1"/>
    <col min="5636" max="5636" width="5.28515625" style="472" customWidth="1"/>
    <col min="5637" max="5637" width="26.140625" style="472" customWidth="1"/>
    <col min="5638" max="5638" width="11" style="472" customWidth="1"/>
    <col min="5639" max="5639" width="10.7109375" style="472" customWidth="1"/>
    <col min="5640" max="5640" width="10.28515625" style="472" customWidth="1"/>
    <col min="5641" max="5641" width="11.140625" style="472" customWidth="1"/>
    <col min="5642" max="5642" width="11.28515625" style="472" customWidth="1"/>
    <col min="5643" max="5643" width="10" style="472" customWidth="1"/>
    <col min="5644" max="5644" width="12.42578125" style="472" customWidth="1"/>
    <col min="5645" max="5888" width="9.140625" style="472"/>
    <col min="5889" max="5889" width="3.28515625" style="472" customWidth="1"/>
    <col min="5890" max="5890" width="4.85546875" style="472" customWidth="1"/>
    <col min="5891" max="5891" width="6.140625" style="472" customWidth="1"/>
    <col min="5892" max="5892" width="5.28515625" style="472" customWidth="1"/>
    <col min="5893" max="5893" width="26.140625" style="472" customWidth="1"/>
    <col min="5894" max="5894" width="11" style="472" customWidth="1"/>
    <col min="5895" max="5895" width="10.7109375" style="472" customWidth="1"/>
    <col min="5896" max="5896" width="10.28515625" style="472" customWidth="1"/>
    <col min="5897" max="5897" width="11.140625" style="472" customWidth="1"/>
    <col min="5898" max="5898" width="11.28515625" style="472" customWidth="1"/>
    <col min="5899" max="5899" width="10" style="472" customWidth="1"/>
    <col min="5900" max="5900" width="12.42578125" style="472" customWidth="1"/>
    <col min="5901" max="6144" width="9.140625" style="472"/>
    <col min="6145" max="6145" width="3.28515625" style="472" customWidth="1"/>
    <col min="6146" max="6146" width="4.85546875" style="472" customWidth="1"/>
    <col min="6147" max="6147" width="6.140625" style="472" customWidth="1"/>
    <col min="6148" max="6148" width="5.28515625" style="472" customWidth="1"/>
    <col min="6149" max="6149" width="26.140625" style="472" customWidth="1"/>
    <col min="6150" max="6150" width="11" style="472" customWidth="1"/>
    <col min="6151" max="6151" width="10.7109375" style="472" customWidth="1"/>
    <col min="6152" max="6152" width="10.28515625" style="472" customWidth="1"/>
    <col min="6153" max="6153" width="11.140625" style="472" customWidth="1"/>
    <col min="6154" max="6154" width="11.28515625" style="472" customWidth="1"/>
    <col min="6155" max="6155" width="10" style="472" customWidth="1"/>
    <col min="6156" max="6156" width="12.42578125" style="472" customWidth="1"/>
    <col min="6157" max="6400" width="9.140625" style="472"/>
    <col min="6401" max="6401" width="3.28515625" style="472" customWidth="1"/>
    <col min="6402" max="6402" width="4.85546875" style="472" customWidth="1"/>
    <col min="6403" max="6403" width="6.140625" style="472" customWidth="1"/>
    <col min="6404" max="6404" width="5.28515625" style="472" customWidth="1"/>
    <col min="6405" max="6405" width="26.140625" style="472" customWidth="1"/>
    <col min="6406" max="6406" width="11" style="472" customWidth="1"/>
    <col min="6407" max="6407" width="10.7109375" style="472" customWidth="1"/>
    <col min="6408" max="6408" width="10.28515625" style="472" customWidth="1"/>
    <col min="6409" max="6409" width="11.140625" style="472" customWidth="1"/>
    <col min="6410" max="6410" width="11.28515625" style="472" customWidth="1"/>
    <col min="6411" max="6411" width="10" style="472" customWidth="1"/>
    <col min="6412" max="6412" width="12.42578125" style="472" customWidth="1"/>
    <col min="6413" max="6656" width="9.140625" style="472"/>
    <col min="6657" max="6657" width="3.28515625" style="472" customWidth="1"/>
    <col min="6658" max="6658" width="4.85546875" style="472" customWidth="1"/>
    <col min="6659" max="6659" width="6.140625" style="472" customWidth="1"/>
    <col min="6660" max="6660" width="5.28515625" style="472" customWidth="1"/>
    <col min="6661" max="6661" width="26.140625" style="472" customWidth="1"/>
    <col min="6662" max="6662" width="11" style="472" customWidth="1"/>
    <col min="6663" max="6663" width="10.7109375" style="472" customWidth="1"/>
    <col min="6664" max="6664" width="10.28515625" style="472" customWidth="1"/>
    <col min="6665" max="6665" width="11.140625" style="472" customWidth="1"/>
    <col min="6666" max="6666" width="11.28515625" style="472" customWidth="1"/>
    <col min="6667" max="6667" width="10" style="472" customWidth="1"/>
    <col min="6668" max="6668" width="12.42578125" style="472" customWidth="1"/>
    <col min="6669" max="6912" width="9.140625" style="472"/>
    <col min="6913" max="6913" width="3.28515625" style="472" customWidth="1"/>
    <col min="6914" max="6914" width="4.85546875" style="472" customWidth="1"/>
    <col min="6915" max="6915" width="6.140625" style="472" customWidth="1"/>
    <col min="6916" max="6916" width="5.28515625" style="472" customWidth="1"/>
    <col min="6917" max="6917" width="26.140625" style="472" customWidth="1"/>
    <col min="6918" max="6918" width="11" style="472" customWidth="1"/>
    <col min="6919" max="6919" width="10.7109375" style="472" customWidth="1"/>
    <col min="6920" max="6920" width="10.28515625" style="472" customWidth="1"/>
    <col min="6921" max="6921" width="11.140625" style="472" customWidth="1"/>
    <col min="6922" max="6922" width="11.28515625" style="472" customWidth="1"/>
    <col min="6923" max="6923" width="10" style="472" customWidth="1"/>
    <col min="6924" max="6924" width="12.42578125" style="472" customWidth="1"/>
    <col min="6925" max="7168" width="9.140625" style="472"/>
    <col min="7169" max="7169" width="3.28515625" style="472" customWidth="1"/>
    <col min="7170" max="7170" width="4.85546875" style="472" customWidth="1"/>
    <col min="7171" max="7171" width="6.140625" style="472" customWidth="1"/>
    <col min="7172" max="7172" width="5.28515625" style="472" customWidth="1"/>
    <col min="7173" max="7173" width="26.140625" style="472" customWidth="1"/>
    <col min="7174" max="7174" width="11" style="472" customWidth="1"/>
    <col min="7175" max="7175" width="10.7109375" style="472" customWidth="1"/>
    <col min="7176" max="7176" width="10.28515625" style="472" customWidth="1"/>
    <col min="7177" max="7177" width="11.140625" style="472" customWidth="1"/>
    <col min="7178" max="7178" width="11.28515625" style="472" customWidth="1"/>
    <col min="7179" max="7179" width="10" style="472" customWidth="1"/>
    <col min="7180" max="7180" width="12.42578125" style="472" customWidth="1"/>
    <col min="7181" max="7424" width="9.140625" style="472"/>
    <col min="7425" max="7425" width="3.28515625" style="472" customWidth="1"/>
    <col min="7426" max="7426" width="4.85546875" style="472" customWidth="1"/>
    <col min="7427" max="7427" width="6.140625" style="472" customWidth="1"/>
    <col min="7428" max="7428" width="5.28515625" style="472" customWidth="1"/>
    <col min="7429" max="7429" width="26.140625" style="472" customWidth="1"/>
    <col min="7430" max="7430" width="11" style="472" customWidth="1"/>
    <col min="7431" max="7431" width="10.7109375" style="472" customWidth="1"/>
    <col min="7432" max="7432" width="10.28515625" style="472" customWidth="1"/>
    <col min="7433" max="7433" width="11.140625" style="472" customWidth="1"/>
    <col min="7434" max="7434" width="11.28515625" style="472" customWidth="1"/>
    <col min="7435" max="7435" width="10" style="472" customWidth="1"/>
    <col min="7436" max="7436" width="12.42578125" style="472" customWidth="1"/>
    <col min="7437" max="7680" width="9.140625" style="472"/>
    <col min="7681" max="7681" width="3.28515625" style="472" customWidth="1"/>
    <col min="7682" max="7682" width="4.85546875" style="472" customWidth="1"/>
    <col min="7683" max="7683" width="6.140625" style="472" customWidth="1"/>
    <col min="7684" max="7684" width="5.28515625" style="472" customWidth="1"/>
    <col min="7685" max="7685" width="26.140625" style="472" customWidth="1"/>
    <col min="7686" max="7686" width="11" style="472" customWidth="1"/>
    <col min="7687" max="7687" width="10.7109375" style="472" customWidth="1"/>
    <col min="7688" max="7688" width="10.28515625" style="472" customWidth="1"/>
    <col min="7689" max="7689" width="11.140625" style="472" customWidth="1"/>
    <col min="7690" max="7690" width="11.28515625" style="472" customWidth="1"/>
    <col min="7691" max="7691" width="10" style="472" customWidth="1"/>
    <col min="7692" max="7692" width="12.42578125" style="472" customWidth="1"/>
    <col min="7693" max="7936" width="9.140625" style="472"/>
    <col min="7937" max="7937" width="3.28515625" style="472" customWidth="1"/>
    <col min="7938" max="7938" width="4.85546875" style="472" customWidth="1"/>
    <col min="7939" max="7939" width="6.140625" style="472" customWidth="1"/>
    <col min="7940" max="7940" width="5.28515625" style="472" customWidth="1"/>
    <col min="7941" max="7941" width="26.140625" style="472" customWidth="1"/>
    <col min="7942" max="7942" width="11" style="472" customWidth="1"/>
    <col min="7943" max="7943" width="10.7109375" style="472" customWidth="1"/>
    <col min="7944" max="7944" width="10.28515625" style="472" customWidth="1"/>
    <col min="7945" max="7945" width="11.140625" style="472" customWidth="1"/>
    <col min="7946" max="7946" width="11.28515625" style="472" customWidth="1"/>
    <col min="7947" max="7947" width="10" style="472" customWidth="1"/>
    <col min="7948" max="7948" width="12.42578125" style="472" customWidth="1"/>
    <col min="7949" max="8192" width="9.140625" style="472"/>
    <col min="8193" max="8193" width="3.28515625" style="472" customWidth="1"/>
    <col min="8194" max="8194" width="4.85546875" style="472" customWidth="1"/>
    <col min="8195" max="8195" width="6.140625" style="472" customWidth="1"/>
    <col min="8196" max="8196" width="5.28515625" style="472" customWidth="1"/>
    <col min="8197" max="8197" width="26.140625" style="472" customWidth="1"/>
    <col min="8198" max="8198" width="11" style="472" customWidth="1"/>
    <col min="8199" max="8199" width="10.7109375" style="472" customWidth="1"/>
    <col min="8200" max="8200" width="10.28515625" style="472" customWidth="1"/>
    <col min="8201" max="8201" width="11.140625" style="472" customWidth="1"/>
    <col min="8202" max="8202" width="11.28515625" style="472" customWidth="1"/>
    <col min="8203" max="8203" width="10" style="472" customWidth="1"/>
    <col min="8204" max="8204" width="12.42578125" style="472" customWidth="1"/>
    <col min="8205" max="8448" width="9.140625" style="472"/>
    <col min="8449" max="8449" width="3.28515625" style="472" customWidth="1"/>
    <col min="8450" max="8450" width="4.85546875" style="472" customWidth="1"/>
    <col min="8451" max="8451" width="6.140625" style="472" customWidth="1"/>
    <col min="8452" max="8452" width="5.28515625" style="472" customWidth="1"/>
    <col min="8453" max="8453" width="26.140625" style="472" customWidth="1"/>
    <col min="8454" max="8454" width="11" style="472" customWidth="1"/>
    <col min="8455" max="8455" width="10.7109375" style="472" customWidth="1"/>
    <col min="8456" max="8456" width="10.28515625" style="472" customWidth="1"/>
    <col min="8457" max="8457" width="11.140625" style="472" customWidth="1"/>
    <col min="8458" max="8458" width="11.28515625" style="472" customWidth="1"/>
    <col min="8459" max="8459" width="10" style="472" customWidth="1"/>
    <col min="8460" max="8460" width="12.42578125" style="472" customWidth="1"/>
    <col min="8461" max="8704" width="9.140625" style="472"/>
    <col min="8705" max="8705" width="3.28515625" style="472" customWidth="1"/>
    <col min="8706" max="8706" width="4.85546875" style="472" customWidth="1"/>
    <col min="8707" max="8707" width="6.140625" style="472" customWidth="1"/>
    <col min="8708" max="8708" width="5.28515625" style="472" customWidth="1"/>
    <col min="8709" max="8709" width="26.140625" style="472" customWidth="1"/>
    <col min="8710" max="8710" width="11" style="472" customWidth="1"/>
    <col min="8711" max="8711" width="10.7109375" style="472" customWidth="1"/>
    <col min="8712" max="8712" width="10.28515625" style="472" customWidth="1"/>
    <col min="8713" max="8713" width="11.140625" style="472" customWidth="1"/>
    <col min="8714" max="8714" width="11.28515625" style="472" customWidth="1"/>
    <col min="8715" max="8715" width="10" style="472" customWidth="1"/>
    <col min="8716" max="8716" width="12.42578125" style="472" customWidth="1"/>
    <col min="8717" max="8960" width="9.140625" style="472"/>
    <col min="8961" max="8961" width="3.28515625" style="472" customWidth="1"/>
    <col min="8962" max="8962" width="4.85546875" style="472" customWidth="1"/>
    <col min="8963" max="8963" width="6.140625" style="472" customWidth="1"/>
    <col min="8964" max="8964" width="5.28515625" style="472" customWidth="1"/>
    <col min="8965" max="8965" width="26.140625" style="472" customWidth="1"/>
    <col min="8966" max="8966" width="11" style="472" customWidth="1"/>
    <col min="8967" max="8967" width="10.7109375" style="472" customWidth="1"/>
    <col min="8968" max="8968" width="10.28515625" style="472" customWidth="1"/>
    <col min="8969" max="8969" width="11.140625" style="472" customWidth="1"/>
    <col min="8970" max="8970" width="11.28515625" style="472" customWidth="1"/>
    <col min="8971" max="8971" width="10" style="472" customWidth="1"/>
    <col min="8972" max="8972" width="12.42578125" style="472" customWidth="1"/>
    <col min="8973" max="9216" width="9.140625" style="472"/>
    <col min="9217" max="9217" width="3.28515625" style="472" customWidth="1"/>
    <col min="9218" max="9218" width="4.85546875" style="472" customWidth="1"/>
    <col min="9219" max="9219" width="6.140625" style="472" customWidth="1"/>
    <col min="9220" max="9220" width="5.28515625" style="472" customWidth="1"/>
    <col min="9221" max="9221" width="26.140625" style="472" customWidth="1"/>
    <col min="9222" max="9222" width="11" style="472" customWidth="1"/>
    <col min="9223" max="9223" width="10.7109375" style="472" customWidth="1"/>
    <col min="9224" max="9224" width="10.28515625" style="472" customWidth="1"/>
    <col min="9225" max="9225" width="11.140625" style="472" customWidth="1"/>
    <col min="9226" max="9226" width="11.28515625" style="472" customWidth="1"/>
    <col min="9227" max="9227" width="10" style="472" customWidth="1"/>
    <col min="9228" max="9228" width="12.42578125" style="472" customWidth="1"/>
    <col min="9229" max="9472" width="9.140625" style="472"/>
    <col min="9473" max="9473" width="3.28515625" style="472" customWidth="1"/>
    <col min="9474" max="9474" width="4.85546875" style="472" customWidth="1"/>
    <col min="9475" max="9475" width="6.140625" style="472" customWidth="1"/>
    <col min="9476" max="9476" width="5.28515625" style="472" customWidth="1"/>
    <col min="9477" max="9477" width="26.140625" style="472" customWidth="1"/>
    <col min="9478" max="9478" width="11" style="472" customWidth="1"/>
    <col min="9479" max="9479" width="10.7109375" style="472" customWidth="1"/>
    <col min="9480" max="9480" width="10.28515625" style="472" customWidth="1"/>
    <col min="9481" max="9481" width="11.140625" style="472" customWidth="1"/>
    <col min="9482" max="9482" width="11.28515625" style="472" customWidth="1"/>
    <col min="9483" max="9483" width="10" style="472" customWidth="1"/>
    <col min="9484" max="9484" width="12.42578125" style="472" customWidth="1"/>
    <col min="9485" max="9728" width="9.140625" style="472"/>
    <col min="9729" max="9729" width="3.28515625" style="472" customWidth="1"/>
    <col min="9730" max="9730" width="4.85546875" style="472" customWidth="1"/>
    <col min="9731" max="9731" width="6.140625" style="472" customWidth="1"/>
    <col min="9732" max="9732" width="5.28515625" style="472" customWidth="1"/>
    <col min="9733" max="9733" width="26.140625" style="472" customWidth="1"/>
    <col min="9734" max="9734" width="11" style="472" customWidth="1"/>
    <col min="9735" max="9735" width="10.7109375" style="472" customWidth="1"/>
    <col min="9736" max="9736" width="10.28515625" style="472" customWidth="1"/>
    <col min="9737" max="9737" width="11.140625" style="472" customWidth="1"/>
    <col min="9738" max="9738" width="11.28515625" style="472" customWidth="1"/>
    <col min="9739" max="9739" width="10" style="472" customWidth="1"/>
    <col min="9740" max="9740" width="12.42578125" style="472" customWidth="1"/>
    <col min="9741" max="9984" width="9.140625" style="472"/>
    <col min="9985" max="9985" width="3.28515625" style="472" customWidth="1"/>
    <col min="9986" max="9986" width="4.85546875" style="472" customWidth="1"/>
    <col min="9987" max="9987" width="6.140625" style="472" customWidth="1"/>
    <col min="9988" max="9988" width="5.28515625" style="472" customWidth="1"/>
    <col min="9989" max="9989" width="26.140625" style="472" customWidth="1"/>
    <col min="9990" max="9990" width="11" style="472" customWidth="1"/>
    <col min="9991" max="9991" width="10.7109375" style="472" customWidth="1"/>
    <col min="9992" max="9992" width="10.28515625" style="472" customWidth="1"/>
    <col min="9993" max="9993" width="11.140625" style="472" customWidth="1"/>
    <col min="9994" max="9994" width="11.28515625" style="472" customWidth="1"/>
    <col min="9995" max="9995" width="10" style="472" customWidth="1"/>
    <col min="9996" max="9996" width="12.42578125" style="472" customWidth="1"/>
    <col min="9997" max="10240" width="9.140625" style="472"/>
    <col min="10241" max="10241" width="3.28515625" style="472" customWidth="1"/>
    <col min="10242" max="10242" width="4.85546875" style="472" customWidth="1"/>
    <col min="10243" max="10243" width="6.140625" style="472" customWidth="1"/>
    <col min="10244" max="10244" width="5.28515625" style="472" customWidth="1"/>
    <col min="10245" max="10245" width="26.140625" style="472" customWidth="1"/>
    <col min="10246" max="10246" width="11" style="472" customWidth="1"/>
    <col min="10247" max="10247" width="10.7109375" style="472" customWidth="1"/>
    <col min="10248" max="10248" width="10.28515625" style="472" customWidth="1"/>
    <col min="10249" max="10249" width="11.140625" style="472" customWidth="1"/>
    <col min="10250" max="10250" width="11.28515625" style="472" customWidth="1"/>
    <col min="10251" max="10251" width="10" style="472" customWidth="1"/>
    <col min="10252" max="10252" width="12.42578125" style="472" customWidth="1"/>
    <col min="10253" max="10496" width="9.140625" style="472"/>
    <col min="10497" max="10497" width="3.28515625" style="472" customWidth="1"/>
    <col min="10498" max="10498" width="4.85546875" style="472" customWidth="1"/>
    <col min="10499" max="10499" width="6.140625" style="472" customWidth="1"/>
    <col min="10500" max="10500" width="5.28515625" style="472" customWidth="1"/>
    <col min="10501" max="10501" width="26.140625" style="472" customWidth="1"/>
    <col min="10502" max="10502" width="11" style="472" customWidth="1"/>
    <col min="10503" max="10503" width="10.7109375" style="472" customWidth="1"/>
    <col min="10504" max="10504" width="10.28515625" style="472" customWidth="1"/>
    <col min="10505" max="10505" width="11.140625" style="472" customWidth="1"/>
    <col min="10506" max="10506" width="11.28515625" style="472" customWidth="1"/>
    <col min="10507" max="10507" width="10" style="472" customWidth="1"/>
    <col min="10508" max="10508" width="12.42578125" style="472" customWidth="1"/>
    <col min="10509" max="10752" width="9.140625" style="472"/>
    <col min="10753" max="10753" width="3.28515625" style="472" customWidth="1"/>
    <col min="10754" max="10754" width="4.85546875" style="472" customWidth="1"/>
    <col min="10755" max="10755" width="6.140625" style="472" customWidth="1"/>
    <col min="10756" max="10756" width="5.28515625" style="472" customWidth="1"/>
    <col min="10757" max="10757" width="26.140625" style="472" customWidth="1"/>
    <col min="10758" max="10758" width="11" style="472" customWidth="1"/>
    <col min="10759" max="10759" width="10.7109375" style="472" customWidth="1"/>
    <col min="10760" max="10760" width="10.28515625" style="472" customWidth="1"/>
    <col min="10761" max="10761" width="11.140625" style="472" customWidth="1"/>
    <col min="10762" max="10762" width="11.28515625" style="472" customWidth="1"/>
    <col min="10763" max="10763" width="10" style="472" customWidth="1"/>
    <col min="10764" max="10764" width="12.42578125" style="472" customWidth="1"/>
    <col min="10765" max="11008" width="9.140625" style="472"/>
    <col min="11009" max="11009" width="3.28515625" style="472" customWidth="1"/>
    <col min="11010" max="11010" width="4.85546875" style="472" customWidth="1"/>
    <col min="11011" max="11011" width="6.140625" style="472" customWidth="1"/>
    <col min="11012" max="11012" width="5.28515625" style="472" customWidth="1"/>
    <col min="11013" max="11013" width="26.140625" style="472" customWidth="1"/>
    <col min="11014" max="11014" width="11" style="472" customWidth="1"/>
    <col min="11015" max="11015" width="10.7109375" style="472" customWidth="1"/>
    <col min="11016" max="11016" width="10.28515625" style="472" customWidth="1"/>
    <col min="11017" max="11017" width="11.140625" style="472" customWidth="1"/>
    <col min="11018" max="11018" width="11.28515625" style="472" customWidth="1"/>
    <col min="11019" max="11019" width="10" style="472" customWidth="1"/>
    <col min="11020" max="11020" width="12.42578125" style="472" customWidth="1"/>
    <col min="11021" max="11264" width="9.140625" style="472"/>
    <col min="11265" max="11265" width="3.28515625" style="472" customWidth="1"/>
    <col min="11266" max="11266" width="4.85546875" style="472" customWidth="1"/>
    <col min="11267" max="11267" width="6.140625" style="472" customWidth="1"/>
    <col min="11268" max="11268" width="5.28515625" style="472" customWidth="1"/>
    <col min="11269" max="11269" width="26.140625" style="472" customWidth="1"/>
    <col min="11270" max="11270" width="11" style="472" customWidth="1"/>
    <col min="11271" max="11271" width="10.7109375" style="472" customWidth="1"/>
    <col min="11272" max="11272" width="10.28515625" style="472" customWidth="1"/>
    <col min="11273" max="11273" width="11.140625" style="472" customWidth="1"/>
    <col min="11274" max="11274" width="11.28515625" style="472" customWidth="1"/>
    <col min="11275" max="11275" width="10" style="472" customWidth="1"/>
    <col min="11276" max="11276" width="12.42578125" style="472" customWidth="1"/>
    <col min="11277" max="11520" width="9.140625" style="472"/>
    <col min="11521" max="11521" width="3.28515625" style="472" customWidth="1"/>
    <col min="11522" max="11522" width="4.85546875" style="472" customWidth="1"/>
    <col min="11523" max="11523" width="6.140625" style="472" customWidth="1"/>
    <col min="11524" max="11524" width="5.28515625" style="472" customWidth="1"/>
    <col min="11525" max="11525" width="26.140625" style="472" customWidth="1"/>
    <col min="11526" max="11526" width="11" style="472" customWidth="1"/>
    <col min="11527" max="11527" width="10.7109375" style="472" customWidth="1"/>
    <col min="11528" max="11528" width="10.28515625" style="472" customWidth="1"/>
    <col min="11529" max="11529" width="11.140625" style="472" customWidth="1"/>
    <col min="11530" max="11530" width="11.28515625" style="472" customWidth="1"/>
    <col min="11531" max="11531" width="10" style="472" customWidth="1"/>
    <col min="11532" max="11532" width="12.42578125" style="472" customWidth="1"/>
    <col min="11533" max="11776" width="9.140625" style="472"/>
    <col min="11777" max="11777" width="3.28515625" style="472" customWidth="1"/>
    <col min="11778" max="11778" width="4.85546875" style="472" customWidth="1"/>
    <col min="11779" max="11779" width="6.140625" style="472" customWidth="1"/>
    <col min="11780" max="11780" width="5.28515625" style="472" customWidth="1"/>
    <col min="11781" max="11781" width="26.140625" style="472" customWidth="1"/>
    <col min="11782" max="11782" width="11" style="472" customWidth="1"/>
    <col min="11783" max="11783" width="10.7109375" style="472" customWidth="1"/>
    <col min="11784" max="11784" width="10.28515625" style="472" customWidth="1"/>
    <col min="11785" max="11785" width="11.140625" style="472" customWidth="1"/>
    <col min="11786" max="11786" width="11.28515625" style="472" customWidth="1"/>
    <col min="11787" max="11787" width="10" style="472" customWidth="1"/>
    <col min="11788" max="11788" width="12.42578125" style="472" customWidth="1"/>
    <col min="11789" max="12032" width="9.140625" style="472"/>
    <col min="12033" max="12033" width="3.28515625" style="472" customWidth="1"/>
    <col min="12034" max="12034" width="4.85546875" style="472" customWidth="1"/>
    <col min="12035" max="12035" width="6.140625" style="472" customWidth="1"/>
    <col min="12036" max="12036" width="5.28515625" style="472" customWidth="1"/>
    <col min="12037" max="12037" width="26.140625" style="472" customWidth="1"/>
    <col min="12038" max="12038" width="11" style="472" customWidth="1"/>
    <col min="12039" max="12039" width="10.7109375" style="472" customWidth="1"/>
    <col min="12040" max="12040" width="10.28515625" style="472" customWidth="1"/>
    <col min="12041" max="12041" width="11.140625" style="472" customWidth="1"/>
    <col min="12042" max="12042" width="11.28515625" style="472" customWidth="1"/>
    <col min="12043" max="12043" width="10" style="472" customWidth="1"/>
    <col min="12044" max="12044" width="12.42578125" style="472" customWidth="1"/>
    <col min="12045" max="12288" width="9.140625" style="472"/>
    <col min="12289" max="12289" width="3.28515625" style="472" customWidth="1"/>
    <col min="12290" max="12290" width="4.85546875" style="472" customWidth="1"/>
    <col min="12291" max="12291" width="6.140625" style="472" customWidth="1"/>
    <col min="12292" max="12292" width="5.28515625" style="472" customWidth="1"/>
    <col min="12293" max="12293" width="26.140625" style="472" customWidth="1"/>
    <col min="12294" max="12294" width="11" style="472" customWidth="1"/>
    <col min="12295" max="12295" width="10.7109375" style="472" customWidth="1"/>
    <col min="12296" max="12296" width="10.28515625" style="472" customWidth="1"/>
    <col min="12297" max="12297" width="11.140625" style="472" customWidth="1"/>
    <col min="12298" max="12298" width="11.28515625" style="472" customWidth="1"/>
    <col min="12299" max="12299" width="10" style="472" customWidth="1"/>
    <col min="12300" max="12300" width="12.42578125" style="472" customWidth="1"/>
    <col min="12301" max="12544" width="9.140625" style="472"/>
    <col min="12545" max="12545" width="3.28515625" style="472" customWidth="1"/>
    <col min="12546" max="12546" width="4.85546875" style="472" customWidth="1"/>
    <col min="12547" max="12547" width="6.140625" style="472" customWidth="1"/>
    <col min="12548" max="12548" width="5.28515625" style="472" customWidth="1"/>
    <col min="12549" max="12549" width="26.140625" style="472" customWidth="1"/>
    <col min="12550" max="12550" width="11" style="472" customWidth="1"/>
    <col min="12551" max="12551" width="10.7109375" style="472" customWidth="1"/>
    <col min="12552" max="12552" width="10.28515625" style="472" customWidth="1"/>
    <col min="12553" max="12553" width="11.140625" style="472" customWidth="1"/>
    <col min="12554" max="12554" width="11.28515625" style="472" customWidth="1"/>
    <col min="12555" max="12555" width="10" style="472" customWidth="1"/>
    <col min="12556" max="12556" width="12.42578125" style="472" customWidth="1"/>
    <col min="12557" max="12800" width="9.140625" style="472"/>
    <col min="12801" max="12801" width="3.28515625" style="472" customWidth="1"/>
    <col min="12802" max="12802" width="4.85546875" style="472" customWidth="1"/>
    <col min="12803" max="12803" width="6.140625" style="472" customWidth="1"/>
    <col min="12804" max="12804" width="5.28515625" style="472" customWidth="1"/>
    <col min="12805" max="12805" width="26.140625" style="472" customWidth="1"/>
    <col min="12806" max="12806" width="11" style="472" customWidth="1"/>
    <col min="12807" max="12807" width="10.7109375" style="472" customWidth="1"/>
    <col min="12808" max="12808" width="10.28515625" style="472" customWidth="1"/>
    <col min="12809" max="12809" width="11.140625" style="472" customWidth="1"/>
    <col min="12810" max="12810" width="11.28515625" style="472" customWidth="1"/>
    <col min="12811" max="12811" width="10" style="472" customWidth="1"/>
    <col min="12812" max="12812" width="12.42578125" style="472" customWidth="1"/>
    <col min="12813" max="13056" width="9.140625" style="472"/>
    <col min="13057" max="13057" width="3.28515625" style="472" customWidth="1"/>
    <col min="13058" max="13058" width="4.85546875" style="472" customWidth="1"/>
    <col min="13059" max="13059" width="6.140625" style="472" customWidth="1"/>
    <col min="13060" max="13060" width="5.28515625" style="472" customWidth="1"/>
    <col min="13061" max="13061" width="26.140625" style="472" customWidth="1"/>
    <col min="13062" max="13062" width="11" style="472" customWidth="1"/>
    <col min="13063" max="13063" width="10.7109375" style="472" customWidth="1"/>
    <col min="13064" max="13064" width="10.28515625" style="472" customWidth="1"/>
    <col min="13065" max="13065" width="11.140625" style="472" customWidth="1"/>
    <col min="13066" max="13066" width="11.28515625" style="472" customWidth="1"/>
    <col min="13067" max="13067" width="10" style="472" customWidth="1"/>
    <col min="13068" max="13068" width="12.42578125" style="472" customWidth="1"/>
    <col min="13069" max="13312" width="9.140625" style="472"/>
    <col min="13313" max="13313" width="3.28515625" style="472" customWidth="1"/>
    <col min="13314" max="13314" width="4.85546875" style="472" customWidth="1"/>
    <col min="13315" max="13315" width="6.140625" style="472" customWidth="1"/>
    <col min="13316" max="13316" width="5.28515625" style="472" customWidth="1"/>
    <col min="13317" max="13317" width="26.140625" style="472" customWidth="1"/>
    <col min="13318" max="13318" width="11" style="472" customWidth="1"/>
    <col min="13319" max="13319" width="10.7109375" style="472" customWidth="1"/>
    <col min="13320" max="13320" width="10.28515625" style="472" customWidth="1"/>
    <col min="13321" max="13321" width="11.140625" style="472" customWidth="1"/>
    <col min="13322" max="13322" width="11.28515625" style="472" customWidth="1"/>
    <col min="13323" max="13323" width="10" style="472" customWidth="1"/>
    <col min="13324" max="13324" width="12.42578125" style="472" customWidth="1"/>
    <col min="13325" max="13568" width="9.140625" style="472"/>
    <col min="13569" max="13569" width="3.28515625" style="472" customWidth="1"/>
    <col min="13570" max="13570" width="4.85546875" style="472" customWidth="1"/>
    <col min="13571" max="13571" width="6.140625" style="472" customWidth="1"/>
    <col min="13572" max="13572" width="5.28515625" style="472" customWidth="1"/>
    <col min="13573" max="13573" width="26.140625" style="472" customWidth="1"/>
    <col min="13574" max="13574" width="11" style="472" customWidth="1"/>
    <col min="13575" max="13575" width="10.7109375" style="472" customWidth="1"/>
    <col min="13576" max="13576" width="10.28515625" style="472" customWidth="1"/>
    <col min="13577" max="13577" width="11.140625" style="472" customWidth="1"/>
    <col min="13578" max="13578" width="11.28515625" style="472" customWidth="1"/>
    <col min="13579" max="13579" width="10" style="472" customWidth="1"/>
    <col min="13580" max="13580" width="12.42578125" style="472" customWidth="1"/>
    <col min="13581" max="13824" width="9.140625" style="472"/>
    <col min="13825" max="13825" width="3.28515625" style="472" customWidth="1"/>
    <col min="13826" max="13826" width="4.85546875" style="472" customWidth="1"/>
    <col min="13827" max="13827" width="6.140625" style="472" customWidth="1"/>
    <col min="13828" max="13828" width="5.28515625" style="472" customWidth="1"/>
    <col min="13829" max="13829" width="26.140625" style="472" customWidth="1"/>
    <col min="13830" max="13830" width="11" style="472" customWidth="1"/>
    <col min="13831" max="13831" width="10.7109375" style="472" customWidth="1"/>
    <col min="13832" max="13832" width="10.28515625" style="472" customWidth="1"/>
    <col min="13833" max="13833" width="11.140625" style="472" customWidth="1"/>
    <col min="13834" max="13834" width="11.28515625" style="472" customWidth="1"/>
    <col min="13835" max="13835" width="10" style="472" customWidth="1"/>
    <col min="13836" max="13836" width="12.42578125" style="472" customWidth="1"/>
    <col min="13837" max="14080" width="9.140625" style="472"/>
    <col min="14081" max="14081" width="3.28515625" style="472" customWidth="1"/>
    <col min="14082" max="14082" width="4.85546875" style="472" customWidth="1"/>
    <col min="14083" max="14083" width="6.140625" style="472" customWidth="1"/>
    <col min="14084" max="14084" width="5.28515625" style="472" customWidth="1"/>
    <col min="14085" max="14085" width="26.140625" style="472" customWidth="1"/>
    <col min="14086" max="14086" width="11" style="472" customWidth="1"/>
    <col min="14087" max="14087" width="10.7109375" style="472" customWidth="1"/>
    <col min="14088" max="14088" width="10.28515625" style="472" customWidth="1"/>
    <col min="14089" max="14089" width="11.140625" style="472" customWidth="1"/>
    <col min="14090" max="14090" width="11.28515625" style="472" customWidth="1"/>
    <col min="14091" max="14091" width="10" style="472" customWidth="1"/>
    <col min="14092" max="14092" width="12.42578125" style="472" customWidth="1"/>
    <col min="14093" max="14336" width="9.140625" style="472"/>
    <col min="14337" max="14337" width="3.28515625" style="472" customWidth="1"/>
    <col min="14338" max="14338" width="4.85546875" style="472" customWidth="1"/>
    <col min="14339" max="14339" width="6.140625" style="472" customWidth="1"/>
    <col min="14340" max="14340" width="5.28515625" style="472" customWidth="1"/>
    <col min="14341" max="14341" width="26.140625" style="472" customWidth="1"/>
    <col min="14342" max="14342" width="11" style="472" customWidth="1"/>
    <col min="14343" max="14343" width="10.7109375" style="472" customWidth="1"/>
    <col min="14344" max="14344" width="10.28515625" style="472" customWidth="1"/>
    <col min="14345" max="14345" width="11.140625" style="472" customWidth="1"/>
    <col min="14346" max="14346" width="11.28515625" style="472" customWidth="1"/>
    <col min="14347" max="14347" width="10" style="472" customWidth="1"/>
    <col min="14348" max="14348" width="12.42578125" style="472" customWidth="1"/>
    <col min="14349" max="14592" width="9.140625" style="472"/>
    <col min="14593" max="14593" width="3.28515625" style="472" customWidth="1"/>
    <col min="14594" max="14594" width="4.85546875" style="472" customWidth="1"/>
    <col min="14595" max="14595" width="6.140625" style="472" customWidth="1"/>
    <col min="14596" max="14596" width="5.28515625" style="472" customWidth="1"/>
    <col min="14597" max="14597" width="26.140625" style="472" customWidth="1"/>
    <col min="14598" max="14598" width="11" style="472" customWidth="1"/>
    <col min="14599" max="14599" width="10.7109375" style="472" customWidth="1"/>
    <col min="14600" max="14600" width="10.28515625" style="472" customWidth="1"/>
    <col min="14601" max="14601" width="11.140625" style="472" customWidth="1"/>
    <col min="14602" max="14602" width="11.28515625" style="472" customWidth="1"/>
    <col min="14603" max="14603" width="10" style="472" customWidth="1"/>
    <col min="14604" max="14604" width="12.42578125" style="472" customWidth="1"/>
    <col min="14605" max="14848" width="9.140625" style="472"/>
    <col min="14849" max="14849" width="3.28515625" style="472" customWidth="1"/>
    <col min="14850" max="14850" width="4.85546875" style="472" customWidth="1"/>
    <col min="14851" max="14851" width="6.140625" style="472" customWidth="1"/>
    <col min="14852" max="14852" width="5.28515625" style="472" customWidth="1"/>
    <col min="14853" max="14853" width="26.140625" style="472" customWidth="1"/>
    <col min="14854" max="14854" width="11" style="472" customWidth="1"/>
    <col min="14855" max="14855" width="10.7109375" style="472" customWidth="1"/>
    <col min="14856" max="14856" width="10.28515625" style="472" customWidth="1"/>
    <col min="14857" max="14857" width="11.140625" style="472" customWidth="1"/>
    <col min="14858" max="14858" width="11.28515625" style="472" customWidth="1"/>
    <col min="14859" max="14859" width="10" style="472" customWidth="1"/>
    <col min="14860" max="14860" width="12.42578125" style="472" customWidth="1"/>
    <col min="14861" max="15104" width="9.140625" style="472"/>
    <col min="15105" max="15105" width="3.28515625" style="472" customWidth="1"/>
    <col min="15106" max="15106" width="4.85546875" style="472" customWidth="1"/>
    <col min="15107" max="15107" width="6.140625" style="472" customWidth="1"/>
    <col min="15108" max="15108" width="5.28515625" style="472" customWidth="1"/>
    <col min="15109" max="15109" width="26.140625" style="472" customWidth="1"/>
    <col min="15110" max="15110" width="11" style="472" customWidth="1"/>
    <col min="15111" max="15111" width="10.7109375" style="472" customWidth="1"/>
    <col min="15112" max="15112" width="10.28515625" style="472" customWidth="1"/>
    <col min="15113" max="15113" width="11.140625" style="472" customWidth="1"/>
    <col min="15114" max="15114" width="11.28515625" style="472" customWidth="1"/>
    <col min="15115" max="15115" width="10" style="472" customWidth="1"/>
    <col min="15116" max="15116" width="12.42578125" style="472" customWidth="1"/>
    <col min="15117" max="15360" width="9.140625" style="472"/>
    <col min="15361" max="15361" width="3.28515625" style="472" customWidth="1"/>
    <col min="15362" max="15362" width="4.85546875" style="472" customWidth="1"/>
    <col min="15363" max="15363" width="6.140625" style="472" customWidth="1"/>
    <col min="15364" max="15364" width="5.28515625" style="472" customWidth="1"/>
    <col min="15365" max="15365" width="26.140625" style="472" customWidth="1"/>
    <col min="15366" max="15366" width="11" style="472" customWidth="1"/>
    <col min="15367" max="15367" width="10.7109375" style="472" customWidth="1"/>
    <col min="15368" max="15368" width="10.28515625" style="472" customWidth="1"/>
    <col min="15369" max="15369" width="11.140625" style="472" customWidth="1"/>
    <col min="15370" max="15370" width="11.28515625" style="472" customWidth="1"/>
    <col min="15371" max="15371" width="10" style="472" customWidth="1"/>
    <col min="15372" max="15372" width="12.42578125" style="472" customWidth="1"/>
    <col min="15373" max="15616" width="9.140625" style="472"/>
    <col min="15617" max="15617" width="3.28515625" style="472" customWidth="1"/>
    <col min="15618" max="15618" width="4.85546875" style="472" customWidth="1"/>
    <col min="15619" max="15619" width="6.140625" style="472" customWidth="1"/>
    <col min="15620" max="15620" width="5.28515625" style="472" customWidth="1"/>
    <col min="15621" max="15621" width="26.140625" style="472" customWidth="1"/>
    <col min="15622" max="15622" width="11" style="472" customWidth="1"/>
    <col min="15623" max="15623" width="10.7109375" style="472" customWidth="1"/>
    <col min="15624" max="15624" width="10.28515625" style="472" customWidth="1"/>
    <col min="15625" max="15625" width="11.140625" style="472" customWidth="1"/>
    <col min="15626" max="15626" width="11.28515625" style="472" customWidth="1"/>
    <col min="15627" max="15627" width="10" style="472" customWidth="1"/>
    <col min="15628" max="15628" width="12.42578125" style="472" customWidth="1"/>
    <col min="15629" max="15872" width="9.140625" style="472"/>
    <col min="15873" max="15873" width="3.28515625" style="472" customWidth="1"/>
    <col min="15874" max="15874" width="4.85546875" style="472" customWidth="1"/>
    <col min="15875" max="15875" width="6.140625" style="472" customWidth="1"/>
    <col min="15876" max="15876" width="5.28515625" style="472" customWidth="1"/>
    <col min="15877" max="15877" width="26.140625" style="472" customWidth="1"/>
    <col min="15878" max="15878" width="11" style="472" customWidth="1"/>
    <col min="15879" max="15879" width="10.7109375" style="472" customWidth="1"/>
    <col min="15880" max="15880" width="10.28515625" style="472" customWidth="1"/>
    <col min="15881" max="15881" width="11.140625" style="472" customWidth="1"/>
    <col min="15882" max="15882" width="11.28515625" style="472" customWidth="1"/>
    <col min="15883" max="15883" width="10" style="472" customWidth="1"/>
    <col min="15884" max="15884" width="12.42578125" style="472" customWidth="1"/>
    <col min="15885" max="16128" width="9.140625" style="472"/>
    <col min="16129" max="16129" width="3.28515625" style="472" customWidth="1"/>
    <col min="16130" max="16130" width="4.85546875" style="472" customWidth="1"/>
    <col min="16131" max="16131" width="6.140625" style="472" customWidth="1"/>
    <col min="16132" max="16132" width="5.28515625" style="472" customWidth="1"/>
    <col min="16133" max="16133" width="26.140625" style="472" customWidth="1"/>
    <col min="16134" max="16134" width="11" style="472" customWidth="1"/>
    <col min="16135" max="16135" width="10.7109375" style="472" customWidth="1"/>
    <col min="16136" max="16136" width="10.28515625" style="472" customWidth="1"/>
    <col min="16137" max="16137" width="11.140625" style="472" customWidth="1"/>
    <col min="16138" max="16138" width="11.28515625" style="472" customWidth="1"/>
    <col min="16139" max="16139" width="10" style="472" customWidth="1"/>
    <col min="16140" max="16140" width="12.42578125" style="472" customWidth="1"/>
    <col min="16141" max="16384" width="9.140625" style="472"/>
  </cols>
  <sheetData>
    <row r="1" spans="1:12">
      <c r="A1" s="1757" t="s">
        <v>577</v>
      </c>
      <c r="B1" s="1757"/>
      <c r="C1" s="1757"/>
      <c r="D1" s="1757"/>
      <c r="E1" s="1757"/>
      <c r="F1" s="1757"/>
      <c r="G1" s="1757"/>
      <c r="H1" s="1757"/>
      <c r="I1" s="1757"/>
      <c r="J1" s="1757"/>
      <c r="K1" s="1757"/>
      <c r="L1" s="1757"/>
    </row>
    <row r="2" spans="1:12" ht="15.75">
      <c r="A2" s="1758" t="s">
        <v>578</v>
      </c>
      <c r="B2" s="1758"/>
      <c r="C2" s="1758"/>
      <c r="D2" s="1758"/>
      <c r="E2" s="1758"/>
      <c r="F2" s="1758"/>
      <c r="G2" s="1758"/>
      <c r="H2" s="1758"/>
      <c r="I2" s="1758"/>
      <c r="J2" s="1758"/>
      <c r="K2" s="1758"/>
      <c r="L2" s="1758"/>
    </row>
    <row r="3" spans="1:12" ht="13.5" thickBot="1">
      <c r="A3" s="1759" t="s">
        <v>525</v>
      </c>
      <c r="B3" s="1759"/>
      <c r="C3" s="1759"/>
      <c r="D3" s="1759"/>
      <c r="E3" s="1759"/>
      <c r="F3" s="1759"/>
      <c r="G3" s="1759"/>
      <c r="H3" s="1759"/>
      <c r="I3" s="1759"/>
      <c r="J3" s="1759"/>
      <c r="K3" s="1759"/>
      <c r="L3" s="1759"/>
    </row>
    <row r="4" spans="1:12" ht="13.5" thickTop="1">
      <c r="A4" s="1760" t="s">
        <v>579</v>
      </c>
      <c r="B4" s="1761"/>
      <c r="C4" s="1761"/>
      <c r="D4" s="1761"/>
      <c r="E4" s="1762"/>
      <c r="F4" s="1769" t="s">
        <v>4</v>
      </c>
      <c r="G4" s="1762"/>
      <c r="H4" s="1761" t="s">
        <v>5</v>
      </c>
      <c r="I4" s="1762"/>
      <c r="J4" s="1770" t="s">
        <v>580</v>
      </c>
      <c r="K4" s="1772" t="s">
        <v>1251</v>
      </c>
      <c r="L4" s="1773"/>
    </row>
    <row r="5" spans="1:12">
      <c r="A5" s="1763"/>
      <c r="B5" s="1764"/>
      <c r="C5" s="1764"/>
      <c r="D5" s="1764"/>
      <c r="E5" s="1765"/>
      <c r="F5" s="1767"/>
      <c r="G5" s="1768"/>
      <c r="H5" s="1767"/>
      <c r="I5" s="1768"/>
      <c r="J5" s="1771"/>
      <c r="K5" s="1774" t="s">
        <v>1252</v>
      </c>
      <c r="L5" s="1775"/>
    </row>
    <row r="6" spans="1:12" ht="15" customHeight="1">
      <c r="A6" s="1766"/>
      <c r="B6" s="1767"/>
      <c r="C6" s="1767"/>
      <c r="D6" s="1767"/>
      <c r="E6" s="1768"/>
      <c r="F6" s="473" t="s">
        <v>37</v>
      </c>
      <c r="G6" s="473" t="s">
        <v>6</v>
      </c>
      <c r="H6" s="473" t="str">
        <f>F6</f>
        <v>Two Months</v>
      </c>
      <c r="I6" s="473" t="s">
        <v>6</v>
      </c>
      <c r="J6" s="473" t="str">
        <f>H6</f>
        <v>Two Months</v>
      </c>
      <c r="K6" s="473" t="str">
        <f>H4</f>
        <v>2016/17</v>
      </c>
      <c r="L6" s="474" t="str">
        <f>J4</f>
        <v>2017/18 P</v>
      </c>
    </row>
    <row r="7" spans="1:12">
      <c r="A7" s="475" t="s">
        <v>581</v>
      </c>
      <c r="B7" s="476"/>
      <c r="C7" s="476"/>
      <c r="D7" s="476"/>
      <c r="E7" s="476"/>
      <c r="F7" s="477">
        <v>38479.649999999965</v>
      </c>
      <c r="G7" s="477">
        <v>140418.4962113222</v>
      </c>
      <c r="H7" s="477">
        <v>-11116.381814462555</v>
      </c>
      <c r="I7" s="477">
        <v>-10130.609031744534</v>
      </c>
      <c r="J7" s="478">
        <v>-17877.82430198291</v>
      </c>
      <c r="K7" s="479" t="s">
        <v>7</v>
      </c>
      <c r="L7" s="480" t="s">
        <v>7</v>
      </c>
    </row>
    <row r="8" spans="1:12">
      <c r="A8" s="481"/>
      <c r="B8" s="482" t="s">
        <v>582</v>
      </c>
      <c r="C8" s="482"/>
      <c r="D8" s="482"/>
      <c r="E8" s="482"/>
      <c r="F8" s="483">
        <v>14068.65</v>
      </c>
      <c r="G8" s="483">
        <v>74866.08655195238</v>
      </c>
      <c r="H8" s="483">
        <v>14370.438339468317</v>
      </c>
      <c r="I8" s="483">
        <v>82127.4824455786</v>
      </c>
      <c r="J8" s="484">
        <v>14962.675521831585</v>
      </c>
      <c r="K8" s="485">
        <f>H8/F8*100-100</f>
        <v>2.1451122848909989</v>
      </c>
      <c r="L8" s="486">
        <f>J8/H8*100-100</f>
        <v>4.1212186321184987</v>
      </c>
    </row>
    <row r="9" spans="1:12">
      <c r="A9" s="481"/>
      <c r="B9" s="482"/>
      <c r="C9" s="482" t="s">
        <v>583</v>
      </c>
      <c r="D9" s="482"/>
      <c r="E9" s="482"/>
      <c r="F9" s="483">
        <v>0</v>
      </c>
      <c r="G9" s="483">
        <v>0</v>
      </c>
      <c r="H9" s="483">
        <v>0</v>
      </c>
      <c r="I9" s="483">
        <v>0</v>
      </c>
      <c r="J9" s="484">
        <v>0</v>
      </c>
      <c r="K9" s="485" t="s">
        <v>7</v>
      </c>
      <c r="L9" s="486" t="s">
        <v>7</v>
      </c>
    </row>
    <row r="10" spans="1:12">
      <c r="A10" s="481"/>
      <c r="B10" s="482"/>
      <c r="C10" s="482" t="s">
        <v>584</v>
      </c>
      <c r="D10" s="482"/>
      <c r="E10" s="482"/>
      <c r="F10" s="483">
        <v>14068.65</v>
      </c>
      <c r="G10" s="483">
        <v>74866.08655195238</v>
      </c>
      <c r="H10" s="483">
        <v>14370.438339468317</v>
      </c>
      <c r="I10" s="483">
        <v>82127.4824455786</v>
      </c>
      <c r="J10" s="484">
        <v>14962.675521831585</v>
      </c>
      <c r="K10" s="485">
        <f t="shared" ref="K10:K35" si="0">H10/F10*100-100</f>
        <v>2.1451122848909989</v>
      </c>
      <c r="L10" s="486">
        <f t="shared" ref="L10:L35" si="1">J10/H10*100-100</f>
        <v>4.1212186321184987</v>
      </c>
    </row>
    <row r="11" spans="1:12">
      <c r="A11" s="481"/>
      <c r="B11" s="482" t="s">
        <v>585</v>
      </c>
      <c r="C11" s="482"/>
      <c r="D11" s="482"/>
      <c r="E11" s="482"/>
      <c r="F11" s="483">
        <v>-101971.4</v>
      </c>
      <c r="G11" s="483">
        <v>-756487.88655387657</v>
      </c>
      <c r="H11" s="483">
        <v>-146032.36807220068</v>
      </c>
      <c r="I11" s="483">
        <v>-977945.75328046305</v>
      </c>
      <c r="J11" s="484">
        <v>-161979.83172758878</v>
      </c>
      <c r="K11" s="485">
        <f t="shared" si="0"/>
        <v>43.209143026574793</v>
      </c>
      <c r="L11" s="486">
        <f t="shared" si="1"/>
        <v>10.920499246785781</v>
      </c>
    </row>
    <row r="12" spans="1:12">
      <c r="A12" s="481"/>
      <c r="B12" s="482"/>
      <c r="C12" s="482" t="s">
        <v>583</v>
      </c>
      <c r="D12" s="482"/>
      <c r="E12" s="482"/>
      <c r="F12" s="483">
        <v>-11815.100000000002</v>
      </c>
      <c r="G12" s="483">
        <v>-68724.400000000009</v>
      </c>
      <c r="H12" s="483">
        <v>-13925.899999999998</v>
      </c>
      <c r="I12" s="483">
        <v>-121413.79999999997</v>
      </c>
      <c r="J12" s="484">
        <v>-18248.100000000002</v>
      </c>
      <c r="K12" s="485">
        <f t="shared" si="0"/>
        <v>17.865274098399468</v>
      </c>
      <c r="L12" s="486">
        <f t="shared" si="1"/>
        <v>31.037132249980289</v>
      </c>
    </row>
    <row r="13" spans="1:12">
      <c r="A13" s="481"/>
      <c r="B13" s="482"/>
      <c r="C13" s="482" t="s">
        <v>584</v>
      </c>
      <c r="D13" s="482"/>
      <c r="E13" s="482"/>
      <c r="F13" s="483">
        <v>-90156.3</v>
      </c>
      <c r="G13" s="483">
        <v>-687763.48655387654</v>
      </c>
      <c r="H13" s="483">
        <v>-132106.46807220072</v>
      </c>
      <c r="I13" s="483">
        <v>-856531.95328046312</v>
      </c>
      <c r="J13" s="484">
        <v>-143731.73172758878</v>
      </c>
      <c r="K13" s="485">
        <f t="shared" si="0"/>
        <v>46.530489907195317</v>
      </c>
      <c r="L13" s="486">
        <f t="shared" si="1"/>
        <v>8.799920113702882</v>
      </c>
    </row>
    <row r="14" spans="1:12">
      <c r="A14" s="475"/>
      <c r="B14" s="476" t="s">
        <v>586</v>
      </c>
      <c r="C14" s="476"/>
      <c r="D14" s="476"/>
      <c r="E14" s="476"/>
      <c r="F14" s="487">
        <v>-87902.75</v>
      </c>
      <c r="G14" s="487">
        <v>-681621.80000192416</v>
      </c>
      <c r="H14" s="487">
        <v>-131661.92973273239</v>
      </c>
      <c r="I14" s="487">
        <v>-895818.27083488437</v>
      </c>
      <c r="J14" s="488">
        <v>-147017.1562057572</v>
      </c>
      <c r="K14" s="489">
        <f t="shared" si="0"/>
        <v>49.781354659248308</v>
      </c>
      <c r="L14" s="490">
        <f t="shared" si="1"/>
        <v>11.662616903910788</v>
      </c>
    </row>
    <row r="15" spans="1:12">
      <c r="A15" s="475"/>
      <c r="B15" s="476" t="s">
        <v>587</v>
      </c>
      <c r="C15" s="476"/>
      <c r="D15" s="476"/>
      <c r="E15" s="476"/>
      <c r="F15" s="487">
        <v>-3726.8000000000029</v>
      </c>
      <c r="G15" s="487">
        <v>9849.172750314523</v>
      </c>
      <c r="H15" s="487">
        <v>-5314.7781990221611</v>
      </c>
      <c r="I15" s="487">
        <v>2891.333075273993</v>
      </c>
      <c r="J15" s="488">
        <v>-6768.0931040640107</v>
      </c>
      <c r="K15" s="489">
        <f t="shared" si="0"/>
        <v>42.609697301227783</v>
      </c>
      <c r="L15" s="490">
        <f t="shared" si="1"/>
        <v>27.344789389503347</v>
      </c>
    </row>
    <row r="16" spans="1:12">
      <c r="A16" s="481"/>
      <c r="B16" s="482"/>
      <c r="C16" s="482" t="s">
        <v>588</v>
      </c>
      <c r="D16" s="482"/>
      <c r="E16" s="482"/>
      <c r="F16" s="483">
        <v>21189.199999999997</v>
      </c>
      <c r="G16" s="483">
        <v>138472.35963078999</v>
      </c>
      <c r="H16" s="483">
        <v>20587.456359345189</v>
      </c>
      <c r="I16" s="483">
        <v>158264.88383626062</v>
      </c>
      <c r="J16" s="484">
        <v>21509.95309638634</v>
      </c>
      <c r="K16" s="485">
        <f t="shared" si="0"/>
        <v>-2.8398601205086038</v>
      </c>
      <c r="L16" s="486">
        <f t="shared" si="1"/>
        <v>4.4808679661021245</v>
      </c>
    </row>
    <row r="17" spans="1:12">
      <c r="A17" s="481"/>
      <c r="B17" s="491"/>
      <c r="C17" s="491"/>
      <c r="D17" s="491" t="s">
        <v>589</v>
      </c>
      <c r="E17" s="491"/>
      <c r="F17" s="492">
        <v>5636.3000000000011</v>
      </c>
      <c r="G17" s="492">
        <v>41765.257857105287</v>
      </c>
      <c r="H17" s="492">
        <v>7501.0175631610882</v>
      </c>
      <c r="I17" s="492">
        <v>58526.918777624232</v>
      </c>
      <c r="J17" s="493">
        <v>8114.0565069018121</v>
      </c>
      <c r="K17" s="494">
        <f t="shared" si="0"/>
        <v>33.084072231092875</v>
      </c>
      <c r="L17" s="495">
        <f t="shared" si="1"/>
        <v>8.172743745481597</v>
      </c>
    </row>
    <row r="18" spans="1:12">
      <c r="A18" s="481"/>
      <c r="B18" s="482"/>
      <c r="C18" s="482"/>
      <c r="D18" s="482" t="s">
        <v>590</v>
      </c>
      <c r="E18" s="482"/>
      <c r="F18" s="483">
        <v>7677.5</v>
      </c>
      <c r="G18" s="483">
        <v>38330.848999999995</v>
      </c>
      <c r="H18" s="483">
        <v>4742.1825500000004</v>
      </c>
      <c r="I18" s="483">
        <v>25533.64675</v>
      </c>
      <c r="J18" s="484">
        <v>3192.982</v>
      </c>
      <c r="K18" s="485">
        <f t="shared" si="0"/>
        <v>-38.232724845327247</v>
      </c>
      <c r="L18" s="486">
        <f t="shared" si="1"/>
        <v>-32.668513572932795</v>
      </c>
    </row>
    <row r="19" spans="1:12">
      <c r="A19" s="481"/>
      <c r="B19" s="482"/>
      <c r="C19" s="482"/>
      <c r="D19" s="482" t="s">
        <v>584</v>
      </c>
      <c r="E19" s="482"/>
      <c r="F19" s="483">
        <v>7875.4</v>
      </c>
      <c r="G19" s="483">
        <v>58376.252773684711</v>
      </c>
      <c r="H19" s="483">
        <v>8344.2562461841026</v>
      </c>
      <c r="I19" s="483">
        <v>74204.318308636401</v>
      </c>
      <c r="J19" s="484">
        <v>10202.914589484528</v>
      </c>
      <c r="K19" s="485">
        <f t="shared" si="0"/>
        <v>5.9534277139459988</v>
      </c>
      <c r="L19" s="486">
        <f t="shared" si="1"/>
        <v>22.27470356211083</v>
      </c>
    </row>
    <row r="20" spans="1:12">
      <c r="A20" s="481"/>
      <c r="B20" s="482"/>
      <c r="C20" s="482" t="s">
        <v>591</v>
      </c>
      <c r="D20" s="482"/>
      <c r="E20" s="482"/>
      <c r="F20" s="483">
        <v>-24916</v>
      </c>
      <c r="G20" s="483">
        <v>-128623.18688047546</v>
      </c>
      <c r="H20" s="483">
        <v>-25902.234558367352</v>
      </c>
      <c r="I20" s="483">
        <v>-155373.55076098663</v>
      </c>
      <c r="J20" s="484">
        <v>-28278.04620045035</v>
      </c>
      <c r="K20" s="485">
        <f t="shared" si="0"/>
        <v>3.9582379128566174</v>
      </c>
      <c r="L20" s="486">
        <f t="shared" si="1"/>
        <v>9.1722265765504147</v>
      </c>
    </row>
    <row r="21" spans="1:12">
      <c r="A21" s="481"/>
      <c r="B21" s="482"/>
      <c r="C21" s="482"/>
      <c r="D21" s="482" t="s">
        <v>131</v>
      </c>
      <c r="E21" s="482"/>
      <c r="F21" s="483">
        <v>-7770.1999999999989</v>
      </c>
      <c r="G21" s="483">
        <v>-44030.325426294396</v>
      </c>
      <c r="H21" s="483">
        <v>-6868.8511108859366</v>
      </c>
      <c r="I21" s="483">
        <v>-46884.876526952678</v>
      </c>
      <c r="J21" s="484">
        <v>-8679.4620474234616</v>
      </c>
      <c r="K21" s="485">
        <f t="shared" si="0"/>
        <v>-11.600073217086589</v>
      </c>
      <c r="L21" s="486">
        <f t="shared" si="1"/>
        <v>26.359734798560737</v>
      </c>
    </row>
    <row r="22" spans="1:12">
      <c r="A22" s="481"/>
      <c r="B22" s="482"/>
      <c r="C22" s="482"/>
      <c r="D22" s="482" t="s">
        <v>589</v>
      </c>
      <c r="E22" s="482"/>
      <c r="F22" s="483">
        <v>-10820.2</v>
      </c>
      <c r="G22" s="483">
        <v>-56418.385971561307</v>
      </c>
      <c r="H22" s="483">
        <v>-14505.723757803356</v>
      </c>
      <c r="I22" s="483">
        <v>-79926.888425358426</v>
      </c>
      <c r="J22" s="484">
        <v>-13637.561955158855</v>
      </c>
      <c r="K22" s="485">
        <f t="shared" si="0"/>
        <v>34.061512336217049</v>
      </c>
      <c r="L22" s="486">
        <f t="shared" si="1"/>
        <v>-5.984960262168741</v>
      </c>
    </row>
    <row r="23" spans="1:12">
      <c r="A23" s="481"/>
      <c r="B23" s="482"/>
      <c r="C23" s="482"/>
      <c r="D23" s="482"/>
      <c r="E23" s="496" t="s">
        <v>592</v>
      </c>
      <c r="F23" s="483">
        <v>-3812.9</v>
      </c>
      <c r="G23" s="483">
        <v>-20139.143669780668</v>
      </c>
      <c r="H23" s="483">
        <v>-6301.1174104549955</v>
      </c>
      <c r="I23" s="483">
        <v>-35024.898030045682</v>
      </c>
      <c r="J23" s="484">
        <v>-7053.9447076581519</v>
      </c>
      <c r="K23" s="485">
        <f t="shared" si="0"/>
        <v>65.257872235175199</v>
      </c>
      <c r="L23" s="486">
        <f t="shared" si="1"/>
        <v>11.947520545388414</v>
      </c>
    </row>
    <row r="24" spans="1:12">
      <c r="A24" s="481"/>
      <c r="B24" s="482"/>
      <c r="C24" s="482"/>
      <c r="D24" s="482" t="s">
        <v>593</v>
      </c>
      <c r="E24" s="482"/>
      <c r="F24" s="483">
        <v>-1271.9000000000001</v>
      </c>
      <c r="G24" s="483">
        <v>-2100.2829999999994</v>
      </c>
      <c r="H24" s="483">
        <v>-169.19399999999999</v>
      </c>
      <c r="I24" s="483">
        <v>-1331.9430000000002</v>
      </c>
      <c r="J24" s="484">
        <v>-714.178</v>
      </c>
      <c r="K24" s="485">
        <f t="shared" si="0"/>
        <v>-86.697539114710281</v>
      </c>
      <c r="L24" s="486">
        <f t="shared" si="1"/>
        <v>322.10598484579833</v>
      </c>
    </row>
    <row r="25" spans="1:12">
      <c r="A25" s="481"/>
      <c r="B25" s="482"/>
      <c r="C25" s="482"/>
      <c r="D25" s="482" t="s">
        <v>584</v>
      </c>
      <c r="E25" s="482"/>
      <c r="F25" s="483">
        <v>-5053.7</v>
      </c>
      <c r="G25" s="483">
        <v>-26074.192482619776</v>
      </c>
      <c r="H25" s="483">
        <v>-4358.4656896780562</v>
      </c>
      <c r="I25" s="483">
        <v>-27229.84280867553</v>
      </c>
      <c r="J25" s="484">
        <v>-5246.844197868033</v>
      </c>
      <c r="K25" s="485">
        <f t="shared" si="0"/>
        <v>-13.756936706214134</v>
      </c>
      <c r="L25" s="486">
        <f t="shared" si="1"/>
        <v>20.382826697337109</v>
      </c>
    </row>
    <row r="26" spans="1:12">
      <c r="A26" s="475"/>
      <c r="B26" s="476" t="s">
        <v>594</v>
      </c>
      <c r="C26" s="476"/>
      <c r="D26" s="476"/>
      <c r="E26" s="476"/>
      <c r="F26" s="487">
        <v>-91629.550000000017</v>
      </c>
      <c r="G26" s="487">
        <v>-671772.62725160969</v>
      </c>
      <c r="H26" s="487">
        <v>-136976.70793175453</v>
      </c>
      <c r="I26" s="487">
        <v>-892926.93775961048</v>
      </c>
      <c r="J26" s="488">
        <v>-153785.2493098212</v>
      </c>
      <c r="K26" s="489">
        <f t="shared" si="0"/>
        <v>49.489665650169087</v>
      </c>
      <c r="L26" s="490">
        <f t="shared" si="1"/>
        <v>12.271094576488977</v>
      </c>
    </row>
    <row r="27" spans="1:12">
      <c r="A27" s="475"/>
      <c r="B27" s="476" t="s">
        <v>595</v>
      </c>
      <c r="C27" s="476"/>
      <c r="D27" s="476"/>
      <c r="E27" s="476"/>
      <c r="F27" s="487">
        <v>4604.5</v>
      </c>
      <c r="G27" s="487">
        <v>34004.322032349293</v>
      </c>
      <c r="H27" s="487">
        <v>-4293.8357049340457</v>
      </c>
      <c r="I27" s="487">
        <v>30995.07234588014</v>
      </c>
      <c r="J27" s="488">
        <v>5252.5569315887988</v>
      </c>
      <c r="K27" s="489">
        <f t="shared" si="0"/>
        <v>-193.2530286661754</v>
      </c>
      <c r="L27" s="490">
        <f t="shared" si="1"/>
        <v>-222.32785072687079</v>
      </c>
    </row>
    <row r="28" spans="1:12">
      <c r="A28" s="481"/>
      <c r="B28" s="482"/>
      <c r="C28" s="482" t="s">
        <v>596</v>
      </c>
      <c r="D28" s="482"/>
      <c r="E28" s="482"/>
      <c r="F28" s="483">
        <v>5183.8999999999996</v>
      </c>
      <c r="G28" s="483">
        <v>43085.254032349287</v>
      </c>
      <c r="H28" s="483">
        <v>5741.0062950659521</v>
      </c>
      <c r="I28" s="483">
        <v>51958.827345880141</v>
      </c>
      <c r="J28" s="484">
        <v>8919.3779315887987</v>
      </c>
      <c r="K28" s="485">
        <f t="shared" si="0"/>
        <v>10.74685651856619</v>
      </c>
      <c r="L28" s="486">
        <f t="shared" si="1"/>
        <v>55.362622389988758</v>
      </c>
    </row>
    <row r="29" spans="1:12">
      <c r="A29" s="481"/>
      <c r="B29" s="482"/>
      <c r="C29" s="482" t="s">
        <v>597</v>
      </c>
      <c r="D29" s="482"/>
      <c r="E29" s="482"/>
      <c r="F29" s="483">
        <v>-579.4</v>
      </c>
      <c r="G29" s="483">
        <v>-9080.9319999999989</v>
      </c>
      <c r="H29" s="483">
        <v>-10034.841999999999</v>
      </c>
      <c r="I29" s="483">
        <v>-20963.754999999997</v>
      </c>
      <c r="J29" s="484">
        <v>-3666.8209999999999</v>
      </c>
      <c r="K29" s="485">
        <f t="shared" si="0"/>
        <v>1631.9368312046943</v>
      </c>
      <c r="L29" s="486">
        <f t="shared" si="1"/>
        <v>-63.459105783628679</v>
      </c>
    </row>
    <row r="30" spans="1:12">
      <c r="A30" s="475"/>
      <c r="B30" s="476" t="s">
        <v>598</v>
      </c>
      <c r="C30" s="476"/>
      <c r="D30" s="476"/>
      <c r="E30" s="476"/>
      <c r="F30" s="487">
        <v>-87025.050000000017</v>
      </c>
      <c r="G30" s="487">
        <v>-637768.30521926039</v>
      </c>
      <c r="H30" s="487">
        <v>-141270.54363668858</v>
      </c>
      <c r="I30" s="487">
        <v>-861931.86541373027</v>
      </c>
      <c r="J30" s="488">
        <v>-148532.6923782324</v>
      </c>
      <c r="K30" s="489">
        <f t="shared" si="0"/>
        <v>62.333194449975679</v>
      </c>
      <c r="L30" s="490">
        <f t="shared" si="1"/>
        <v>5.14059658481969</v>
      </c>
    </row>
    <row r="31" spans="1:12">
      <c r="A31" s="475"/>
      <c r="B31" s="476" t="s">
        <v>599</v>
      </c>
      <c r="C31" s="476"/>
      <c r="D31" s="476"/>
      <c r="E31" s="476"/>
      <c r="F31" s="487">
        <v>125504.69999999998</v>
      </c>
      <c r="G31" s="487">
        <v>778186.80143058253</v>
      </c>
      <c r="H31" s="487">
        <v>130154.16182222603</v>
      </c>
      <c r="I31" s="487">
        <v>851801.25638198573</v>
      </c>
      <c r="J31" s="488">
        <v>130654.86807624949</v>
      </c>
      <c r="K31" s="489">
        <f t="shared" si="0"/>
        <v>3.7046117175102182</v>
      </c>
      <c r="L31" s="490">
        <f t="shared" si="1"/>
        <v>0.38470245362370292</v>
      </c>
    </row>
    <row r="32" spans="1:12">
      <c r="A32" s="481"/>
      <c r="B32" s="482"/>
      <c r="C32" s="482" t="s">
        <v>600</v>
      </c>
      <c r="D32" s="482"/>
      <c r="E32" s="482"/>
      <c r="F32" s="483">
        <v>125896.99999999999</v>
      </c>
      <c r="G32" s="483">
        <v>781989.59876815509</v>
      </c>
      <c r="H32" s="483">
        <v>130521.81769922149</v>
      </c>
      <c r="I32" s="483">
        <v>855708.843463692</v>
      </c>
      <c r="J32" s="484">
        <v>131535.58508155763</v>
      </c>
      <c r="K32" s="485">
        <f t="shared" si="0"/>
        <v>3.673493172372261</v>
      </c>
      <c r="L32" s="486">
        <f t="shared" si="1"/>
        <v>0.77670338967566011</v>
      </c>
    </row>
    <row r="33" spans="1:12">
      <c r="A33" s="481"/>
      <c r="B33" s="482"/>
      <c r="C33" s="482"/>
      <c r="D33" s="482" t="s">
        <v>601</v>
      </c>
      <c r="E33" s="482"/>
      <c r="F33" s="483">
        <v>10978.899999999998</v>
      </c>
      <c r="G33" s="483">
        <v>70411.604999999996</v>
      </c>
      <c r="H33" s="483">
        <v>8849.7210000000014</v>
      </c>
      <c r="I33" s="483">
        <v>114663.875</v>
      </c>
      <c r="J33" s="484">
        <v>7761.5860000000002</v>
      </c>
      <c r="K33" s="485">
        <f t="shared" si="0"/>
        <v>-19.393372742260127</v>
      </c>
      <c r="L33" s="486">
        <f t="shared" si="1"/>
        <v>-12.295698361564178</v>
      </c>
    </row>
    <row r="34" spans="1:12">
      <c r="A34" s="481"/>
      <c r="B34" s="491"/>
      <c r="C34" s="491"/>
      <c r="D34" s="491" t="s">
        <v>602</v>
      </c>
      <c r="E34" s="491"/>
      <c r="F34" s="492">
        <v>107668.4</v>
      </c>
      <c r="G34" s="492">
        <v>665064.34822111635</v>
      </c>
      <c r="H34" s="492">
        <v>114739.77702329913</v>
      </c>
      <c r="I34" s="492">
        <v>695452.39585422631</v>
      </c>
      <c r="J34" s="493">
        <v>115551.71009822453</v>
      </c>
      <c r="K34" s="494">
        <f t="shared" si="0"/>
        <v>6.5677367020399231</v>
      </c>
      <c r="L34" s="495">
        <f t="shared" si="1"/>
        <v>0.70762999196043097</v>
      </c>
    </row>
    <row r="35" spans="1:12">
      <c r="A35" s="481"/>
      <c r="B35" s="482"/>
      <c r="C35" s="482"/>
      <c r="D35" s="482" t="s">
        <v>603</v>
      </c>
      <c r="E35" s="482"/>
      <c r="F35" s="483">
        <v>7249.7</v>
      </c>
      <c r="G35" s="483">
        <v>46513.645547038774</v>
      </c>
      <c r="H35" s="483">
        <v>6932.3196759223674</v>
      </c>
      <c r="I35" s="483">
        <v>45592.572609465722</v>
      </c>
      <c r="J35" s="484">
        <v>8222.2889833330846</v>
      </c>
      <c r="K35" s="485">
        <f t="shared" si="0"/>
        <v>-4.377840794482978</v>
      </c>
      <c r="L35" s="486">
        <f t="shared" si="1"/>
        <v>18.608047056616471</v>
      </c>
    </row>
    <row r="36" spans="1:12">
      <c r="A36" s="481"/>
      <c r="B36" s="482"/>
      <c r="C36" s="482"/>
      <c r="D36" s="482" t="s">
        <v>604</v>
      </c>
      <c r="E36" s="482"/>
      <c r="F36" s="483">
        <v>0</v>
      </c>
      <c r="G36" s="483">
        <v>0</v>
      </c>
      <c r="H36" s="483">
        <v>0</v>
      </c>
      <c r="I36" s="483">
        <v>0</v>
      </c>
      <c r="J36" s="484">
        <v>0</v>
      </c>
      <c r="K36" s="485" t="s">
        <v>7</v>
      </c>
      <c r="L36" s="486" t="s">
        <v>7</v>
      </c>
    </row>
    <row r="37" spans="1:12">
      <c r="A37" s="481"/>
      <c r="B37" s="482"/>
      <c r="C37" s="482" t="s">
        <v>605</v>
      </c>
      <c r="D37" s="482"/>
      <c r="E37" s="482"/>
      <c r="F37" s="483">
        <v>-392.29999999999995</v>
      </c>
      <c r="G37" s="483">
        <v>-3802.7973375725223</v>
      </c>
      <c r="H37" s="483">
        <v>-367.65587699545267</v>
      </c>
      <c r="I37" s="483">
        <v>-3907.5870817062046</v>
      </c>
      <c r="J37" s="484">
        <v>-880.71700530811154</v>
      </c>
      <c r="K37" s="485">
        <v>-6.2819584513248259</v>
      </c>
      <c r="L37" s="486">
        <v>139.54927975189273</v>
      </c>
    </row>
    <row r="38" spans="1:12">
      <c r="A38" s="475" t="s">
        <v>606</v>
      </c>
      <c r="B38" s="476" t="s">
        <v>607</v>
      </c>
      <c r="C38" s="476"/>
      <c r="D38" s="476"/>
      <c r="E38" s="476"/>
      <c r="F38" s="487">
        <v>2512.6</v>
      </c>
      <c r="G38" s="487">
        <v>16987.34</v>
      </c>
      <c r="H38" s="487">
        <v>1544.8879999999999</v>
      </c>
      <c r="I38" s="487">
        <v>13362.725999999999</v>
      </c>
      <c r="J38" s="488">
        <v>1843.0519999999999</v>
      </c>
      <c r="K38" s="489">
        <f>H38/F38*100-100</f>
        <v>-38.514367587359708</v>
      </c>
      <c r="L38" s="490">
        <f>J38/H38*100-100</f>
        <v>19.300039873440667</v>
      </c>
    </row>
    <row r="39" spans="1:12">
      <c r="A39" s="475" t="s">
        <v>608</v>
      </c>
      <c r="B39" s="475"/>
      <c r="C39" s="476"/>
      <c r="D39" s="476"/>
      <c r="E39" s="476"/>
      <c r="F39" s="487">
        <v>40992.249999999971</v>
      </c>
      <c r="G39" s="487">
        <v>157405.83621132222</v>
      </c>
      <c r="H39" s="487">
        <v>-9571.4938144625485</v>
      </c>
      <c r="I39" s="487">
        <v>3232.1169682554901</v>
      </c>
      <c r="J39" s="488">
        <v>-16034.772301982906</v>
      </c>
      <c r="K39" s="489">
        <f>H39/F39*100-100</f>
        <v>-123.34952049341658</v>
      </c>
      <c r="L39" s="490">
        <f>J39/H39*100-100</f>
        <v>67.526329879191167</v>
      </c>
    </row>
    <row r="40" spans="1:12">
      <c r="A40" s="475" t="s">
        <v>609</v>
      </c>
      <c r="B40" s="476" t="s">
        <v>610</v>
      </c>
      <c r="C40" s="476"/>
      <c r="D40" s="476"/>
      <c r="E40" s="476"/>
      <c r="F40" s="487">
        <v>-7651.18</v>
      </c>
      <c r="G40" s="487">
        <v>29638.424094576047</v>
      </c>
      <c r="H40" s="487">
        <v>-2264.2034588968804</v>
      </c>
      <c r="I40" s="487">
        <v>26639.503710280282</v>
      </c>
      <c r="J40" s="488">
        <v>14456.467253449708</v>
      </c>
      <c r="K40" s="489">
        <f>H40/F40*100-100</f>
        <v>-70.407133816001192</v>
      </c>
      <c r="L40" s="497" t="s">
        <v>7</v>
      </c>
    </row>
    <row r="41" spans="1:12">
      <c r="A41" s="481"/>
      <c r="B41" s="482" t="s">
        <v>611</v>
      </c>
      <c r="C41" s="482"/>
      <c r="D41" s="482"/>
      <c r="E41" s="482"/>
      <c r="F41" s="483">
        <v>834.69999999999993</v>
      </c>
      <c r="G41" s="483">
        <v>5920.9250000000002</v>
      </c>
      <c r="H41" s="483">
        <v>2193.337</v>
      </c>
      <c r="I41" s="483">
        <v>13503.939999999999</v>
      </c>
      <c r="J41" s="484">
        <v>5103.9650000000001</v>
      </c>
      <c r="K41" s="485" t="s">
        <v>7</v>
      </c>
      <c r="L41" s="486">
        <f>J41/H41*100-100</f>
        <v>132.70318241109322</v>
      </c>
    </row>
    <row r="42" spans="1:12">
      <c r="A42" s="481"/>
      <c r="B42" s="482" t="s">
        <v>612</v>
      </c>
      <c r="C42" s="482"/>
      <c r="D42" s="482"/>
      <c r="E42" s="482"/>
      <c r="F42" s="483">
        <v>0</v>
      </c>
      <c r="G42" s="483">
        <v>0</v>
      </c>
      <c r="H42" s="483">
        <v>0</v>
      </c>
      <c r="I42" s="483">
        <v>0</v>
      </c>
      <c r="J42" s="484">
        <v>0</v>
      </c>
      <c r="K42" s="485" t="s">
        <v>7</v>
      </c>
      <c r="L42" s="486" t="s">
        <v>7</v>
      </c>
    </row>
    <row r="43" spans="1:12">
      <c r="A43" s="481"/>
      <c r="B43" s="482" t="s">
        <v>613</v>
      </c>
      <c r="C43" s="482"/>
      <c r="D43" s="482"/>
      <c r="E43" s="482"/>
      <c r="F43" s="483">
        <v>-6327.2</v>
      </c>
      <c r="G43" s="483">
        <v>-30936.319010921845</v>
      </c>
      <c r="H43" s="483">
        <v>-5849.0814870012737</v>
      </c>
      <c r="I43" s="483">
        <v>-48690.569181935425</v>
      </c>
      <c r="J43" s="484">
        <v>-7507.849771163832</v>
      </c>
      <c r="K43" s="485">
        <f t="shared" ref="K43:K51" si="2">H43/F43*100-100</f>
        <v>-7.5565576084006523</v>
      </c>
      <c r="L43" s="486">
        <f t="shared" ref="L43:L50" si="3">J43/H43*100-100</f>
        <v>28.359466146076556</v>
      </c>
    </row>
    <row r="44" spans="1:12">
      <c r="A44" s="481"/>
      <c r="B44" s="482"/>
      <c r="C44" s="482" t="s">
        <v>614</v>
      </c>
      <c r="D44" s="482"/>
      <c r="E44" s="482"/>
      <c r="F44" s="483">
        <v>-898.2</v>
      </c>
      <c r="G44" s="483">
        <v>-338.91999999999985</v>
      </c>
      <c r="H44" s="483">
        <v>-435.35999999999996</v>
      </c>
      <c r="I44" s="483">
        <v>-9005.2707325815081</v>
      </c>
      <c r="J44" s="484">
        <v>-84.900000000000091</v>
      </c>
      <c r="K44" s="485">
        <f t="shared" si="2"/>
        <v>-51.529726118904485</v>
      </c>
      <c r="L44" s="486">
        <f t="shared" si="3"/>
        <v>-80.498897464167555</v>
      </c>
    </row>
    <row r="45" spans="1:12">
      <c r="A45" s="481"/>
      <c r="B45" s="482"/>
      <c r="C45" s="482" t="s">
        <v>584</v>
      </c>
      <c r="D45" s="482"/>
      <c r="E45" s="482"/>
      <c r="F45" s="483">
        <v>-5429</v>
      </c>
      <c r="G45" s="483">
        <v>-30597.399010921847</v>
      </c>
      <c r="H45" s="483">
        <v>-5413.721487001274</v>
      </c>
      <c r="I45" s="483">
        <v>-39685.298449353919</v>
      </c>
      <c r="J45" s="484">
        <v>-7422.9497711638323</v>
      </c>
      <c r="K45" s="485">
        <f t="shared" si="2"/>
        <v>-0.28142407439170825</v>
      </c>
      <c r="L45" s="486">
        <f t="shared" si="3"/>
        <v>37.113624869451769</v>
      </c>
    </row>
    <row r="46" spans="1:12">
      <c r="A46" s="481"/>
      <c r="B46" s="482" t="s">
        <v>615</v>
      </c>
      <c r="C46" s="482"/>
      <c r="D46" s="482"/>
      <c r="E46" s="482"/>
      <c r="F46" s="483">
        <v>-2158.6800000000007</v>
      </c>
      <c r="G46" s="483">
        <v>54653.818105497892</v>
      </c>
      <c r="H46" s="483">
        <v>1391.5410281043928</v>
      </c>
      <c r="I46" s="483">
        <v>61826.132892215712</v>
      </c>
      <c r="J46" s="484">
        <v>16860.352024613541</v>
      </c>
      <c r="K46" s="485">
        <f t="shared" si="2"/>
        <v>-164.4625895502989</v>
      </c>
      <c r="L46" s="498" t="s">
        <v>7</v>
      </c>
    </row>
    <row r="47" spans="1:12">
      <c r="A47" s="481"/>
      <c r="B47" s="482"/>
      <c r="C47" s="482" t="s">
        <v>614</v>
      </c>
      <c r="D47" s="482"/>
      <c r="E47" s="482"/>
      <c r="F47" s="483">
        <v>-1584.8000000000002</v>
      </c>
      <c r="G47" s="483">
        <v>16397.41</v>
      </c>
      <c r="H47" s="483">
        <v>2890.76</v>
      </c>
      <c r="I47" s="483">
        <v>24381.269877670376</v>
      </c>
      <c r="J47" s="484">
        <v>3133.9</v>
      </c>
      <c r="K47" s="499" t="s">
        <v>7</v>
      </c>
      <c r="L47" s="486">
        <f t="shared" si="3"/>
        <v>8.4109369162434859</v>
      </c>
    </row>
    <row r="48" spans="1:12">
      <c r="A48" s="481"/>
      <c r="B48" s="482"/>
      <c r="C48" s="482" t="s">
        <v>616</v>
      </c>
      <c r="D48" s="482"/>
      <c r="E48" s="482"/>
      <c r="F48" s="483">
        <v>365.29999999999984</v>
      </c>
      <c r="G48" s="483">
        <v>27341.818105497892</v>
      </c>
      <c r="H48" s="483">
        <v>2037.4410281043777</v>
      </c>
      <c r="I48" s="483">
        <v>56109.153014545329</v>
      </c>
      <c r="J48" s="484">
        <v>7149.9520246135316</v>
      </c>
      <c r="K48" s="499" t="s">
        <v>7</v>
      </c>
      <c r="L48" s="498" t="s">
        <v>617</v>
      </c>
    </row>
    <row r="49" spans="1:12">
      <c r="A49" s="481"/>
      <c r="B49" s="482"/>
      <c r="C49" s="482"/>
      <c r="D49" s="482" t="s">
        <v>618</v>
      </c>
      <c r="E49" s="482"/>
      <c r="F49" s="483">
        <v>373.19999999999982</v>
      </c>
      <c r="G49" s="483">
        <v>25978.899999999998</v>
      </c>
      <c r="H49" s="483">
        <v>1981.8600000000001</v>
      </c>
      <c r="I49" s="483">
        <v>44787.130000000005</v>
      </c>
      <c r="J49" s="484">
        <v>4528.0999999999985</v>
      </c>
      <c r="K49" s="485">
        <f t="shared" si="2"/>
        <v>431.04501607717077</v>
      </c>
      <c r="L49" s="486">
        <f t="shared" si="3"/>
        <v>128.47728901133269</v>
      </c>
    </row>
    <row r="50" spans="1:12">
      <c r="A50" s="481"/>
      <c r="B50" s="482"/>
      <c r="C50" s="482"/>
      <c r="D50" s="482"/>
      <c r="E50" s="482" t="s">
        <v>619</v>
      </c>
      <c r="F50" s="483">
        <v>1769.1</v>
      </c>
      <c r="G50" s="483">
        <v>43773.95</v>
      </c>
      <c r="H50" s="483">
        <v>3315.26</v>
      </c>
      <c r="I50" s="483">
        <v>62601.73</v>
      </c>
      <c r="J50" s="484">
        <v>7206.2999999999993</v>
      </c>
      <c r="K50" s="485">
        <f t="shared" si="2"/>
        <v>87.398112034367784</v>
      </c>
      <c r="L50" s="486">
        <f t="shared" si="3"/>
        <v>117.36756694799197</v>
      </c>
    </row>
    <row r="51" spans="1:12">
      <c r="A51" s="481"/>
      <c r="B51" s="482"/>
      <c r="C51" s="482"/>
      <c r="D51" s="482"/>
      <c r="E51" s="482" t="s">
        <v>620</v>
      </c>
      <c r="F51" s="483">
        <v>-1395.9</v>
      </c>
      <c r="G51" s="483">
        <v>-17795.05</v>
      </c>
      <c r="H51" s="483">
        <v>-1333.4</v>
      </c>
      <c r="I51" s="483">
        <v>-17814.600000000002</v>
      </c>
      <c r="J51" s="484">
        <v>-2678.2000000000003</v>
      </c>
      <c r="K51" s="485">
        <f t="shared" si="2"/>
        <v>-4.477398094419371</v>
      </c>
      <c r="L51" s="498" t="s">
        <v>7</v>
      </c>
    </row>
    <row r="52" spans="1:12">
      <c r="A52" s="481"/>
      <c r="B52" s="482"/>
      <c r="C52" s="482"/>
      <c r="D52" s="482" t="s">
        <v>621</v>
      </c>
      <c r="E52" s="482"/>
      <c r="F52" s="483">
        <v>-7.9</v>
      </c>
      <c r="G52" s="483">
        <v>1362.918105497894</v>
      </c>
      <c r="H52" s="483">
        <v>55.58102810437768</v>
      </c>
      <c r="I52" s="483">
        <v>11322.023014545328</v>
      </c>
      <c r="J52" s="484">
        <v>2621.8520246135336</v>
      </c>
      <c r="K52" s="499" t="s">
        <v>7</v>
      </c>
      <c r="L52" s="498" t="s">
        <v>7</v>
      </c>
    </row>
    <row r="53" spans="1:12">
      <c r="A53" s="481"/>
      <c r="B53" s="482"/>
      <c r="C53" s="482" t="s">
        <v>622</v>
      </c>
      <c r="D53" s="482"/>
      <c r="E53" s="482"/>
      <c r="F53" s="483">
        <v>-937.80000000000007</v>
      </c>
      <c r="G53" s="483">
        <v>14982.299999999994</v>
      </c>
      <c r="H53" s="483">
        <v>-3536.6999999999853</v>
      </c>
      <c r="I53" s="483">
        <v>-18811.999999999993</v>
      </c>
      <c r="J53" s="484">
        <v>6586.5000000000091</v>
      </c>
      <c r="K53" s="485">
        <f>H53/F53*100-100</f>
        <v>277.12731925783589</v>
      </c>
      <c r="L53" s="486">
        <f>J53/H53*100-100</f>
        <v>-286.23292900161266</v>
      </c>
    </row>
    <row r="54" spans="1:12">
      <c r="A54" s="481"/>
      <c r="B54" s="482"/>
      <c r="C54" s="482"/>
      <c r="D54" s="482" t="s">
        <v>623</v>
      </c>
      <c r="E54" s="482"/>
      <c r="F54" s="483">
        <v>-1.6</v>
      </c>
      <c r="G54" s="483">
        <v>-5.6000000000000005</v>
      </c>
      <c r="H54" s="483">
        <v>-1.2000000000000002</v>
      </c>
      <c r="I54" s="483">
        <v>231.9</v>
      </c>
      <c r="J54" s="484">
        <v>-54.900000000000006</v>
      </c>
      <c r="K54" s="485" t="s">
        <v>7</v>
      </c>
      <c r="L54" s="486" t="s">
        <v>7</v>
      </c>
    </row>
    <row r="55" spans="1:12">
      <c r="A55" s="481"/>
      <c r="B55" s="482"/>
      <c r="C55" s="482"/>
      <c r="D55" s="482" t="s">
        <v>624</v>
      </c>
      <c r="E55" s="482"/>
      <c r="F55" s="483">
        <v>-936.2</v>
      </c>
      <c r="G55" s="483">
        <v>14987.899999999994</v>
      </c>
      <c r="H55" s="483">
        <v>-3535.4999999999854</v>
      </c>
      <c r="I55" s="483">
        <v>-19043.899999999994</v>
      </c>
      <c r="J55" s="484">
        <v>6641.4000000000087</v>
      </c>
      <c r="K55" s="485">
        <f t="shared" ref="K55:K63" si="4">H55/F55*100-100</f>
        <v>277.64366588335668</v>
      </c>
      <c r="L55" s="486">
        <f>J55/H55*100-100</f>
        <v>-287.84896054306421</v>
      </c>
    </row>
    <row r="56" spans="1:12">
      <c r="A56" s="481"/>
      <c r="B56" s="482"/>
      <c r="C56" s="482" t="s">
        <v>625</v>
      </c>
      <c r="D56" s="482"/>
      <c r="E56" s="482"/>
      <c r="F56" s="483">
        <v>-1.38</v>
      </c>
      <c r="G56" s="483">
        <v>-4067.71</v>
      </c>
      <c r="H56" s="483">
        <v>3.9999999999999286E-2</v>
      </c>
      <c r="I56" s="483">
        <v>147.70999999999998</v>
      </c>
      <c r="J56" s="484">
        <v>-10</v>
      </c>
      <c r="K56" s="485">
        <f t="shared" si="4"/>
        <v>-102.89855072463763</v>
      </c>
      <c r="L56" s="498" t="s">
        <v>7</v>
      </c>
    </row>
    <row r="57" spans="1:12">
      <c r="A57" s="475" t="s">
        <v>626</v>
      </c>
      <c r="B57" s="476"/>
      <c r="C57" s="476"/>
      <c r="D57" s="476"/>
      <c r="E57" s="476"/>
      <c r="F57" s="487">
        <v>33341.069999999963</v>
      </c>
      <c r="G57" s="487">
        <v>187044.26030589826</v>
      </c>
      <c r="H57" s="487">
        <v>-11835.69727335943</v>
      </c>
      <c r="I57" s="487">
        <v>29871.620678535779</v>
      </c>
      <c r="J57" s="488">
        <v>-1578.3050485331914</v>
      </c>
      <c r="K57" s="489">
        <f t="shared" si="4"/>
        <v>-135.49885253640463</v>
      </c>
      <c r="L57" s="490">
        <f t="shared" ref="L57:L62" si="5">J57/H57*100-100</f>
        <v>-86.664874809820077</v>
      </c>
    </row>
    <row r="58" spans="1:12">
      <c r="A58" s="475" t="s">
        <v>627</v>
      </c>
      <c r="B58" s="476" t="s">
        <v>628</v>
      </c>
      <c r="C58" s="476"/>
      <c r="D58" s="476"/>
      <c r="E58" s="476"/>
      <c r="F58" s="487">
        <v>-2403.8599999999642</v>
      </c>
      <c r="G58" s="487">
        <v>16891.209694101708</v>
      </c>
      <c r="H58" s="487">
        <v>4801.797273359407</v>
      </c>
      <c r="I58" s="487">
        <v>33471.099321464193</v>
      </c>
      <c r="J58" s="488">
        <v>2290.965048533224</v>
      </c>
      <c r="K58" s="500" t="s">
        <v>7</v>
      </c>
      <c r="L58" s="490">
        <f t="shared" si="5"/>
        <v>-52.289425852199052</v>
      </c>
    </row>
    <row r="59" spans="1:12">
      <c r="A59" s="475" t="s">
        <v>629</v>
      </c>
      <c r="B59" s="476"/>
      <c r="C59" s="476"/>
      <c r="D59" s="476"/>
      <c r="E59" s="476"/>
      <c r="F59" s="487">
        <v>30937.21</v>
      </c>
      <c r="G59" s="487">
        <v>203935.46999999997</v>
      </c>
      <c r="H59" s="487">
        <v>-7033.9000000000233</v>
      </c>
      <c r="I59" s="487">
        <v>63342.719999999972</v>
      </c>
      <c r="J59" s="488">
        <v>712.6600000000326</v>
      </c>
      <c r="K59" s="489">
        <f t="shared" si="4"/>
        <v>-122.73605150561418</v>
      </c>
      <c r="L59" s="490">
        <f t="shared" si="5"/>
        <v>-110.13179032968951</v>
      </c>
    </row>
    <row r="60" spans="1:12">
      <c r="A60" s="475" t="s">
        <v>630</v>
      </c>
      <c r="B60" s="476"/>
      <c r="C60" s="476"/>
      <c r="D60" s="476"/>
      <c r="E60" s="476"/>
      <c r="F60" s="487">
        <v>-30937.21</v>
      </c>
      <c r="G60" s="487">
        <v>-203935.47000000003</v>
      </c>
      <c r="H60" s="487">
        <v>7033.9000000000206</v>
      </c>
      <c r="I60" s="487">
        <v>-63342.719999999958</v>
      </c>
      <c r="J60" s="487">
        <v>-712.6600000000326</v>
      </c>
      <c r="K60" s="489">
        <f t="shared" si="4"/>
        <v>-122.73605150561418</v>
      </c>
      <c r="L60" s="490">
        <f t="shared" si="5"/>
        <v>-110.13179032968951</v>
      </c>
    </row>
    <row r="61" spans="1:12">
      <c r="A61" s="481"/>
      <c r="B61" s="482" t="s">
        <v>631</v>
      </c>
      <c r="C61" s="482"/>
      <c r="D61" s="482"/>
      <c r="E61" s="482"/>
      <c r="F61" s="483">
        <v>-35968.81</v>
      </c>
      <c r="G61" s="483">
        <v>-203935.47000000003</v>
      </c>
      <c r="H61" s="483">
        <v>7033.8600000000206</v>
      </c>
      <c r="I61" s="483">
        <v>-61640.459999999963</v>
      </c>
      <c r="J61" s="483">
        <v>-712.67000000004191</v>
      </c>
      <c r="K61" s="485">
        <f t="shared" si="4"/>
        <v>-119.55544261820177</v>
      </c>
      <c r="L61" s="486">
        <f t="shared" si="5"/>
        <v>-110.13199011638048</v>
      </c>
    </row>
    <row r="62" spans="1:12">
      <c r="A62" s="481"/>
      <c r="B62" s="482"/>
      <c r="C62" s="482" t="s">
        <v>623</v>
      </c>
      <c r="D62" s="482"/>
      <c r="E62" s="482"/>
      <c r="F62" s="483">
        <v>-35511.81</v>
      </c>
      <c r="G62" s="483">
        <v>-172887.02000000002</v>
      </c>
      <c r="H62" s="483">
        <v>7348.2500000000146</v>
      </c>
      <c r="I62" s="483">
        <v>-61879.279999999984</v>
      </c>
      <c r="J62" s="483">
        <v>3000.9099999999744</v>
      </c>
      <c r="K62" s="485">
        <f t="shared" si="4"/>
        <v>-120.69241190465937</v>
      </c>
      <c r="L62" s="486">
        <f t="shared" si="5"/>
        <v>-59.161569081074155</v>
      </c>
    </row>
    <row r="63" spans="1:12">
      <c r="A63" s="481"/>
      <c r="B63" s="482"/>
      <c r="C63" s="482" t="s">
        <v>624</v>
      </c>
      <c r="D63" s="482"/>
      <c r="E63" s="482"/>
      <c r="F63" s="483">
        <v>-457</v>
      </c>
      <c r="G63" s="483">
        <v>-31048.449999999997</v>
      </c>
      <c r="H63" s="483">
        <v>-314.38999999999396</v>
      </c>
      <c r="I63" s="483">
        <v>238.82000000002154</v>
      </c>
      <c r="J63" s="483">
        <v>-3713.5800000000163</v>
      </c>
      <c r="K63" s="485">
        <f t="shared" si="4"/>
        <v>-31.20568927790066</v>
      </c>
      <c r="L63" s="498" t="s">
        <v>7</v>
      </c>
    </row>
    <row r="64" spans="1:12">
      <c r="A64" s="481"/>
      <c r="B64" s="482" t="s">
        <v>632</v>
      </c>
      <c r="C64" s="482"/>
      <c r="D64" s="482"/>
      <c r="E64" s="482"/>
      <c r="F64" s="483">
        <v>5031.6000000000004</v>
      </c>
      <c r="G64" s="483">
        <v>0</v>
      </c>
      <c r="H64" s="483">
        <v>3.9999999999636771E-2</v>
      </c>
      <c r="I64" s="483">
        <v>-1702.26</v>
      </c>
      <c r="J64" s="483">
        <v>1.0000000000090381E-2</v>
      </c>
      <c r="K64" s="485" t="s">
        <v>7</v>
      </c>
      <c r="L64" s="486" t="s">
        <v>7</v>
      </c>
    </row>
    <row r="65" spans="1:12" ht="13.5" thickBot="1">
      <c r="A65" s="501" t="s">
        <v>633</v>
      </c>
      <c r="B65" s="502"/>
      <c r="C65" s="502"/>
      <c r="D65" s="502"/>
      <c r="E65" s="502"/>
      <c r="F65" s="503">
        <v>-31875.010000000002</v>
      </c>
      <c r="G65" s="503">
        <v>-188953.17000000004</v>
      </c>
      <c r="H65" s="503">
        <v>3497.2000000000353</v>
      </c>
      <c r="I65" s="503">
        <v>-82154.719999999943</v>
      </c>
      <c r="J65" s="503">
        <v>5873.8399999999674</v>
      </c>
      <c r="K65" s="504" t="s">
        <v>7</v>
      </c>
      <c r="L65" s="505" t="s">
        <v>7</v>
      </c>
    </row>
    <row r="66" spans="1:12" ht="13.5" thickTop="1">
      <c r="A66" s="472" t="s">
        <v>691</v>
      </c>
    </row>
    <row r="67" spans="1:12">
      <c r="A67" s="506" t="s">
        <v>634</v>
      </c>
    </row>
    <row r="68" spans="1:12">
      <c r="A68" s="506" t="s">
        <v>635</v>
      </c>
    </row>
  </sheetData>
  <mergeCells count="9">
    <mergeCell ref="A1:L1"/>
    <mergeCell ref="A2:L2"/>
    <mergeCell ref="A3:L3"/>
    <mergeCell ref="A4:E6"/>
    <mergeCell ref="F4:G5"/>
    <mergeCell ref="H4:I5"/>
    <mergeCell ref="J4:J5"/>
    <mergeCell ref="K4:L4"/>
    <mergeCell ref="K5:L5"/>
  </mergeCells>
  <pageMargins left="0.75" right="0.75" top="1" bottom="1" header="0.5" footer="0.5"/>
  <pageSetup scale="72"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N53"/>
  <sheetViews>
    <sheetView view="pageBreakPreview" zoomScaleSheetLayoutView="100" workbookViewId="0">
      <selection activeCell="M10" sqref="M10"/>
    </sheetView>
  </sheetViews>
  <sheetFormatPr defaultRowHeight="12.75"/>
  <cols>
    <col min="1" max="1" width="9.140625" style="744"/>
    <col min="2" max="2" width="6.85546875" style="744" customWidth="1"/>
    <col min="3" max="3" width="31.28515625" style="744" customWidth="1"/>
    <col min="4" max="4" width="14.85546875" style="744" customWidth="1"/>
    <col min="5" max="5" width="15.85546875" style="744" customWidth="1"/>
    <col min="6" max="7" width="12.85546875" style="744" customWidth="1"/>
    <col min="8" max="8" width="12.42578125" style="744" customWidth="1"/>
    <col min="9" max="9" width="11.85546875" style="744" customWidth="1"/>
    <col min="10" max="10" width="11.28515625" style="744" customWidth="1"/>
    <col min="11" max="12" width="9.140625" style="744"/>
    <col min="13" max="13" width="11.140625" style="744" customWidth="1"/>
    <col min="14" max="257" width="9.140625" style="744"/>
    <col min="258" max="258" width="6.85546875" style="744" customWidth="1"/>
    <col min="259" max="259" width="31.28515625" style="744" customWidth="1"/>
    <col min="260" max="260" width="14.85546875" style="744" customWidth="1"/>
    <col min="261" max="261" width="15.85546875" style="744" customWidth="1"/>
    <col min="262" max="263" width="12.85546875" style="744" customWidth="1"/>
    <col min="264" max="264" width="12.42578125" style="744" customWidth="1"/>
    <col min="265" max="265" width="11.85546875" style="744" customWidth="1"/>
    <col min="266" max="266" width="11.28515625" style="744" customWidth="1"/>
    <col min="267" max="268" width="9.140625" style="744"/>
    <col min="269" max="269" width="11.140625" style="744" customWidth="1"/>
    <col min="270" max="513" width="9.140625" style="744"/>
    <col min="514" max="514" width="6.85546875" style="744" customWidth="1"/>
    <col min="515" max="515" width="31.28515625" style="744" customWidth="1"/>
    <col min="516" max="516" width="14.85546875" style="744" customWidth="1"/>
    <col min="517" max="517" width="15.85546875" style="744" customWidth="1"/>
    <col min="518" max="519" width="12.85546875" style="744" customWidth="1"/>
    <col min="520" max="520" width="12.42578125" style="744" customWidth="1"/>
    <col min="521" max="521" width="11.85546875" style="744" customWidth="1"/>
    <col min="522" max="522" width="11.28515625" style="744" customWidth="1"/>
    <col min="523" max="524" width="9.140625" style="744"/>
    <col min="525" max="525" width="11.140625" style="744" customWidth="1"/>
    <col min="526" max="769" width="9.140625" style="744"/>
    <col min="770" max="770" width="6.85546875" style="744" customWidth="1"/>
    <col min="771" max="771" width="31.28515625" style="744" customWidth="1"/>
    <col min="772" max="772" width="14.85546875" style="744" customWidth="1"/>
    <col min="773" max="773" width="15.85546875" style="744" customWidth="1"/>
    <col min="774" max="775" width="12.85546875" style="744" customWidth="1"/>
    <col min="776" max="776" width="12.42578125" style="744" customWidth="1"/>
    <col min="777" max="777" width="11.85546875" style="744" customWidth="1"/>
    <col min="778" max="778" width="11.28515625" style="744" customWidth="1"/>
    <col min="779" max="780" width="9.140625" style="744"/>
    <col min="781" max="781" width="11.140625" style="744" customWidth="1"/>
    <col min="782" max="1025" width="9.140625" style="744"/>
    <col min="1026" max="1026" width="6.85546875" style="744" customWidth="1"/>
    <col min="1027" max="1027" width="31.28515625" style="744" customWidth="1"/>
    <col min="1028" max="1028" width="14.85546875" style="744" customWidth="1"/>
    <col min="1029" max="1029" width="15.85546875" style="744" customWidth="1"/>
    <col min="1030" max="1031" width="12.85546875" style="744" customWidth="1"/>
    <col min="1032" max="1032" width="12.42578125" style="744" customWidth="1"/>
    <col min="1033" max="1033" width="11.85546875" style="744" customWidth="1"/>
    <col min="1034" max="1034" width="11.28515625" style="744" customWidth="1"/>
    <col min="1035" max="1036" width="9.140625" style="744"/>
    <col min="1037" max="1037" width="11.140625" style="744" customWidth="1"/>
    <col min="1038" max="1281" width="9.140625" style="744"/>
    <col min="1282" max="1282" width="6.85546875" style="744" customWidth="1"/>
    <col min="1283" max="1283" width="31.28515625" style="744" customWidth="1"/>
    <col min="1284" max="1284" width="14.85546875" style="744" customWidth="1"/>
    <col min="1285" max="1285" width="15.85546875" style="744" customWidth="1"/>
    <col min="1286" max="1287" width="12.85546875" style="744" customWidth="1"/>
    <col min="1288" max="1288" width="12.42578125" style="744" customWidth="1"/>
    <col min="1289" max="1289" width="11.85546875" style="744" customWidth="1"/>
    <col min="1290" max="1290" width="11.28515625" style="744" customWidth="1"/>
    <col min="1291" max="1292" width="9.140625" style="744"/>
    <col min="1293" max="1293" width="11.140625" style="744" customWidth="1"/>
    <col min="1294" max="1537" width="9.140625" style="744"/>
    <col min="1538" max="1538" width="6.85546875" style="744" customWidth="1"/>
    <col min="1539" max="1539" width="31.28515625" style="744" customWidth="1"/>
    <col min="1540" max="1540" width="14.85546875" style="744" customWidth="1"/>
    <col min="1541" max="1541" width="15.85546875" style="744" customWidth="1"/>
    <col min="1542" max="1543" width="12.85546875" style="744" customWidth="1"/>
    <col min="1544" max="1544" width="12.42578125" style="744" customWidth="1"/>
    <col min="1545" max="1545" width="11.85546875" style="744" customWidth="1"/>
    <col min="1546" max="1546" width="11.28515625" style="744" customWidth="1"/>
    <col min="1547" max="1548" width="9.140625" style="744"/>
    <col min="1549" max="1549" width="11.140625" style="744" customWidth="1"/>
    <col min="1550" max="1793" width="9.140625" style="744"/>
    <col min="1794" max="1794" width="6.85546875" style="744" customWidth="1"/>
    <col min="1795" max="1795" width="31.28515625" style="744" customWidth="1"/>
    <col min="1796" max="1796" width="14.85546875" style="744" customWidth="1"/>
    <col min="1797" max="1797" width="15.85546875" style="744" customWidth="1"/>
    <col min="1798" max="1799" width="12.85546875" style="744" customWidth="1"/>
    <col min="1800" max="1800" width="12.42578125" style="744" customWidth="1"/>
    <col min="1801" max="1801" width="11.85546875" style="744" customWidth="1"/>
    <col min="1802" max="1802" width="11.28515625" style="744" customWidth="1"/>
    <col min="1803" max="1804" width="9.140625" style="744"/>
    <col min="1805" max="1805" width="11.140625" style="744" customWidth="1"/>
    <col min="1806" max="2049" width="9.140625" style="744"/>
    <col min="2050" max="2050" width="6.85546875" style="744" customWidth="1"/>
    <col min="2051" max="2051" width="31.28515625" style="744" customWidth="1"/>
    <col min="2052" max="2052" width="14.85546875" style="744" customWidth="1"/>
    <col min="2053" max="2053" width="15.85546875" style="744" customWidth="1"/>
    <col min="2054" max="2055" width="12.85546875" style="744" customWidth="1"/>
    <col min="2056" max="2056" width="12.42578125" style="744" customWidth="1"/>
    <col min="2057" max="2057" width="11.85546875" style="744" customWidth="1"/>
    <col min="2058" max="2058" width="11.28515625" style="744" customWidth="1"/>
    <col min="2059" max="2060" width="9.140625" style="744"/>
    <col min="2061" max="2061" width="11.140625" style="744" customWidth="1"/>
    <col min="2062" max="2305" width="9.140625" style="744"/>
    <col min="2306" max="2306" width="6.85546875" style="744" customWidth="1"/>
    <col min="2307" max="2307" width="31.28515625" style="744" customWidth="1"/>
    <col min="2308" max="2308" width="14.85546875" style="744" customWidth="1"/>
    <col min="2309" max="2309" width="15.85546875" style="744" customWidth="1"/>
    <col min="2310" max="2311" width="12.85546875" style="744" customWidth="1"/>
    <col min="2312" max="2312" width="12.42578125" style="744" customWidth="1"/>
    <col min="2313" max="2313" width="11.85546875" style="744" customWidth="1"/>
    <col min="2314" max="2314" width="11.28515625" style="744" customWidth="1"/>
    <col min="2315" max="2316" width="9.140625" style="744"/>
    <col min="2317" max="2317" width="11.140625" style="744" customWidth="1"/>
    <col min="2318" max="2561" width="9.140625" style="744"/>
    <col min="2562" max="2562" width="6.85546875" style="744" customWidth="1"/>
    <col min="2563" max="2563" width="31.28515625" style="744" customWidth="1"/>
    <col min="2564" max="2564" width="14.85546875" style="744" customWidth="1"/>
    <col min="2565" max="2565" width="15.85546875" style="744" customWidth="1"/>
    <col min="2566" max="2567" width="12.85546875" style="744" customWidth="1"/>
    <col min="2568" max="2568" width="12.42578125" style="744" customWidth="1"/>
    <col min="2569" max="2569" width="11.85546875" style="744" customWidth="1"/>
    <col min="2570" max="2570" width="11.28515625" style="744" customWidth="1"/>
    <col min="2571" max="2572" width="9.140625" style="744"/>
    <col min="2573" max="2573" width="11.140625" style="744" customWidth="1"/>
    <col min="2574" max="2817" width="9.140625" style="744"/>
    <col min="2818" max="2818" width="6.85546875" style="744" customWidth="1"/>
    <col min="2819" max="2819" width="31.28515625" style="744" customWidth="1"/>
    <col min="2820" max="2820" width="14.85546875" style="744" customWidth="1"/>
    <col min="2821" max="2821" width="15.85546875" style="744" customWidth="1"/>
    <col min="2822" max="2823" width="12.85546875" style="744" customWidth="1"/>
    <col min="2824" max="2824" width="12.42578125" style="744" customWidth="1"/>
    <col min="2825" max="2825" width="11.85546875" style="744" customWidth="1"/>
    <col min="2826" max="2826" width="11.28515625" style="744" customWidth="1"/>
    <col min="2827" max="2828" width="9.140625" style="744"/>
    <col min="2829" max="2829" width="11.140625" style="744" customWidth="1"/>
    <col min="2830" max="3073" width="9.140625" style="744"/>
    <col min="3074" max="3074" width="6.85546875" style="744" customWidth="1"/>
    <col min="3075" max="3075" width="31.28515625" style="744" customWidth="1"/>
    <col min="3076" max="3076" width="14.85546875" style="744" customWidth="1"/>
    <col min="3077" max="3077" width="15.85546875" style="744" customWidth="1"/>
    <col min="3078" max="3079" width="12.85546875" style="744" customWidth="1"/>
    <col min="3080" max="3080" width="12.42578125" style="744" customWidth="1"/>
    <col min="3081" max="3081" width="11.85546875" style="744" customWidth="1"/>
    <col min="3082" max="3082" width="11.28515625" style="744" customWidth="1"/>
    <col min="3083" max="3084" width="9.140625" style="744"/>
    <col min="3085" max="3085" width="11.140625" style="744" customWidth="1"/>
    <col min="3086" max="3329" width="9.140625" style="744"/>
    <col min="3330" max="3330" width="6.85546875" style="744" customWidth="1"/>
    <col min="3331" max="3331" width="31.28515625" style="744" customWidth="1"/>
    <col min="3332" max="3332" width="14.85546875" style="744" customWidth="1"/>
    <col min="3333" max="3333" width="15.85546875" style="744" customWidth="1"/>
    <col min="3334" max="3335" width="12.85546875" style="744" customWidth="1"/>
    <col min="3336" max="3336" width="12.42578125" style="744" customWidth="1"/>
    <col min="3337" max="3337" width="11.85546875" style="744" customWidth="1"/>
    <col min="3338" max="3338" width="11.28515625" style="744" customWidth="1"/>
    <col min="3339" max="3340" width="9.140625" style="744"/>
    <col min="3341" max="3341" width="11.140625" style="744" customWidth="1"/>
    <col min="3342" max="3585" width="9.140625" style="744"/>
    <col min="3586" max="3586" width="6.85546875" style="744" customWidth="1"/>
    <col min="3587" max="3587" width="31.28515625" style="744" customWidth="1"/>
    <col min="3588" max="3588" width="14.85546875" style="744" customWidth="1"/>
    <col min="3589" max="3589" width="15.85546875" style="744" customWidth="1"/>
    <col min="3590" max="3591" width="12.85546875" style="744" customWidth="1"/>
    <col min="3592" max="3592" width="12.42578125" style="744" customWidth="1"/>
    <col min="3593" max="3593" width="11.85546875" style="744" customWidth="1"/>
    <col min="3594" max="3594" width="11.28515625" style="744" customWidth="1"/>
    <col min="3595" max="3596" width="9.140625" style="744"/>
    <col min="3597" max="3597" width="11.140625" style="744" customWidth="1"/>
    <col min="3598" max="3841" width="9.140625" style="744"/>
    <col min="3842" max="3842" width="6.85546875" style="744" customWidth="1"/>
    <col min="3843" max="3843" width="31.28515625" style="744" customWidth="1"/>
    <col min="3844" max="3844" width="14.85546875" style="744" customWidth="1"/>
    <col min="3845" max="3845" width="15.85546875" style="744" customWidth="1"/>
    <col min="3846" max="3847" width="12.85546875" style="744" customWidth="1"/>
    <col min="3848" max="3848" width="12.42578125" style="744" customWidth="1"/>
    <col min="3849" max="3849" width="11.85546875" style="744" customWidth="1"/>
    <col min="3850" max="3850" width="11.28515625" style="744" customWidth="1"/>
    <col min="3851" max="3852" width="9.140625" style="744"/>
    <col min="3853" max="3853" width="11.140625" style="744" customWidth="1"/>
    <col min="3854" max="4097" width="9.140625" style="744"/>
    <col min="4098" max="4098" width="6.85546875" style="744" customWidth="1"/>
    <col min="4099" max="4099" width="31.28515625" style="744" customWidth="1"/>
    <col min="4100" max="4100" width="14.85546875" style="744" customWidth="1"/>
    <col min="4101" max="4101" width="15.85546875" style="744" customWidth="1"/>
    <col min="4102" max="4103" width="12.85546875" style="744" customWidth="1"/>
    <col min="4104" max="4104" width="12.42578125" style="744" customWidth="1"/>
    <col min="4105" max="4105" width="11.85546875" style="744" customWidth="1"/>
    <col min="4106" max="4106" width="11.28515625" style="744" customWidth="1"/>
    <col min="4107" max="4108" width="9.140625" style="744"/>
    <col min="4109" max="4109" width="11.140625" style="744" customWidth="1"/>
    <col min="4110" max="4353" width="9.140625" style="744"/>
    <col min="4354" max="4354" width="6.85546875" style="744" customWidth="1"/>
    <col min="4355" max="4355" width="31.28515625" style="744" customWidth="1"/>
    <col min="4356" max="4356" width="14.85546875" style="744" customWidth="1"/>
    <col min="4357" max="4357" width="15.85546875" style="744" customWidth="1"/>
    <col min="4358" max="4359" width="12.85546875" style="744" customWidth="1"/>
    <col min="4360" max="4360" width="12.42578125" style="744" customWidth="1"/>
    <col min="4361" max="4361" width="11.85546875" style="744" customWidth="1"/>
    <col min="4362" max="4362" width="11.28515625" style="744" customWidth="1"/>
    <col min="4363" max="4364" width="9.140625" style="744"/>
    <col min="4365" max="4365" width="11.140625" style="744" customWidth="1"/>
    <col min="4366" max="4609" width="9.140625" style="744"/>
    <col min="4610" max="4610" width="6.85546875" style="744" customWidth="1"/>
    <col min="4611" max="4611" width="31.28515625" style="744" customWidth="1"/>
    <col min="4612" max="4612" width="14.85546875" style="744" customWidth="1"/>
    <col min="4613" max="4613" width="15.85546875" style="744" customWidth="1"/>
    <col min="4614" max="4615" width="12.85546875" style="744" customWidth="1"/>
    <col min="4616" max="4616" width="12.42578125" style="744" customWidth="1"/>
    <col min="4617" max="4617" width="11.85546875" style="744" customWidth="1"/>
    <col min="4618" max="4618" width="11.28515625" style="744" customWidth="1"/>
    <col min="4619" max="4620" width="9.140625" style="744"/>
    <col min="4621" max="4621" width="11.140625" style="744" customWidth="1"/>
    <col min="4622" max="4865" width="9.140625" style="744"/>
    <col min="4866" max="4866" width="6.85546875" style="744" customWidth="1"/>
    <col min="4867" max="4867" width="31.28515625" style="744" customWidth="1"/>
    <col min="4868" max="4868" width="14.85546875" style="744" customWidth="1"/>
    <col min="4869" max="4869" width="15.85546875" style="744" customWidth="1"/>
    <col min="4870" max="4871" width="12.85546875" style="744" customWidth="1"/>
    <col min="4872" max="4872" width="12.42578125" style="744" customWidth="1"/>
    <col min="4873" max="4873" width="11.85546875" style="744" customWidth="1"/>
    <col min="4874" max="4874" width="11.28515625" style="744" customWidth="1"/>
    <col min="4875" max="4876" width="9.140625" style="744"/>
    <col min="4877" max="4877" width="11.140625" style="744" customWidth="1"/>
    <col min="4878" max="5121" width="9.140625" style="744"/>
    <col min="5122" max="5122" width="6.85546875" style="744" customWidth="1"/>
    <col min="5123" max="5123" width="31.28515625" style="744" customWidth="1"/>
    <col min="5124" max="5124" width="14.85546875" style="744" customWidth="1"/>
    <col min="5125" max="5125" width="15.85546875" style="744" customWidth="1"/>
    <col min="5126" max="5127" width="12.85546875" style="744" customWidth="1"/>
    <col min="5128" max="5128" width="12.42578125" style="744" customWidth="1"/>
    <col min="5129" max="5129" width="11.85546875" style="744" customWidth="1"/>
    <col min="5130" max="5130" width="11.28515625" style="744" customWidth="1"/>
    <col min="5131" max="5132" width="9.140625" style="744"/>
    <col min="5133" max="5133" width="11.140625" style="744" customWidth="1"/>
    <col min="5134" max="5377" width="9.140625" style="744"/>
    <col min="5378" max="5378" width="6.85546875" style="744" customWidth="1"/>
    <col min="5379" max="5379" width="31.28515625" style="744" customWidth="1"/>
    <col min="5380" max="5380" width="14.85546875" style="744" customWidth="1"/>
    <col min="5381" max="5381" width="15.85546875" style="744" customWidth="1"/>
    <col min="5382" max="5383" width="12.85546875" style="744" customWidth="1"/>
    <col min="5384" max="5384" width="12.42578125" style="744" customWidth="1"/>
    <col min="5385" max="5385" width="11.85546875" style="744" customWidth="1"/>
    <col min="5386" max="5386" width="11.28515625" style="744" customWidth="1"/>
    <col min="5387" max="5388" width="9.140625" style="744"/>
    <col min="5389" max="5389" width="11.140625" style="744" customWidth="1"/>
    <col min="5390" max="5633" width="9.140625" style="744"/>
    <col min="5634" max="5634" width="6.85546875" style="744" customWidth="1"/>
    <col min="5635" max="5635" width="31.28515625" style="744" customWidth="1"/>
    <col min="5636" max="5636" width="14.85546875" style="744" customWidth="1"/>
    <col min="5637" max="5637" width="15.85546875" style="744" customWidth="1"/>
    <col min="5638" max="5639" width="12.85546875" style="744" customWidth="1"/>
    <col min="5640" max="5640" width="12.42578125" style="744" customWidth="1"/>
    <col min="5641" max="5641" width="11.85546875" style="744" customWidth="1"/>
    <col min="5642" max="5642" width="11.28515625" style="744" customWidth="1"/>
    <col min="5643" max="5644" width="9.140625" style="744"/>
    <col min="5645" max="5645" width="11.140625" style="744" customWidth="1"/>
    <col min="5646" max="5889" width="9.140625" style="744"/>
    <col min="5890" max="5890" width="6.85546875" style="744" customWidth="1"/>
    <col min="5891" max="5891" width="31.28515625" style="744" customWidth="1"/>
    <col min="5892" max="5892" width="14.85546875" style="744" customWidth="1"/>
    <col min="5893" max="5893" width="15.85546875" style="744" customWidth="1"/>
    <col min="5894" max="5895" width="12.85546875" style="744" customWidth="1"/>
    <col min="5896" max="5896" width="12.42578125" style="744" customWidth="1"/>
    <col min="5897" max="5897" width="11.85546875" style="744" customWidth="1"/>
    <col min="5898" max="5898" width="11.28515625" style="744" customWidth="1"/>
    <col min="5899" max="5900" width="9.140625" style="744"/>
    <col min="5901" max="5901" width="11.140625" style="744" customWidth="1"/>
    <col min="5902" max="6145" width="9.140625" style="744"/>
    <col min="6146" max="6146" width="6.85546875" style="744" customWidth="1"/>
    <col min="6147" max="6147" width="31.28515625" style="744" customWidth="1"/>
    <col min="6148" max="6148" width="14.85546875" style="744" customWidth="1"/>
    <col min="6149" max="6149" width="15.85546875" style="744" customWidth="1"/>
    <col min="6150" max="6151" width="12.85546875" style="744" customWidth="1"/>
    <col min="6152" max="6152" width="12.42578125" style="744" customWidth="1"/>
    <col min="6153" max="6153" width="11.85546875" style="744" customWidth="1"/>
    <col min="6154" max="6154" width="11.28515625" style="744" customWidth="1"/>
    <col min="6155" max="6156" width="9.140625" style="744"/>
    <col min="6157" max="6157" width="11.140625" style="744" customWidth="1"/>
    <col min="6158" max="6401" width="9.140625" style="744"/>
    <col min="6402" max="6402" width="6.85546875" style="744" customWidth="1"/>
    <col min="6403" max="6403" width="31.28515625" style="744" customWidth="1"/>
    <col min="6404" max="6404" width="14.85546875" style="744" customWidth="1"/>
    <col min="6405" max="6405" width="15.85546875" style="744" customWidth="1"/>
    <col min="6406" max="6407" width="12.85546875" style="744" customWidth="1"/>
    <col min="6408" max="6408" width="12.42578125" style="744" customWidth="1"/>
    <col min="6409" max="6409" width="11.85546875" style="744" customWidth="1"/>
    <col min="6410" max="6410" width="11.28515625" style="744" customWidth="1"/>
    <col min="6411" max="6412" width="9.140625" style="744"/>
    <col min="6413" max="6413" width="11.140625" style="744" customWidth="1"/>
    <col min="6414" max="6657" width="9.140625" style="744"/>
    <col min="6658" max="6658" width="6.85546875" style="744" customWidth="1"/>
    <col min="6659" max="6659" width="31.28515625" style="744" customWidth="1"/>
    <col min="6660" max="6660" width="14.85546875" style="744" customWidth="1"/>
    <col min="6661" max="6661" width="15.85546875" style="744" customWidth="1"/>
    <col min="6662" max="6663" width="12.85546875" style="744" customWidth="1"/>
    <col min="6664" max="6664" width="12.42578125" style="744" customWidth="1"/>
    <col min="6665" max="6665" width="11.85546875" style="744" customWidth="1"/>
    <col min="6666" max="6666" width="11.28515625" style="744" customWidth="1"/>
    <col min="6667" max="6668" width="9.140625" style="744"/>
    <col min="6669" max="6669" width="11.140625" style="744" customWidth="1"/>
    <col min="6670" max="6913" width="9.140625" style="744"/>
    <col min="6914" max="6914" width="6.85546875" style="744" customWidth="1"/>
    <col min="6915" max="6915" width="31.28515625" style="744" customWidth="1"/>
    <col min="6916" max="6916" width="14.85546875" style="744" customWidth="1"/>
    <col min="6917" max="6917" width="15.85546875" style="744" customWidth="1"/>
    <col min="6918" max="6919" width="12.85546875" style="744" customWidth="1"/>
    <col min="6920" max="6920" width="12.42578125" style="744" customWidth="1"/>
    <col min="6921" max="6921" width="11.85546875" style="744" customWidth="1"/>
    <col min="6922" max="6922" width="11.28515625" style="744" customWidth="1"/>
    <col min="6923" max="6924" width="9.140625" style="744"/>
    <col min="6925" max="6925" width="11.140625" style="744" customWidth="1"/>
    <col min="6926" max="7169" width="9.140625" style="744"/>
    <col min="7170" max="7170" width="6.85546875" style="744" customWidth="1"/>
    <col min="7171" max="7171" width="31.28515625" style="744" customWidth="1"/>
    <col min="7172" max="7172" width="14.85546875" style="744" customWidth="1"/>
    <col min="7173" max="7173" width="15.85546875" style="744" customWidth="1"/>
    <col min="7174" max="7175" width="12.85546875" style="744" customWidth="1"/>
    <col min="7176" max="7176" width="12.42578125" style="744" customWidth="1"/>
    <col min="7177" max="7177" width="11.85546875" style="744" customWidth="1"/>
    <col min="7178" max="7178" width="11.28515625" style="744" customWidth="1"/>
    <col min="7179" max="7180" width="9.140625" style="744"/>
    <col min="7181" max="7181" width="11.140625" style="744" customWidth="1"/>
    <col min="7182" max="7425" width="9.140625" style="744"/>
    <col min="7426" max="7426" width="6.85546875" style="744" customWidth="1"/>
    <col min="7427" max="7427" width="31.28515625" style="744" customWidth="1"/>
    <col min="7428" max="7428" width="14.85546875" style="744" customWidth="1"/>
    <col min="7429" max="7429" width="15.85546875" style="744" customWidth="1"/>
    <col min="7430" max="7431" width="12.85546875" style="744" customWidth="1"/>
    <col min="7432" max="7432" width="12.42578125" style="744" customWidth="1"/>
    <col min="7433" max="7433" width="11.85546875" style="744" customWidth="1"/>
    <col min="7434" max="7434" width="11.28515625" style="744" customWidth="1"/>
    <col min="7435" max="7436" width="9.140625" style="744"/>
    <col min="7437" max="7437" width="11.140625" style="744" customWidth="1"/>
    <col min="7438" max="7681" width="9.140625" style="744"/>
    <col min="7682" max="7682" width="6.85546875" style="744" customWidth="1"/>
    <col min="7683" max="7683" width="31.28515625" style="744" customWidth="1"/>
    <col min="7684" max="7684" width="14.85546875" style="744" customWidth="1"/>
    <col min="7685" max="7685" width="15.85546875" style="744" customWidth="1"/>
    <col min="7686" max="7687" width="12.85546875" style="744" customWidth="1"/>
    <col min="7688" max="7688" width="12.42578125" style="744" customWidth="1"/>
    <col min="7689" max="7689" width="11.85546875" style="744" customWidth="1"/>
    <col min="7690" max="7690" width="11.28515625" style="744" customWidth="1"/>
    <col min="7691" max="7692" width="9.140625" style="744"/>
    <col min="7693" max="7693" width="11.140625" style="744" customWidth="1"/>
    <col min="7694" max="7937" width="9.140625" style="744"/>
    <col min="7938" max="7938" width="6.85546875" style="744" customWidth="1"/>
    <col min="7939" max="7939" width="31.28515625" style="744" customWidth="1"/>
    <col min="7940" max="7940" width="14.85546875" style="744" customWidth="1"/>
    <col min="7941" max="7941" width="15.85546875" style="744" customWidth="1"/>
    <col min="7942" max="7943" width="12.85546875" style="744" customWidth="1"/>
    <col min="7944" max="7944" width="12.42578125" style="744" customWidth="1"/>
    <col min="7945" max="7945" width="11.85546875" style="744" customWidth="1"/>
    <col min="7946" max="7946" width="11.28515625" style="744" customWidth="1"/>
    <col min="7947" max="7948" width="9.140625" style="744"/>
    <col min="7949" max="7949" width="11.140625" style="744" customWidth="1"/>
    <col min="7950" max="8193" width="9.140625" style="744"/>
    <col min="8194" max="8194" width="6.85546875" style="744" customWidth="1"/>
    <col min="8195" max="8195" width="31.28515625" style="744" customWidth="1"/>
    <col min="8196" max="8196" width="14.85546875" style="744" customWidth="1"/>
    <col min="8197" max="8197" width="15.85546875" style="744" customWidth="1"/>
    <col min="8198" max="8199" width="12.85546875" style="744" customWidth="1"/>
    <col min="8200" max="8200" width="12.42578125" style="744" customWidth="1"/>
    <col min="8201" max="8201" width="11.85546875" style="744" customWidth="1"/>
    <col min="8202" max="8202" width="11.28515625" style="744" customWidth="1"/>
    <col min="8203" max="8204" width="9.140625" style="744"/>
    <col min="8205" max="8205" width="11.140625" style="744" customWidth="1"/>
    <col min="8206" max="8449" width="9.140625" style="744"/>
    <col min="8450" max="8450" width="6.85546875" style="744" customWidth="1"/>
    <col min="8451" max="8451" width="31.28515625" style="744" customWidth="1"/>
    <col min="8452" max="8452" width="14.85546875" style="744" customWidth="1"/>
    <col min="8453" max="8453" width="15.85546875" style="744" customWidth="1"/>
    <col min="8454" max="8455" width="12.85546875" style="744" customWidth="1"/>
    <col min="8456" max="8456" width="12.42578125" style="744" customWidth="1"/>
    <col min="8457" max="8457" width="11.85546875" style="744" customWidth="1"/>
    <col min="8458" max="8458" width="11.28515625" style="744" customWidth="1"/>
    <col min="8459" max="8460" width="9.140625" style="744"/>
    <col min="8461" max="8461" width="11.140625" style="744" customWidth="1"/>
    <col min="8462" max="8705" width="9.140625" style="744"/>
    <col min="8706" max="8706" width="6.85546875" style="744" customWidth="1"/>
    <col min="8707" max="8707" width="31.28515625" style="744" customWidth="1"/>
    <col min="8708" max="8708" width="14.85546875" style="744" customWidth="1"/>
    <col min="8709" max="8709" width="15.85546875" style="744" customWidth="1"/>
    <col min="8710" max="8711" width="12.85546875" style="744" customWidth="1"/>
    <col min="8712" max="8712" width="12.42578125" style="744" customWidth="1"/>
    <col min="8713" max="8713" width="11.85546875" style="744" customWidth="1"/>
    <col min="8714" max="8714" width="11.28515625" style="744" customWidth="1"/>
    <col min="8715" max="8716" width="9.140625" style="744"/>
    <col min="8717" max="8717" width="11.140625" style="744" customWidth="1"/>
    <col min="8718" max="8961" width="9.140625" style="744"/>
    <col min="8962" max="8962" width="6.85546875" style="744" customWidth="1"/>
    <col min="8963" max="8963" width="31.28515625" style="744" customWidth="1"/>
    <col min="8964" max="8964" width="14.85546875" style="744" customWidth="1"/>
    <col min="8965" max="8965" width="15.85546875" style="744" customWidth="1"/>
    <col min="8966" max="8967" width="12.85546875" style="744" customWidth="1"/>
    <col min="8968" max="8968" width="12.42578125" style="744" customWidth="1"/>
    <col min="8969" max="8969" width="11.85546875" style="744" customWidth="1"/>
    <col min="8970" max="8970" width="11.28515625" style="744" customWidth="1"/>
    <col min="8971" max="8972" width="9.140625" style="744"/>
    <col min="8973" max="8973" width="11.140625" style="744" customWidth="1"/>
    <col min="8974" max="9217" width="9.140625" style="744"/>
    <col min="9218" max="9218" width="6.85546875" style="744" customWidth="1"/>
    <col min="9219" max="9219" width="31.28515625" style="744" customWidth="1"/>
    <col min="9220" max="9220" width="14.85546875" style="744" customWidth="1"/>
    <col min="9221" max="9221" width="15.85546875" style="744" customWidth="1"/>
    <col min="9222" max="9223" width="12.85546875" style="744" customWidth="1"/>
    <col min="9224" max="9224" width="12.42578125" style="744" customWidth="1"/>
    <col min="9225" max="9225" width="11.85546875" style="744" customWidth="1"/>
    <col min="9226" max="9226" width="11.28515625" style="744" customWidth="1"/>
    <col min="9227" max="9228" width="9.140625" style="744"/>
    <col min="9229" max="9229" width="11.140625" style="744" customWidth="1"/>
    <col min="9230" max="9473" width="9.140625" style="744"/>
    <col min="9474" max="9474" width="6.85546875" style="744" customWidth="1"/>
    <col min="9475" max="9475" width="31.28515625" style="744" customWidth="1"/>
    <col min="9476" max="9476" width="14.85546875" style="744" customWidth="1"/>
    <col min="9477" max="9477" width="15.85546875" style="744" customWidth="1"/>
    <col min="9478" max="9479" width="12.85546875" style="744" customWidth="1"/>
    <col min="9480" max="9480" width="12.42578125" style="744" customWidth="1"/>
    <col min="9481" max="9481" width="11.85546875" style="744" customWidth="1"/>
    <col min="9482" max="9482" width="11.28515625" style="744" customWidth="1"/>
    <col min="9483" max="9484" width="9.140625" style="744"/>
    <col min="9485" max="9485" width="11.140625" style="744" customWidth="1"/>
    <col min="9486" max="9729" width="9.140625" style="744"/>
    <col min="9730" max="9730" width="6.85546875" style="744" customWidth="1"/>
    <col min="9731" max="9731" width="31.28515625" style="744" customWidth="1"/>
    <col min="9732" max="9732" width="14.85546875" style="744" customWidth="1"/>
    <col min="9733" max="9733" width="15.85546875" style="744" customWidth="1"/>
    <col min="9734" max="9735" width="12.85546875" style="744" customWidth="1"/>
    <col min="9736" max="9736" width="12.42578125" style="744" customWidth="1"/>
    <col min="9737" max="9737" width="11.85546875" style="744" customWidth="1"/>
    <col min="9738" max="9738" width="11.28515625" style="744" customWidth="1"/>
    <col min="9739" max="9740" width="9.140625" style="744"/>
    <col min="9741" max="9741" width="11.140625" style="744" customWidth="1"/>
    <col min="9742" max="9985" width="9.140625" style="744"/>
    <col min="9986" max="9986" width="6.85546875" style="744" customWidth="1"/>
    <col min="9987" max="9987" width="31.28515625" style="744" customWidth="1"/>
    <col min="9988" max="9988" width="14.85546875" style="744" customWidth="1"/>
    <col min="9989" max="9989" width="15.85546875" style="744" customWidth="1"/>
    <col min="9990" max="9991" width="12.85546875" style="744" customWidth="1"/>
    <col min="9992" max="9992" width="12.42578125" style="744" customWidth="1"/>
    <col min="9993" max="9993" width="11.85546875" style="744" customWidth="1"/>
    <col min="9994" max="9994" width="11.28515625" style="744" customWidth="1"/>
    <col min="9995" max="9996" width="9.140625" style="744"/>
    <col min="9997" max="9997" width="11.140625" style="744" customWidth="1"/>
    <col min="9998" max="10241" width="9.140625" style="744"/>
    <col min="10242" max="10242" width="6.85546875" style="744" customWidth="1"/>
    <col min="10243" max="10243" width="31.28515625" style="744" customWidth="1"/>
    <col min="10244" max="10244" width="14.85546875" style="744" customWidth="1"/>
    <col min="10245" max="10245" width="15.85546875" style="744" customWidth="1"/>
    <col min="10246" max="10247" width="12.85546875" style="744" customWidth="1"/>
    <col min="10248" max="10248" width="12.42578125" style="744" customWidth="1"/>
    <col min="10249" max="10249" width="11.85546875" style="744" customWidth="1"/>
    <col min="10250" max="10250" width="11.28515625" style="744" customWidth="1"/>
    <col min="10251" max="10252" width="9.140625" style="744"/>
    <col min="10253" max="10253" width="11.140625" style="744" customWidth="1"/>
    <col min="10254" max="10497" width="9.140625" style="744"/>
    <col min="10498" max="10498" width="6.85546875" style="744" customWidth="1"/>
    <col min="10499" max="10499" width="31.28515625" style="744" customWidth="1"/>
    <col min="10500" max="10500" width="14.85546875" style="744" customWidth="1"/>
    <col min="10501" max="10501" width="15.85546875" style="744" customWidth="1"/>
    <col min="10502" max="10503" width="12.85546875" style="744" customWidth="1"/>
    <col min="10504" max="10504" width="12.42578125" style="744" customWidth="1"/>
    <col min="10505" max="10505" width="11.85546875" style="744" customWidth="1"/>
    <col min="10506" max="10506" width="11.28515625" style="744" customWidth="1"/>
    <col min="10507" max="10508" width="9.140625" style="744"/>
    <col min="10509" max="10509" width="11.140625" style="744" customWidth="1"/>
    <col min="10510" max="10753" width="9.140625" style="744"/>
    <col min="10754" max="10754" width="6.85546875" style="744" customWidth="1"/>
    <col min="10755" max="10755" width="31.28515625" style="744" customWidth="1"/>
    <col min="10756" max="10756" width="14.85546875" style="744" customWidth="1"/>
    <col min="10757" max="10757" width="15.85546875" style="744" customWidth="1"/>
    <col min="10758" max="10759" width="12.85546875" style="744" customWidth="1"/>
    <col min="10760" max="10760" width="12.42578125" style="744" customWidth="1"/>
    <col min="10761" max="10761" width="11.85546875" style="744" customWidth="1"/>
    <col min="10762" max="10762" width="11.28515625" style="744" customWidth="1"/>
    <col min="10763" max="10764" width="9.140625" style="744"/>
    <col min="10765" max="10765" width="11.140625" style="744" customWidth="1"/>
    <col min="10766" max="11009" width="9.140625" style="744"/>
    <col min="11010" max="11010" width="6.85546875" style="744" customWidth="1"/>
    <col min="11011" max="11011" width="31.28515625" style="744" customWidth="1"/>
    <col min="11012" max="11012" width="14.85546875" style="744" customWidth="1"/>
    <col min="11013" max="11013" width="15.85546875" style="744" customWidth="1"/>
    <col min="11014" max="11015" width="12.85546875" style="744" customWidth="1"/>
    <col min="11016" max="11016" width="12.42578125" style="744" customWidth="1"/>
    <col min="11017" max="11017" width="11.85546875" style="744" customWidth="1"/>
    <col min="11018" max="11018" width="11.28515625" style="744" customWidth="1"/>
    <col min="11019" max="11020" width="9.140625" style="744"/>
    <col min="11021" max="11021" width="11.140625" style="744" customWidth="1"/>
    <col min="11022" max="11265" width="9.140625" style="744"/>
    <col min="11266" max="11266" width="6.85546875" style="744" customWidth="1"/>
    <col min="11267" max="11267" width="31.28515625" style="744" customWidth="1"/>
    <col min="11268" max="11268" width="14.85546875" style="744" customWidth="1"/>
    <col min="11269" max="11269" width="15.85546875" style="744" customWidth="1"/>
    <col min="11270" max="11271" width="12.85546875" style="744" customWidth="1"/>
    <col min="11272" max="11272" width="12.42578125" style="744" customWidth="1"/>
    <col min="11273" max="11273" width="11.85546875" style="744" customWidth="1"/>
    <col min="11274" max="11274" width="11.28515625" style="744" customWidth="1"/>
    <col min="11275" max="11276" width="9.140625" style="744"/>
    <col min="11277" max="11277" width="11.140625" style="744" customWidth="1"/>
    <col min="11278" max="11521" width="9.140625" style="744"/>
    <col min="11522" max="11522" width="6.85546875" style="744" customWidth="1"/>
    <col min="11523" max="11523" width="31.28515625" style="744" customWidth="1"/>
    <col min="11524" max="11524" width="14.85546875" style="744" customWidth="1"/>
    <col min="11525" max="11525" width="15.85546875" style="744" customWidth="1"/>
    <col min="11526" max="11527" width="12.85546875" style="744" customWidth="1"/>
    <col min="11528" max="11528" width="12.42578125" style="744" customWidth="1"/>
    <col min="11529" max="11529" width="11.85546875" style="744" customWidth="1"/>
    <col min="11530" max="11530" width="11.28515625" style="744" customWidth="1"/>
    <col min="11531" max="11532" width="9.140625" style="744"/>
    <col min="11533" max="11533" width="11.140625" style="744" customWidth="1"/>
    <col min="11534" max="11777" width="9.140625" style="744"/>
    <col min="11778" max="11778" width="6.85546875" style="744" customWidth="1"/>
    <col min="11779" max="11779" width="31.28515625" style="744" customWidth="1"/>
    <col min="11780" max="11780" width="14.85546875" style="744" customWidth="1"/>
    <col min="11781" max="11781" width="15.85546875" style="744" customWidth="1"/>
    <col min="11782" max="11783" width="12.85546875" style="744" customWidth="1"/>
    <col min="11784" max="11784" width="12.42578125" style="744" customWidth="1"/>
    <col min="11785" max="11785" width="11.85546875" style="744" customWidth="1"/>
    <col min="11786" max="11786" width="11.28515625" style="744" customWidth="1"/>
    <col min="11787" max="11788" width="9.140625" style="744"/>
    <col min="11789" max="11789" width="11.140625" style="744" customWidth="1"/>
    <col min="11790" max="12033" width="9.140625" style="744"/>
    <col min="12034" max="12034" width="6.85546875" style="744" customWidth="1"/>
    <col min="12035" max="12035" width="31.28515625" style="744" customWidth="1"/>
    <col min="12036" max="12036" width="14.85546875" style="744" customWidth="1"/>
    <col min="12037" max="12037" width="15.85546875" style="744" customWidth="1"/>
    <col min="12038" max="12039" width="12.85546875" style="744" customWidth="1"/>
    <col min="12040" max="12040" width="12.42578125" style="744" customWidth="1"/>
    <col min="12041" max="12041" width="11.85546875" style="744" customWidth="1"/>
    <col min="12042" max="12042" width="11.28515625" style="744" customWidth="1"/>
    <col min="12043" max="12044" width="9.140625" style="744"/>
    <col min="12045" max="12045" width="11.140625" style="744" customWidth="1"/>
    <col min="12046" max="12289" width="9.140625" style="744"/>
    <col min="12290" max="12290" width="6.85546875" style="744" customWidth="1"/>
    <col min="12291" max="12291" width="31.28515625" style="744" customWidth="1"/>
    <col min="12292" max="12292" width="14.85546875" style="744" customWidth="1"/>
    <col min="12293" max="12293" width="15.85546875" style="744" customWidth="1"/>
    <col min="12294" max="12295" width="12.85546875" style="744" customWidth="1"/>
    <col min="12296" max="12296" width="12.42578125" style="744" customWidth="1"/>
    <col min="12297" max="12297" width="11.85546875" style="744" customWidth="1"/>
    <col min="12298" max="12298" width="11.28515625" style="744" customWidth="1"/>
    <col min="12299" max="12300" width="9.140625" style="744"/>
    <col min="12301" max="12301" width="11.140625" style="744" customWidth="1"/>
    <col min="12302" max="12545" width="9.140625" style="744"/>
    <col min="12546" max="12546" width="6.85546875" style="744" customWidth="1"/>
    <col min="12547" max="12547" width="31.28515625" style="744" customWidth="1"/>
    <col min="12548" max="12548" width="14.85546875" style="744" customWidth="1"/>
    <col min="12549" max="12549" width="15.85546875" style="744" customWidth="1"/>
    <col min="12550" max="12551" width="12.85546875" style="744" customWidth="1"/>
    <col min="12552" max="12552" width="12.42578125" style="744" customWidth="1"/>
    <col min="12553" max="12553" width="11.85546875" style="744" customWidth="1"/>
    <col min="12554" max="12554" width="11.28515625" style="744" customWidth="1"/>
    <col min="12555" max="12556" width="9.140625" style="744"/>
    <col min="12557" max="12557" width="11.140625" style="744" customWidth="1"/>
    <col min="12558" max="12801" width="9.140625" style="744"/>
    <col min="12802" max="12802" width="6.85546875" style="744" customWidth="1"/>
    <col min="12803" max="12803" width="31.28515625" style="744" customWidth="1"/>
    <col min="12804" max="12804" width="14.85546875" style="744" customWidth="1"/>
    <col min="12805" max="12805" width="15.85546875" style="744" customWidth="1"/>
    <col min="12806" max="12807" width="12.85546875" style="744" customWidth="1"/>
    <col min="12808" max="12808" width="12.42578125" style="744" customWidth="1"/>
    <col min="12809" max="12809" width="11.85546875" style="744" customWidth="1"/>
    <col min="12810" max="12810" width="11.28515625" style="744" customWidth="1"/>
    <col min="12811" max="12812" width="9.140625" style="744"/>
    <col min="12813" max="12813" width="11.140625" style="744" customWidth="1"/>
    <col min="12814" max="13057" width="9.140625" style="744"/>
    <col min="13058" max="13058" width="6.85546875" style="744" customWidth="1"/>
    <col min="13059" max="13059" width="31.28515625" style="744" customWidth="1"/>
    <col min="13060" max="13060" width="14.85546875" style="744" customWidth="1"/>
    <col min="13061" max="13061" width="15.85546875" style="744" customWidth="1"/>
    <col min="13062" max="13063" width="12.85546875" style="744" customWidth="1"/>
    <col min="13064" max="13064" width="12.42578125" style="744" customWidth="1"/>
    <col min="13065" max="13065" width="11.85546875" style="744" customWidth="1"/>
    <col min="13066" max="13066" width="11.28515625" style="744" customWidth="1"/>
    <col min="13067" max="13068" width="9.140625" style="744"/>
    <col min="13069" max="13069" width="11.140625" style="744" customWidth="1"/>
    <col min="13070" max="13313" width="9.140625" style="744"/>
    <col min="13314" max="13314" width="6.85546875" style="744" customWidth="1"/>
    <col min="13315" max="13315" width="31.28515625" style="744" customWidth="1"/>
    <col min="13316" max="13316" width="14.85546875" style="744" customWidth="1"/>
    <col min="13317" max="13317" width="15.85546875" style="744" customWidth="1"/>
    <col min="13318" max="13319" width="12.85546875" style="744" customWidth="1"/>
    <col min="13320" max="13320" width="12.42578125" style="744" customWidth="1"/>
    <col min="13321" max="13321" width="11.85546875" style="744" customWidth="1"/>
    <col min="13322" max="13322" width="11.28515625" style="744" customWidth="1"/>
    <col min="13323" max="13324" width="9.140625" style="744"/>
    <col min="13325" max="13325" width="11.140625" style="744" customWidth="1"/>
    <col min="13326" max="13569" width="9.140625" style="744"/>
    <col min="13570" max="13570" width="6.85546875" style="744" customWidth="1"/>
    <col min="13571" max="13571" width="31.28515625" style="744" customWidth="1"/>
    <col min="13572" max="13572" width="14.85546875" style="744" customWidth="1"/>
    <col min="13573" max="13573" width="15.85546875" style="744" customWidth="1"/>
    <col min="13574" max="13575" width="12.85546875" style="744" customWidth="1"/>
    <col min="13576" max="13576" width="12.42578125" style="744" customWidth="1"/>
    <col min="13577" max="13577" width="11.85546875" style="744" customWidth="1"/>
    <col min="13578" max="13578" width="11.28515625" style="744" customWidth="1"/>
    <col min="13579" max="13580" width="9.140625" style="744"/>
    <col min="13581" max="13581" width="11.140625" style="744" customWidth="1"/>
    <col min="13582" max="13825" width="9.140625" style="744"/>
    <col min="13826" max="13826" width="6.85546875" style="744" customWidth="1"/>
    <col min="13827" max="13827" width="31.28515625" style="744" customWidth="1"/>
    <col min="13828" max="13828" width="14.85546875" style="744" customWidth="1"/>
    <col min="13829" max="13829" width="15.85546875" style="744" customWidth="1"/>
    <col min="13830" max="13831" width="12.85546875" style="744" customWidth="1"/>
    <col min="13832" max="13832" width="12.42578125" style="744" customWidth="1"/>
    <col min="13833" max="13833" width="11.85546875" style="744" customWidth="1"/>
    <col min="13834" max="13834" width="11.28515625" style="744" customWidth="1"/>
    <col min="13835" max="13836" width="9.140625" style="744"/>
    <col min="13837" max="13837" width="11.140625" style="744" customWidth="1"/>
    <col min="13838" max="14081" width="9.140625" style="744"/>
    <col min="14082" max="14082" width="6.85546875" style="744" customWidth="1"/>
    <col min="14083" max="14083" width="31.28515625" style="744" customWidth="1"/>
    <col min="14084" max="14084" width="14.85546875" style="744" customWidth="1"/>
    <col min="14085" max="14085" width="15.85546875" style="744" customWidth="1"/>
    <col min="14086" max="14087" width="12.85546875" style="744" customWidth="1"/>
    <col min="14088" max="14088" width="12.42578125" style="744" customWidth="1"/>
    <col min="14089" max="14089" width="11.85546875" style="744" customWidth="1"/>
    <col min="14090" max="14090" width="11.28515625" style="744" customWidth="1"/>
    <col min="14091" max="14092" width="9.140625" style="744"/>
    <col min="14093" max="14093" width="11.140625" style="744" customWidth="1"/>
    <col min="14094" max="14337" width="9.140625" style="744"/>
    <col min="14338" max="14338" width="6.85546875" style="744" customWidth="1"/>
    <col min="14339" max="14339" width="31.28515625" style="744" customWidth="1"/>
    <col min="14340" max="14340" width="14.85546875" style="744" customWidth="1"/>
    <col min="14341" max="14341" width="15.85546875" style="744" customWidth="1"/>
    <col min="14342" max="14343" width="12.85546875" style="744" customWidth="1"/>
    <col min="14344" max="14344" width="12.42578125" style="744" customWidth="1"/>
    <col min="14345" max="14345" width="11.85546875" style="744" customWidth="1"/>
    <col min="14346" max="14346" width="11.28515625" style="744" customWidth="1"/>
    <col min="14347" max="14348" width="9.140625" style="744"/>
    <col min="14349" max="14349" width="11.140625" style="744" customWidth="1"/>
    <col min="14350" max="14593" width="9.140625" style="744"/>
    <col min="14594" max="14594" width="6.85546875" style="744" customWidth="1"/>
    <col min="14595" max="14595" width="31.28515625" style="744" customWidth="1"/>
    <col min="14596" max="14596" width="14.85546875" style="744" customWidth="1"/>
    <col min="14597" max="14597" width="15.85546875" style="744" customWidth="1"/>
    <col min="14598" max="14599" width="12.85546875" style="744" customWidth="1"/>
    <col min="14600" max="14600" width="12.42578125" style="744" customWidth="1"/>
    <col min="14601" max="14601" width="11.85546875" style="744" customWidth="1"/>
    <col min="14602" max="14602" width="11.28515625" style="744" customWidth="1"/>
    <col min="14603" max="14604" width="9.140625" style="744"/>
    <col min="14605" max="14605" width="11.140625" style="744" customWidth="1"/>
    <col min="14606" max="14849" width="9.140625" style="744"/>
    <col min="14850" max="14850" width="6.85546875" style="744" customWidth="1"/>
    <col min="14851" max="14851" width="31.28515625" style="744" customWidth="1"/>
    <col min="14852" max="14852" width="14.85546875" style="744" customWidth="1"/>
    <col min="14853" max="14853" width="15.85546875" style="744" customWidth="1"/>
    <col min="14854" max="14855" width="12.85546875" style="744" customWidth="1"/>
    <col min="14856" max="14856" width="12.42578125" style="744" customWidth="1"/>
    <col min="14857" max="14857" width="11.85546875" style="744" customWidth="1"/>
    <col min="14858" max="14858" width="11.28515625" style="744" customWidth="1"/>
    <col min="14859" max="14860" width="9.140625" style="744"/>
    <col min="14861" max="14861" width="11.140625" style="744" customWidth="1"/>
    <col min="14862" max="15105" width="9.140625" style="744"/>
    <col min="15106" max="15106" width="6.85546875" style="744" customWidth="1"/>
    <col min="15107" max="15107" width="31.28515625" style="744" customWidth="1"/>
    <col min="15108" max="15108" width="14.85546875" style="744" customWidth="1"/>
    <col min="15109" max="15109" width="15.85546875" style="744" customWidth="1"/>
    <col min="15110" max="15111" width="12.85546875" style="744" customWidth="1"/>
    <col min="15112" max="15112" width="12.42578125" style="744" customWidth="1"/>
    <col min="15113" max="15113" width="11.85546875" style="744" customWidth="1"/>
    <col min="15114" max="15114" width="11.28515625" style="744" customWidth="1"/>
    <col min="15115" max="15116" width="9.140625" style="744"/>
    <col min="15117" max="15117" width="11.140625" style="744" customWidth="1"/>
    <col min="15118" max="15361" width="9.140625" style="744"/>
    <col min="15362" max="15362" width="6.85546875" style="744" customWidth="1"/>
    <col min="15363" max="15363" width="31.28515625" style="744" customWidth="1"/>
    <col min="15364" max="15364" width="14.85546875" style="744" customWidth="1"/>
    <col min="15365" max="15365" width="15.85546875" style="744" customWidth="1"/>
    <col min="15366" max="15367" width="12.85546875" style="744" customWidth="1"/>
    <col min="15368" max="15368" width="12.42578125" style="744" customWidth="1"/>
    <col min="15369" max="15369" width="11.85546875" style="744" customWidth="1"/>
    <col min="15370" max="15370" width="11.28515625" style="744" customWidth="1"/>
    <col min="15371" max="15372" width="9.140625" style="744"/>
    <col min="15373" max="15373" width="11.140625" style="744" customWidth="1"/>
    <col min="15374" max="15617" width="9.140625" style="744"/>
    <col min="15618" max="15618" width="6.85546875" style="744" customWidth="1"/>
    <col min="15619" max="15619" width="31.28515625" style="744" customWidth="1"/>
    <col min="15620" max="15620" width="14.85546875" style="744" customWidth="1"/>
    <col min="15621" max="15621" width="15.85546875" style="744" customWidth="1"/>
    <col min="15622" max="15623" width="12.85546875" style="744" customWidth="1"/>
    <col min="15624" max="15624" width="12.42578125" style="744" customWidth="1"/>
    <col min="15625" max="15625" width="11.85546875" style="744" customWidth="1"/>
    <col min="15626" max="15626" width="11.28515625" style="744" customWidth="1"/>
    <col min="15627" max="15628" width="9.140625" style="744"/>
    <col min="15629" max="15629" width="11.140625" style="744" customWidth="1"/>
    <col min="15630" max="15873" width="9.140625" style="744"/>
    <col min="15874" max="15874" width="6.85546875" style="744" customWidth="1"/>
    <col min="15875" max="15875" width="31.28515625" style="744" customWidth="1"/>
    <col min="15876" max="15876" width="14.85546875" style="744" customWidth="1"/>
    <col min="15877" max="15877" width="15.85546875" style="744" customWidth="1"/>
    <col min="15878" max="15879" width="12.85546875" style="744" customWidth="1"/>
    <col min="15880" max="15880" width="12.42578125" style="744" customWidth="1"/>
    <col min="15881" max="15881" width="11.85546875" style="744" customWidth="1"/>
    <col min="15882" max="15882" width="11.28515625" style="744" customWidth="1"/>
    <col min="15883" max="15884" width="9.140625" style="744"/>
    <col min="15885" max="15885" width="11.140625" style="744" customWidth="1"/>
    <col min="15886" max="16129" width="9.140625" style="744"/>
    <col min="16130" max="16130" width="6.85546875" style="744" customWidth="1"/>
    <col min="16131" max="16131" width="31.28515625" style="744" customWidth="1"/>
    <col min="16132" max="16132" width="14.85546875" style="744" customWidth="1"/>
    <col min="16133" max="16133" width="15.85546875" style="744" customWidth="1"/>
    <col min="16134" max="16135" width="12.85546875" style="744" customWidth="1"/>
    <col min="16136" max="16136" width="12.42578125" style="744" customWidth="1"/>
    <col min="16137" max="16137" width="11.85546875" style="744" customWidth="1"/>
    <col min="16138" max="16138" width="11.28515625" style="744" customWidth="1"/>
    <col min="16139" max="16140" width="9.140625" style="744"/>
    <col min="16141" max="16141" width="11.140625" style="744" customWidth="1"/>
    <col min="16142" max="16384" width="9.140625" style="744"/>
  </cols>
  <sheetData>
    <row r="1" spans="1:10" ht="15" customHeight="1">
      <c r="B1" s="1751" t="s">
        <v>636</v>
      </c>
      <c r="C1" s="1751"/>
      <c r="D1" s="1751"/>
      <c r="E1" s="1751"/>
      <c r="F1" s="1751"/>
      <c r="G1" s="1751"/>
      <c r="H1" s="1751"/>
      <c r="I1" s="1751"/>
      <c r="J1" s="507"/>
    </row>
    <row r="2" spans="1:10" ht="15" customHeight="1">
      <c r="B2" s="1780" t="s">
        <v>256</v>
      </c>
      <c r="C2" s="1780"/>
      <c r="D2" s="1780"/>
      <c r="E2" s="1780"/>
      <c r="F2" s="1780"/>
      <c r="G2" s="1780"/>
      <c r="H2" s="1780"/>
      <c r="I2" s="1780"/>
    </row>
    <row r="3" spans="1:10" ht="15" customHeight="1">
      <c r="B3" s="1781" t="s">
        <v>637</v>
      </c>
      <c r="C3" s="1781"/>
      <c r="D3" s="1781"/>
      <c r="E3" s="1781"/>
      <c r="F3" s="1781"/>
      <c r="G3" s="1781"/>
      <c r="H3" s="1781"/>
      <c r="I3" s="1781"/>
    </row>
    <row r="4" spans="1:10" ht="12" customHeight="1" thickBot="1">
      <c r="B4" s="508"/>
      <c r="C4" s="508"/>
      <c r="D4" s="508"/>
      <c r="E4" s="508"/>
      <c r="F4" s="508"/>
      <c r="G4" s="508"/>
      <c r="H4" s="508"/>
      <c r="I4" s="508"/>
    </row>
    <row r="5" spans="1:10" ht="15" customHeight="1" thickTop="1">
      <c r="B5" s="509"/>
      <c r="C5" s="561"/>
      <c r="D5" s="749"/>
      <c r="E5" s="750"/>
      <c r="F5" s="749"/>
      <c r="G5" s="749"/>
      <c r="H5" s="751" t="s">
        <v>146</v>
      </c>
      <c r="I5" s="752"/>
    </row>
    <row r="6" spans="1:10" ht="15" customHeight="1">
      <c r="B6" s="753"/>
      <c r="C6" s="562"/>
      <c r="D6" s="754" t="s">
        <v>19</v>
      </c>
      <c r="E6" s="755" t="s">
        <v>35</v>
      </c>
      <c r="F6" s="754" t="s">
        <v>19</v>
      </c>
      <c r="G6" s="755" t="str">
        <f>E6</f>
        <v>Mid-Sep</v>
      </c>
      <c r="H6" s="1782" t="s">
        <v>1253</v>
      </c>
      <c r="I6" s="1783"/>
    </row>
    <row r="7" spans="1:10" ht="15" customHeight="1">
      <c r="B7" s="753"/>
      <c r="C7" s="562"/>
      <c r="D7" s="756">
        <v>2016</v>
      </c>
      <c r="E7" s="757">
        <v>2016</v>
      </c>
      <c r="F7" s="756">
        <v>2017</v>
      </c>
      <c r="G7" s="756">
        <v>2017</v>
      </c>
      <c r="H7" s="758">
        <v>2016</v>
      </c>
      <c r="I7" s="759">
        <v>2017</v>
      </c>
    </row>
    <row r="8" spans="1:10" ht="15" customHeight="1">
      <c r="A8" s="745"/>
      <c r="B8" s="510"/>
      <c r="C8" s="511"/>
      <c r="D8" s="760"/>
      <c r="E8" s="760"/>
      <c r="F8" s="511"/>
      <c r="G8" s="760"/>
      <c r="H8" s="525"/>
      <c r="I8" s="512"/>
    </row>
    <row r="9" spans="1:10" ht="15" customHeight="1">
      <c r="A9" s="745"/>
      <c r="B9" s="1776" t="s">
        <v>640</v>
      </c>
      <c r="C9" s="1784"/>
      <c r="D9" s="513">
        <v>917630.89047060988</v>
      </c>
      <c r="E9" s="513">
        <v>910380.6</v>
      </c>
      <c r="F9" s="513">
        <v>955657.72971067985</v>
      </c>
      <c r="G9" s="513">
        <v>954558.83296781976</v>
      </c>
      <c r="H9" s="514">
        <f>E9/D9*100-100</f>
        <v>-0.7901096776386396</v>
      </c>
      <c r="I9" s="515">
        <f>G9/F9*100-100</f>
        <v>-0.11498852661327419</v>
      </c>
    </row>
    <row r="10" spans="1:10" ht="15" customHeight="1">
      <c r="A10" s="745"/>
      <c r="B10" s="544" t="s">
        <v>641</v>
      </c>
      <c r="C10" s="761"/>
      <c r="D10" s="520">
        <v>30620.108336740002</v>
      </c>
      <c r="E10" s="520">
        <v>30222.2</v>
      </c>
      <c r="F10" s="520">
        <v>28391.375846990002</v>
      </c>
      <c r="G10" s="520">
        <v>30582.545480830002</v>
      </c>
      <c r="H10" s="516">
        <f>E10/D10*100-100</f>
        <v>-1.2995000943956967</v>
      </c>
      <c r="I10" s="517">
        <f>G10/F10*100-100</f>
        <v>7.717729657234301</v>
      </c>
    </row>
    <row r="11" spans="1:10" ht="15" customHeight="1">
      <c r="A11" s="745"/>
      <c r="B11" s="544" t="s">
        <v>642</v>
      </c>
      <c r="C11" s="761"/>
      <c r="D11" s="513">
        <v>887010.78213386983</v>
      </c>
      <c r="E11" s="513">
        <v>880158.4</v>
      </c>
      <c r="F11" s="513">
        <v>927266.35386368982</v>
      </c>
      <c r="G11" s="513">
        <v>923976.28748698975</v>
      </c>
      <c r="H11" s="514">
        <f>E11/D11*100-100</f>
        <v>-0.77252523553154617</v>
      </c>
      <c r="I11" s="515">
        <f>G11/F11*100-100</f>
        <v>-0.3548135185743746</v>
      </c>
    </row>
    <row r="12" spans="1:10" ht="15" customHeight="1">
      <c r="A12" s="745"/>
      <c r="B12" s="518"/>
      <c r="C12" s="519" t="s">
        <v>643</v>
      </c>
      <c r="D12" s="520">
        <v>672458.1601839799</v>
      </c>
      <c r="E12" s="520">
        <v>656539.46643011004</v>
      </c>
      <c r="F12" s="520">
        <v>683870.35827257985</v>
      </c>
      <c r="G12" s="520">
        <v>682722.12200509978</v>
      </c>
      <c r="H12" s="516">
        <f>E12/D12*100-100</f>
        <v>-2.3672392866070027</v>
      </c>
      <c r="I12" s="517">
        <f>G12/F12*100-100</f>
        <v>-0.1679026227105993</v>
      </c>
    </row>
    <row r="13" spans="1:10" ht="15" customHeight="1">
      <c r="A13" s="745"/>
      <c r="B13" s="518"/>
      <c r="C13" s="521" t="s">
        <v>644</v>
      </c>
      <c r="D13" s="520">
        <v>214552.62194988999</v>
      </c>
      <c r="E13" s="520">
        <v>223618.93356989001</v>
      </c>
      <c r="F13" s="520">
        <v>243395.99559111</v>
      </c>
      <c r="G13" s="520">
        <v>241254.16548189</v>
      </c>
      <c r="H13" s="516">
        <f>E13/D13*100-100</f>
        <v>4.2256820436888063</v>
      </c>
      <c r="I13" s="517">
        <f>G13/F13*100-100</f>
        <v>-0.87997754606371359</v>
      </c>
    </row>
    <row r="14" spans="1:10" ht="15" customHeight="1">
      <c r="A14" s="745"/>
      <c r="B14" s="518"/>
      <c r="C14" s="521"/>
      <c r="D14" s="522"/>
      <c r="E14" s="522"/>
      <c r="F14" s="522"/>
      <c r="G14" s="522"/>
      <c r="H14" s="516"/>
      <c r="I14" s="523"/>
    </row>
    <row r="15" spans="1:10" ht="15" customHeight="1">
      <c r="A15" s="745"/>
      <c r="B15" s="762"/>
      <c r="C15" s="511"/>
      <c r="D15" s="524"/>
      <c r="E15" s="524"/>
      <c r="F15" s="524"/>
      <c r="G15" s="524"/>
      <c r="H15" s="525"/>
      <c r="I15" s="512"/>
    </row>
    <row r="16" spans="1:10" ht="15" customHeight="1">
      <c r="A16" s="745"/>
      <c r="B16" s="1776" t="s">
        <v>645</v>
      </c>
      <c r="C16" s="1784"/>
      <c r="D16" s="513">
        <v>152199.83332362378</v>
      </c>
      <c r="E16" s="513">
        <v>152545.19999999998</v>
      </c>
      <c r="F16" s="513">
        <v>152255.56438778609</v>
      </c>
      <c r="G16" s="513">
        <v>155991.32382082543</v>
      </c>
      <c r="H16" s="514">
        <f>E16/D16*100-100</f>
        <v>0.22691659303058032</v>
      </c>
      <c r="I16" s="526">
        <f>G16/F16*100-100</f>
        <v>2.4536111031873844</v>
      </c>
    </row>
    <row r="17" spans="1:14" ht="15" customHeight="1">
      <c r="A17" s="745"/>
      <c r="B17" s="518"/>
      <c r="C17" s="527" t="s">
        <v>643</v>
      </c>
      <c r="D17" s="520">
        <v>144005.59332362379</v>
      </c>
      <c r="E17" s="520">
        <v>144948.71999999997</v>
      </c>
      <c r="F17" s="520">
        <v>144507.40438778608</v>
      </c>
      <c r="G17" s="520">
        <v>148318.42382082544</v>
      </c>
      <c r="H17" s="516">
        <f>E17/D17*100-100</f>
        <v>0.65492364192874675</v>
      </c>
      <c r="I17" s="528">
        <f>G17/F17*100-100</f>
        <v>2.6372485542764679</v>
      </c>
    </row>
    <row r="18" spans="1:14" ht="15" customHeight="1">
      <c r="A18" s="745"/>
      <c r="B18" s="518"/>
      <c r="C18" s="527" t="s">
        <v>644</v>
      </c>
      <c r="D18" s="520">
        <v>8194.24</v>
      </c>
      <c r="E18" s="520">
        <v>7596.48</v>
      </c>
      <c r="F18" s="520">
        <v>7748.16</v>
      </c>
      <c r="G18" s="520">
        <v>7672.9</v>
      </c>
      <c r="H18" s="516">
        <f>E18/D18*100-100</f>
        <v>-7.2948803061662915</v>
      </c>
      <c r="I18" s="528">
        <f>G18/F18*100-100</f>
        <v>-0.97132738611489344</v>
      </c>
    </row>
    <row r="19" spans="1:14" ht="15" customHeight="1">
      <c r="A19" s="745"/>
      <c r="B19" s="536"/>
      <c r="C19" s="529"/>
      <c r="D19" s="529"/>
      <c r="E19" s="529"/>
      <c r="F19" s="529"/>
      <c r="G19" s="529"/>
      <c r="H19" s="530"/>
      <c r="I19" s="531"/>
    </row>
    <row r="20" spans="1:14" ht="15" customHeight="1">
      <c r="A20" s="745"/>
      <c r="B20" s="532"/>
      <c r="C20" s="527"/>
      <c r="D20" s="533"/>
      <c r="E20" s="533"/>
      <c r="F20" s="533"/>
      <c r="G20" s="533"/>
      <c r="H20" s="534"/>
      <c r="I20" s="535"/>
    </row>
    <row r="21" spans="1:14" ht="15" customHeight="1">
      <c r="A21" s="745"/>
      <c r="B21" s="1776" t="s">
        <v>646</v>
      </c>
      <c r="C21" s="1777"/>
      <c r="D21" s="513">
        <v>1039210.6254574936</v>
      </c>
      <c r="E21" s="513">
        <v>1032703.6000000001</v>
      </c>
      <c r="F21" s="513">
        <v>1079521.9182514758</v>
      </c>
      <c r="G21" s="513">
        <v>1079967.6113078152</v>
      </c>
      <c r="H21" s="514">
        <f>E21/D21*100-100</f>
        <v>-0.62615078195807428</v>
      </c>
      <c r="I21" s="526">
        <f>G21/F21*100-100</f>
        <v>4.1286151656947823E-2</v>
      </c>
    </row>
    <row r="22" spans="1:14" ht="15" customHeight="1">
      <c r="A22" s="745"/>
      <c r="B22" s="518"/>
      <c r="C22" s="527" t="s">
        <v>643</v>
      </c>
      <c r="D22" s="520">
        <v>816463.75350760366</v>
      </c>
      <c r="E22" s="520">
        <v>801488.18643011001</v>
      </c>
      <c r="F22" s="520">
        <v>828377.7626603659</v>
      </c>
      <c r="G22" s="520">
        <v>831040.54582592519</v>
      </c>
      <c r="H22" s="516">
        <f>E22/D22*100-100</f>
        <v>-1.8341986417838143</v>
      </c>
      <c r="I22" s="528">
        <f>G22/F22*100-100</f>
        <v>0.32144551502778995</v>
      </c>
    </row>
    <row r="23" spans="1:14" ht="15" customHeight="1">
      <c r="A23" s="745"/>
      <c r="B23" s="518"/>
      <c r="C23" s="527" t="s">
        <v>647</v>
      </c>
      <c r="D23" s="520">
        <v>78.56576265741802</v>
      </c>
      <c r="E23" s="520">
        <v>77.610670324971267</v>
      </c>
      <c r="F23" s="520">
        <v>76.735613113081271</v>
      </c>
      <c r="G23" s="520">
        <v>76.95050639709045</v>
      </c>
      <c r="H23" s="516" t="s">
        <v>7</v>
      </c>
      <c r="I23" s="528"/>
    </row>
    <row r="24" spans="1:14" ht="15" customHeight="1">
      <c r="A24" s="745"/>
      <c r="B24" s="518"/>
      <c r="C24" s="527" t="s">
        <v>644</v>
      </c>
      <c r="D24" s="520">
        <v>222746.87194988999</v>
      </c>
      <c r="E24" s="520">
        <v>231215.41356989002</v>
      </c>
      <c r="F24" s="520">
        <v>251144.15559111</v>
      </c>
      <c r="G24" s="520">
        <v>248927.06548188999</v>
      </c>
      <c r="H24" s="516">
        <f>E24/D24*100-100</f>
        <v>3.8018678089024576</v>
      </c>
      <c r="I24" s="528">
        <f>G24/F24*100-100</f>
        <v>-0.88279582059223571</v>
      </c>
      <c r="N24" s="746"/>
    </row>
    <row r="25" spans="1:14" ht="15" customHeight="1">
      <c r="A25" s="745"/>
      <c r="B25" s="518"/>
      <c r="C25" s="527" t="s">
        <v>647</v>
      </c>
      <c r="D25" s="520">
        <v>21.434237342581994</v>
      </c>
      <c r="E25" s="520">
        <v>22.38932967502873</v>
      </c>
      <c r="F25" s="520">
        <v>23.264386886918743</v>
      </c>
      <c r="G25" s="520">
        <v>23.049493602909553</v>
      </c>
      <c r="H25" s="516" t="s">
        <v>7</v>
      </c>
      <c r="I25" s="528"/>
      <c r="N25" s="746"/>
    </row>
    <row r="26" spans="1:14" ht="15" customHeight="1">
      <c r="A26" s="745"/>
      <c r="B26" s="536"/>
      <c r="C26" s="529"/>
      <c r="D26" s="537"/>
      <c r="E26" s="537"/>
      <c r="F26" s="537"/>
      <c r="G26" s="537"/>
      <c r="H26" s="530"/>
      <c r="I26" s="531"/>
    </row>
    <row r="27" spans="1:14" ht="15" customHeight="1">
      <c r="A27" s="745"/>
      <c r="B27" s="518"/>
      <c r="C27" s="519"/>
      <c r="D27" s="519"/>
      <c r="E27" s="519"/>
      <c r="F27" s="519"/>
      <c r="G27" s="519"/>
      <c r="H27" s="516"/>
      <c r="I27" s="528"/>
    </row>
    <row r="28" spans="1:14" ht="15" customHeight="1">
      <c r="A28" s="745"/>
      <c r="B28" s="1776" t="s">
        <v>648</v>
      </c>
      <c r="C28" s="1777"/>
      <c r="D28" s="513">
        <v>1069830.7337942338</v>
      </c>
      <c r="E28" s="513">
        <v>1062925.8</v>
      </c>
      <c r="F28" s="513">
        <v>1107913.2940984659</v>
      </c>
      <c r="G28" s="513">
        <v>1110550.1567886453</v>
      </c>
      <c r="H28" s="514">
        <f>E28/D28*100-100</f>
        <v>-0.64542301656868517</v>
      </c>
      <c r="I28" s="526">
        <f>G28/F28*100-100</f>
        <v>0.23800262206665934</v>
      </c>
    </row>
    <row r="29" spans="1:14" ht="15" customHeight="1">
      <c r="A29" s="745"/>
      <c r="B29" s="538"/>
      <c r="C29" s="747"/>
      <c r="D29" s="539"/>
      <c r="E29" s="539"/>
      <c r="F29" s="539"/>
      <c r="G29" s="539"/>
      <c r="H29" s="540"/>
      <c r="I29" s="541"/>
    </row>
    <row r="30" spans="1:14" ht="15" customHeight="1">
      <c r="A30" s="745"/>
      <c r="B30" s="542" t="s">
        <v>649</v>
      </c>
      <c r="C30" s="763"/>
      <c r="D30" s="519"/>
      <c r="E30" s="519"/>
      <c r="F30" s="519"/>
      <c r="G30" s="519"/>
      <c r="H30" s="525"/>
      <c r="I30" s="512"/>
      <c r="M30" s="745"/>
    </row>
    <row r="31" spans="1:14" ht="9.75" hidden="1" customHeight="1">
      <c r="A31" s="745"/>
      <c r="B31" s="543"/>
      <c r="C31" s="764"/>
      <c r="D31" s="513"/>
      <c r="E31" s="513"/>
      <c r="F31" s="513"/>
      <c r="G31" s="513"/>
      <c r="H31" s="514"/>
      <c r="I31" s="526"/>
      <c r="M31" s="745"/>
    </row>
    <row r="32" spans="1:14" ht="15" customHeight="1">
      <c r="B32" s="1778" t="s">
        <v>650</v>
      </c>
      <c r="C32" s="1779"/>
      <c r="D32" s="519"/>
      <c r="E32" s="519"/>
      <c r="F32" s="519"/>
      <c r="G32" s="519"/>
      <c r="H32" s="516"/>
      <c r="I32" s="528"/>
      <c r="M32" s="745"/>
    </row>
    <row r="33" spans="2:12" ht="15" customHeight="1">
      <c r="B33" s="518"/>
      <c r="C33" s="519" t="s">
        <v>651</v>
      </c>
      <c r="D33" s="520">
        <v>16.484769740752078</v>
      </c>
      <c r="E33" s="520">
        <v>14.143485966128065</v>
      </c>
      <c r="F33" s="520">
        <v>13.246401936608054</v>
      </c>
      <c r="G33" s="520">
        <v>13.334596181842615</v>
      </c>
      <c r="H33" s="516" t="s">
        <v>7</v>
      </c>
      <c r="I33" s="528"/>
    </row>
    <row r="34" spans="2:12" ht="15" customHeight="1">
      <c r="B34" s="518"/>
      <c r="C34" s="519" t="s">
        <v>652</v>
      </c>
      <c r="D34" s="520">
        <v>14.089234984696539</v>
      </c>
      <c r="E34" s="520">
        <v>12.012749033644187</v>
      </c>
      <c r="F34" s="520">
        <v>11.430372707833035</v>
      </c>
      <c r="G34" s="520">
        <v>11.352676329777967</v>
      </c>
      <c r="H34" s="516" t="s">
        <v>7</v>
      </c>
      <c r="I34" s="528"/>
    </row>
    <row r="35" spans="2:12" ht="15" customHeight="1">
      <c r="B35" s="518"/>
      <c r="C35" s="519"/>
      <c r="D35" s="520"/>
      <c r="E35" s="520"/>
      <c r="F35" s="520"/>
      <c r="G35" s="520"/>
      <c r="H35" s="516"/>
      <c r="I35" s="528"/>
    </row>
    <row r="36" spans="2:12" ht="15" customHeight="1">
      <c r="B36" s="1778" t="s">
        <v>653</v>
      </c>
      <c r="C36" s="1779"/>
      <c r="D36" s="513"/>
      <c r="E36" s="513"/>
      <c r="F36" s="513"/>
      <c r="G36" s="513"/>
      <c r="H36" s="514"/>
      <c r="I36" s="526"/>
    </row>
    <row r="37" spans="2:12" ht="15" customHeight="1">
      <c r="B37" s="545"/>
      <c r="C37" s="519" t="s">
        <v>651</v>
      </c>
      <c r="D37" s="520">
        <v>16.970489789222359</v>
      </c>
      <c r="E37" s="520">
        <v>14.557396851657579</v>
      </c>
      <c r="F37" s="520">
        <v>13.594781683383262</v>
      </c>
      <c r="G37" s="520">
        <v>13.712205556355116</v>
      </c>
      <c r="H37" s="516" t="s">
        <v>7</v>
      </c>
      <c r="I37" s="528"/>
    </row>
    <row r="38" spans="2:12" ht="15" customHeight="1">
      <c r="B38" s="545"/>
      <c r="C38" s="546" t="s">
        <v>652</v>
      </c>
      <c r="D38" s="520">
        <v>14.504371138085341</v>
      </c>
      <c r="E38" s="520">
        <v>12.364303636382671</v>
      </c>
      <c r="F38" s="520">
        <v>11.730990971460994</v>
      </c>
      <c r="G38" s="520">
        <v>11.674161656327836</v>
      </c>
      <c r="H38" s="516" t="s">
        <v>7</v>
      </c>
      <c r="I38" s="528"/>
    </row>
    <row r="39" spans="2:12" ht="15" customHeight="1">
      <c r="B39" s="547"/>
      <c r="C39" s="529"/>
      <c r="D39" s="537"/>
      <c r="E39" s="537"/>
      <c r="F39" s="537"/>
      <c r="G39" s="537"/>
      <c r="H39" s="530"/>
      <c r="I39" s="531"/>
      <c r="L39" s="745"/>
    </row>
    <row r="40" spans="2:12">
      <c r="B40" s="765"/>
      <c r="C40" s="766"/>
      <c r="D40" s="767"/>
      <c r="E40" s="767"/>
      <c r="F40" s="767"/>
      <c r="G40" s="767"/>
      <c r="H40" s="768"/>
      <c r="I40" s="769"/>
    </row>
    <row r="41" spans="2:12">
      <c r="B41" s="548" t="s">
        <v>654</v>
      </c>
      <c r="C41" s="519"/>
      <c r="D41" s="522">
        <v>113808.65484504159</v>
      </c>
      <c r="E41" s="522">
        <v>110295.90000000001</v>
      </c>
      <c r="F41" s="522">
        <v>93188.607279228629</v>
      </c>
      <c r="G41" s="522">
        <v>99823.865594599614</v>
      </c>
      <c r="H41" s="516">
        <f>E41/D41*100-100</f>
        <v>-3.0865445600990853</v>
      </c>
      <c r="I41" s="528">
        <f>G41/F41*100-100</f>
        <v>7.1202462501550343</v>
      </c>
    </row>
    <row r="42" spans="2:12">
      <c r="B42" s="548" t="s">
        <v>655</v>
      </c>
      <c r="C42" s="519"/>
      <c r="D42" s="522">
        <v>956022.07894919219</v>
      </c>
      <c r="E42" s="522">
        <v>952630</v>
      </c>
      <c r="F42" s="522">
        <v>1014724.6968192373</v>
      </c>
      <c r="G42" s="522">
        <v>1010726.2911940457</v>
      </c>
      <c r="H42" s="516">
        <f>E42/D42*100-100</f>
        <v>-0.3548117793388883</v>
      </c>
      <c r="I42" s="528">
        <f>G42/F42*100-100</f>
        <v>-0.39403846557840438</v>
      </c>
    </row>
    <row r="43" spans="2:12">
      <c r="B43" s="548" t="s">
        <v>656</v>
      </c>
      <c r="C43" s="519"/>
      <c r="D43" s="522">
        <v>-208734.68894919218</v>
      </c>
      <c r="E43" s="522">
        <v>3392.1789491921663</v>
      </c>
      <c r="F43" s="522">
        <v>-58702.617870045127</v>
      </c>
      <c r="G43" s="522">
        <v>3998.4056251916336</v>
      </c>
      <c r="H43" s="516" t="s">
        <v>7</v>
      </c>
      <c r="I43" s="528"/>
      <c r="L43" s="748"/>
    </row>
    <row r="44" spans="2:12">
      <c r="B44" s="548" t="s">
        <v>657</v>
      </c>
      <c r="C44" s="519"/>
      <c r="D44" s="522">
        <v>19781.400000000001</v>
      </c>
      <c r="E44" s="522">
        <v>105.1</v>
      </c>
      <c r="F44" s="522">
        <v>-23452.11585906001</v>
      </c>
      <c r="G44" s="522">
        <v>1875.440083457511</v>
      </c>
      <c r="H44" s="516" t="s">
        <v>7</v>
      </c>
      <c r="I44" s="528"/>
    </row>
    <row r="45" spans="2:12" ht="13.5" thickBot="1">
      <c r="B45" s="549" t="s">
        <v>658</v>
      </c>
      <c r="C45" s="770"/>
      <c r="D45" s="550">
        <v>-188953.248894919</v>
      </c>
      <c r="E45" s="550">
        <v>3497.24789491921</v>
      </c>
      <c r="F45" s="550">
        <v>-82154.733729105137</v>
      </c>
      <c r="G45" s="550">
        <v>5873.8457086491444</v>
      </c>
      <c r="H45" s="551" t="s">
        <v>7</v>
      </c>
      <c r="I45" s="552"/>
    </row>
    <row r="46" spans="2:12" ht="13.5" thickTop="1">
      <c r="B46" s="553" t="s">
        <v>659</v>
      </c>
      <c r="C46" s="508"/>
      <c r="D46" s="508"/>
      <c r="E46" s="508"/>
      <c r="F46" s="508"/>
      <c r="G46" s="508"/>
      <c r="H46" s="508"/>
      <c r="I46" s="508"/>
    </row>
    <row r="47" spans="2:12">
      <c r="B47" s="554" t="s">
        <v>660</v>
      </c>
      <c r="C47" s="508"/>
      <c r="D47" s="508"/>
      <c r="E47" s="508"/>
      <c r="F47" s="508"/>
      <c r="G47" s="508"/>
      <c r="H47" s="508"/>
      <c r="I47" s="508"/>
    </row>
    <row r="48" spans="2:12">
      <c r="B48" s="555" t="s">
        <v>661</v>
      </c>
      <c r="C48" s="557"/>
      <c r="D48" s="508"/>
      <c r="E48" s="508"/>
      <c r="F48" s="508"/>
      <c r="G48" s="508"/>
      <c r="H48" s="508"/>
      <c r="I48" s="508"/>
    </row>
    <row r="49" spans="2:9">
      <c r="B49" s="556" t="s">
        <v>662</v>
      </c>
      <c r="C49" s="557"/>
      <c r="D49" s="508"/>
      <c r="E49" s="508"/>
      <c r="F49" s="508"/>
      <c r="G49" s="508"/>
      <c r="H49" s="508"/>
      <c r="I49" s="508"/>
    </row>
    <row r="50" spans="2:9">
      <c r="B50" s="557" t="s">
        <v>663</v>
      </c>
      <c r="C50" s="546"/>
      <c r="D50" s="558">
        <v>106.73</v>
      </c>
      <c r="E50" s="559">
        <v>106.85</v>
      </c>
      <c r="F50" s="558">
        <v>102.86</v>
      </c>
      <c r="G50" s="559">
        <v>102.22</v>
      </c>
      <c r="H50" s="546"/>
      <c r="I50" s="508"/>
    </row>
    <row r="52" spans="2:9">
      <c r="D52" s="748"/>
      <c r="E52" s="748"/>
      <c r="F52" s="748"/>
      <c r="G52" s="748"/>
    </row>
    <row r="53" spans="2:9">
      <c r="D53" s="748"/>
      <c r="E53" s="748"/>
      <c r="F53" s="748"/>
      <c r="G53" s="748"/>
    </row>
  </sheetData>
  <mergeCells count="10">
    <mergeCell ref="B21:C21"/>
    <mergeCell ref="B28:C28"/>
    <mergeCell ref="B32:C32"/>
    <mergeCell ref="B36:C36"/>
    <mergeCell ref="B1:I1"/>
    <mergeCell ref="B2:I2"/>
    <mergeCell ref="B3:I3"/>
    <mergeCell ref="H6:I6"/>
    <mergeCell ref="B9:C9"/>
    <mergeCell ref="B16:C16"/>
  </mergeCells>
  <pageMargins left="0.75" right="0.75" top="1" bottom="1" header="0.5" footer="0.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dimension ref="A1:L55"/>
  <sheetViews>
    <sheetView view="pageBreakPreview" topLeftCell="A37" zoomScaleSheetLayoutView="100" workbookViewId="0">
      <selection activeCell="F6" sqref="F6"/>
    </sheetView>
  </sheetViews>
  <sheetFormatPr defaultRowHeight="14.25"/>
  <cols>
    <col min="1" max="1" width="35.85546875" style="126" customWidth="1"/>
    <col min="2" max="2" width="9.85546875" style="103" bestFit="1" customWidth="1"/>
    <col min="3" max="8" width="11.5703125" style="103" customWidth="1"/>
    <col min="9" max="12" width="9.85546875" style="103" bestFit="1" customWidth="1"/>
    <col min="13" max="256" width="9.140625" style="103"/>
    <col min="257" max="257" width="35.85546875" style="103" customWidth="1"/>
    <col min="258" max="258" width="9.85546875" style="103" bestFit="1" customWidth="1"/>
    <col min="259" max="264" width="11.5703125" style="103" customWidth="1"/>
    <col min="265" max="268" width="9.85546875" style="103" bestFit="1" customWidth="1"/>
    <col min="269" max="512" width="9.140625" style="103"/>
    <col min="513" max="513" width="35.85546875" style="103" customWidth="1"/>
    <col min="514" max="514" width="9.85546875" style="103" bestFit="1" customWidth="1"/>
    <col min="515" max="520" width="11.5703125" style="103" customWidth="1"/>
    <col min="521" max="524" width="9.85546875" style="103" bestFit="1" customWidth="1"/>
    <col min="525" max="768" width="9.140625" style="103"/>
    <col min="769" max="769" width="35.85546875" style="103" customWidth="1"/>
    <col min="770" max="770" width="9.85546875" style="103" bestFit="1" customWidth="1"/>
    <col min="771" max="776" width="11.5703125" style="103" customWidth="1"/>
    <col min="777" max="780" width="9.85546875" style="103" bestFit="1" customWidth="1"/>
    <col min="781" max="1024" width="9.140625" style="103"/>
    <col min="1025" max="1025" width="35.85546875" style="103" customWidth="1"/>
    <col min="1026" max="1026" width="9.85546875" style="103" bestFit="1" customWidth="1"/>
    <col min="1027" max="1032" width="11.5703125" style="103" customWidth="1"/>
    <col min="1033" max="1036" width="9.85546875" style="103" bestFit="1" customWidth="1"/>
    <col min="1037" max="1280" width="9.140625" style="103"/>
    <col min="1281" max="1281" width="35.85546875" style="103" customWidth="1"/>
    <col min="1282" max="1282" width="9.85546875" style="103" bestFit="1" customWidth="1"/>
    <col min="1283" max="1288" width="11.5703125" style="103" customWidth="1"/>
    <col min="1289" max="1292" width="9.85546875" style="103" bestFit="1" customWidth="1"/>
    <col min="1293" max="1536" width="9.140625" style="103"/>
    <col min="1537" max="1537" width="35.85546875" style="103" customWidth="1"/>
    <col min="1538" max="1538" width="9.85546875" style="103" bestFit="1" customWidth="1"/>
    <col min="1539" max="1544" width="11.5703125" style="103" customWidth="1"/>
    <col min="1545" max="1548" width="9.85546875" style="103" bestFit="1" customWidth="1"/>
    <col min="1549" max="1792" width="9.140625" style="103"/>
    <col min="1793" max="1793" width="35.85546875" style="103" customWidth="1"/>
    <col min="1794" max="1794" width="9.85546875" style="103" bestFit="1" customWidth="1"/>
    <col min="1795" max="1800" width="11.5703125" style="103" customWidth="1"/>
    <col min="1801" max="1804" width="9.85546875" style="103" bestFit="1" customWidth="1"/>
    <col min="1805" max="2048" width="9.140625" style="103"/>
    <col min="2049" max="2049" width="35.85546875" style="103" customWidth="1"/>
    <col min="2050" max="2050" width="9.85546875" style="103" bestFit="1" customWidth="1"/>
    <col min="2051" max="2056" width="11.5703125" style="103" customWidth="1"/>
    <col min="2057" max="2060" width="9.85546875" style="103" bestFit="1" customWidth="1"/>
    <col min="2061" max="2304" width="9.140625" style="103"/>
    <col min="2305" max="2305" width="35.85546875" style="103" customWidth="1"/>
    <col min="2306" max="2306" width="9.85546875" style="103" bestFit="1" customWidth="1"/>
    <col min="2307" max="2312" width="11.5703125" style="103" customWidth="1"/>
    <col min="2313" max="2316" width="9.85546875" style="103" bestFit="1" customWidth="1"/>
    <col min="2317" max="2560" width="9.140625" style="103"/>
    <col min="2561" max="2561" width="35.85546875" style="103" customWidth="1"/>
    <col min="2562" max="2562" width="9.85546875" style="103" bestFit="1" customWidth="1"/>
    <col min="2563" max="2568" width="11.5703125" style="103" customWidth="1"/>
    <col min="2569" max="2572" width="9.85546875" style="103" bestFit="1" customWidth="1"/>
    <col min="2573" max="2816" width="9.140625" style="103"/>
    <col min="2817" max="2817" width="35.85546875" style="103" customWidth="1"/>
    <col min="2818" max="2818" width="9.85546875" style="103" bestFit="1" customWidth="1"/>
    <col min="2819" max="2824" width="11.5703125" style="103" customWidth="1"/>
    <col min="2825" max="2828" width="9.85546875" style="103" bestFit="1" customWidth="1"/>
    <col min="2829" max="3072" width="9.140625" style="103"/>
    <col min="3073" max="3073" width="35.85546875" style="103" customWidth="1"/>
    <col min="3074" max="3074" width="9.85546875" style="103" bestFit="1" customWidth="1"/>
    <col min="3075" max="3080" width="11.5703125" style="103" customWidth="1"/>
    <col min="3081" max="3084" width="9.85546875" style="103" bestFit="1" customWidth="1"/>
    <col min="3085" max="3328" width="9.140625" style="103"/>
    <col min="3329" max="3329" width="35.85546875" style="103" customWidth="1"/>
    <col min="3330" max="3330" width="9.85546875" style="103" bestFit="1" customWidth="1"/>
    <col min="3331" max="3336" width="11.5703125" style="103" customWidth="1"/>
    <col min="3337" max="3340" width="9.85546875" style="103" bestFit="1" customWidth="1"/>
    <col min="3341" max="3584" width="9.140625" style="103"/>
    <col min="3585" max="3585" width="35.85546875" style="103" customWidth="1"/>
    <col min="3586" max="3586" width="9.85546875" style="103" bestFit="1" customWidth="1"/>
    <col min="3587" max="3592" width="11.5703125" style="103" customWidth="1"/>
    <col min="3593" max="3596" width="9.85546875" style="103" bestFit="1" customWidth="1"/>
    <col min="3597" max="3840" width="9.140625" style="103"/>
    <col min="3841" max="3841" width="35.85546875" style="103" customWidth="1"/>
    <col min="3842" max="3842" width="9.85546875" style="103" bestFit="1" customWidth="1"/>
    <col min="3843" max="3848" width="11.5703125" style="103" customWidth="1"/>
    <col min="3849" max="3852" width="9.85546875" style="103" bestFit="1" customWidth="1"/>
    <col min="3853" max="4096" width="9.140625" style="103"/>
    <col min="4097" max="4097" width="35.85546875" style="103" customWidth="1"/>
    <col min="4098" max="4098" width="9.85546875" style="103" bestFit="1" customWidth="1"/>
    <col min="4099" max="4104" width="11.5703125" style="103" customWidth="1"/>
    <col min="4105" max="4108" width="9.85546875" style="103" bestFit="1" customWidth="1"/>
    <col min="4109" max="4352" width="9.140625" style="103"/>
    <col min="4353" max="4353" width="35.85546875" style="103" customWidth="1"/>
    <col min="4354" max="4354" width="9.85546875" style="103" bestFit="1" customWidth="1"/>
    <col min="4355" max="4360" width="11.5703125" style="103" customWidth="1"/>
    <col min="4361" max="4364" width="9.85546875" style="103" bestFit="1" customWidth="1"/>
    <col min="4365" max="4608" width="9.140625" style="103"/>
    <col min="4609" max="4609" width="35.85546875" style="103" customWidth="1"/>
    <col min="4610" max="4610" width="9.85546875" style="103" bestFit="1" customWidth="1"/>
    <col min="4611" max="4616" width="11.5703125" style="103" customWidth="1"/>
    <col min="4617" max="4620" width="9.85546875" style="103" bestFit="1" customWidth="1"/>
    <col min="4621" max="4864" width="9.140625" style="103"/>
    <col min="4865" max="4865" width="35.85546875" style="103" customWidth="1"/>
    <col min="4866" max="4866" width="9.85546875" style="103" bestFit="1" customWidth="1"/>
    <col min="4867" max="4872" width="11.5703125" style="103" customWidth="1"/>
    <col min="4873" max="4876" width="9.85546875" style="103" bestFit="1" customWidth="1"/>
    <col min="4877" max="5120" width="9.140625" style="103"/>
    <col min="5121" max="5121" width="35.85546875" style="103" customWidth="1"/>
    <col min="5122" max="5122" width="9.85546875" style="103" bestFit="1" customWidth="1"/>
    <col min="5123" max="5128" width="11.5703125" style="103" customWidth="1"/>
    <col min="5129" max="5132" width="9.85546875" style="103" bestFit="1" customWidth="1"/>
    <col min="5133" max="5376" width="9.140625" style="103"/>
    <col min="5377" max="5377" width="35.85546875" style="103" customWidth="1"/>
    <col min="5378" max="5378" width="9.85546875" style="103" bestFit="1" customWidth="1"/>
    <col min="5379" max="5384" width="11.5703125" style="103" customWidth="1"/>
    <col min="5385" max="5388" width="9.85546875" style="103" bestFit="1" customWidth="1"/>
    <col min="5389" max="5632" width="9.140625" style="103"/>
    <col min="5633" max="5633" width="35.85546875" style="103" customWidth="1"/>
    <col min="5634" max="5634" width="9.85546875" style="103" bestFit="1" customWidth="1"/>
    <col min="5635" max="5640" width="11.5703125" style="103" customWidth="1"/>
    <col min="5641" max="5644" width="9.85546875" style="103" bestFit="1" customWidth="1"/>
    <col min="5645" max="5888" width="9.140625" style="103"/>
    <col min="5889" max="5889" width="35.85546875" style="103" customWidth="1"/>
    <col min="5890" max="5890" width="9.85546875" style="103" bestFit="1" customWidth="1"/>
    <col min="5891" max="5896" width="11.5703125" style="103" customWidth="1"/>
    <col min="5897" max="5900" width="9.85546875" style="103" bestFit="1" customWidth="1"/>
    <col min="5901" max="6144" width="9.140625" style="103"/>
    <col min="6145" max="6145" width="35.85546875" style="103" customWidth="1"/>
    <col min="6146" max="6146" width="9.85546875" style="103" bestFit="1" customWidth="1"/>
    <col min="6147" max="6152" width="11.5703125" style="103" customWidth="1"/>
    <col min="6153" max="6156" width="9.85546875" style="103" bestFit="1" customWidth="1"/>
    <col min="6157" max="6400" width="9.140625" style="103"/>
    <col min="6401" max="6401" width="35.85546875" style="103" customWidth="1"/>
    <col min="6402" max="6402" width="9.85546875" style="103" bestFit="1" customWidth="1"/>
    <col min="6403" max="6408" width="11.5703125" style="103" customWidth="1"/>
    <col min="6409" max="6412" width="9.85546875" style="103" bestFit="1" customWidth="1"/>
    <col min="6413" max="6656" width="9.140625" style="103"/>
    <col min="6657" max="6657" width="35.85546875" style="103" customWidth="1"/>
    <col min="6658" max="6658" width="9.85546875" style="103" bestFit="1" customWidth="1"/>
    <col min="6659" max="6664" width="11.5703125" style="103" customWidth="1"/>
    <col min="6665" max="6668" width="9.85546875" style="103" bestFit="1" customWidth="1"/>
    <col min="6669" max="6912" width="9.140625" style="103"/>
    <col min="6913" max="6913" width="35.85546875" style="103" customWidth="1"/>
    <col min="6914" max="6914" width="9.85546875" style="103" bestFit="1" customWidth="1"/>
    <col min="6915" max="6920" width="11.5703125" style="103" customWidth="1"/>
    <col min="6921" max="6924" width="9.85546875" style="103" bestFit="1" customWidth="1"/>
    <col min="6925" max="7168" width="9.140625" style="103"/>
    <col min="7169" max="7169" width="35.85546875" style="103" customWidth="1"/>
    <col min="7170" max="7170" width="9.85546875" style="103" bestFit="1" customWidth="1"/>
    <col min="7171" max="7176" width="11.5703125" style="103" customWidth="1"/>
    <col min="7177" max="7180" width="9.85546875" style="103" bestFit="1" customWidth="1"/>
    <col min="7181" max="7424" width="9.140625" style="103"/>
    <col min="7425" max="7425" width="35.85546875" style="103" customWidth="1"/>
    <col min="7426" max="7426" width="9.85546875" style="103" bestFit="1" customWidth="1"/>
    <col min="7427" max="7432" width="11.5703125" style="103" customWidth="1"/>
    <col min="7433" max="7436" width="9.85546875" style="103" bestFit="1" customWidth="1"/>
    <col min="7437" max="7680" width="9.140625" style="103"/>
    <col min="7681" max="7681" width="35.85546875" style="103" customWidth="1"/>
    <col min="7682" max="7682" width="9.85546875" style="103" bestFit="1" customWidth="1"/>
    <col min="7683" max="7688" width="11.5703125" style="103" customWidth="1"/>
    <col min="7689" max="7692" width="9.85546875" style="103" bestFit="1" customWidth="1"/>
    <col min="7693" max="7936" width="9.140625" style="103"/>
    <col min="7937" max="7937" width="35.85546875" style="103" customWidth="1"/>
    <col min="7938" max="7938" width="9.85546875" style="103" bestFit="1" customWidth="1"/>
    <col min="7939" max="7944" width="11.5703125" style="103" customWidth="1"/>
    <col min="7945" max="7948" width="9.85546875" style="103" bestFit="1" customWidth="1"/>
    <col min="7949" max="8192" width="9.140625" style="103"/>
    <col min="8193" max="8193" width="35.85546875" style="103" customWidth="1"/>
    <col min="8194" max="8194" width="9.85546875" style="103" bestFit="1" customWidth="1"/>
    <col min="8195" max="8200" width="11.5703125" style="103" customWidth="1"/>
    <col min="8201" max="8204" width="9.85546875" style="103" bestFit="1" customWidth="1"/>
    <col min="8205" max="8448" width="9.140625" style="103"/>
    <col min="8449" max="8449" width="35.85546875" style="103" customWidth="1"/>
    <col min="8450" max="8450" width="9.85546875" style="103" bestFit="1" customWidth="1"/>
    <col min="8451" max="8456" width="11.5703125" style="103" customWidth="1"/>
    <col min="8457" max="8460" width="9.85546875" style="103" bestFit="1" customWidth="1"/>
    <col min="8461" max="8704" width="9.140625" style="103"/>
    <col min="8705" max="8705" width="35.85546875" style="103" customWidth="1"/>
    <col min="8706" max="8706" width="9.85546875" style="103" bestFit="1" customWidth="1"/>
    <col min="8707" max="8712" width="11.5703125" style="103" customWidth="1"/>
    <col min="8713" max="8716" width="9.85546875" style="103" bestFit="1" customWidth="1"/>
    <col min="8717" max="8960" width="9.140625" style="103"/>
    <col min="8961" max="8961" width="35.85546875" style="103" customWidth="1"/>
    <col min="8962" max="8962" width="9.85546875" style="103" bestFit="1" customWidth="1"/>
    <col min="8963" max="8968" width="11.5703125" style="103" customWidth="1"/>
    <col min="8969" max="8972" width="9.85546875" style="103" bestFit="1" customWidth="1"/>
    <col min="8973" max="9216" width="9.140625" style="103"/>
    <col min="9217" max="9217" width="35.85546875" style="103" customWidth="1"/>
    <col min="9218" max="9218" width="9.85546875" style="103" bestFit="1" customWidth="1"/>
    <col min="9219" max="9224" width="11.5703125" style="103" customWidth="1"/>
    <col min="9225" max="9228" width="9.85546875" style="103" bestFit="1" customWidth="1"/>
    <col min="9229" max="9472" width="9.140625" style="103"/>
    <col min="9473" max="9473" width="35.85546875" style="103" customWidth="1"/>
    <col min="9474" max="9474" width="9.85546875" style="103" bestFit="1" customWidth="1"/>
    <col min="9475" max="9480" width="11.5703125" style="103" customWidth="1"/>
    <col min="9481" max="9484" width="9.85546875" style="103" bestFit="1" customWidth="1"/>
    <col min="9485" max="9728" width="9.140625" style="103"/>
    <col min="9729" max="9729" width="35.85546875" style="103" customWidth="1"/>
    <col min="9730" max="9730" width="9.85546875" style="103" bestFit="1" customWidth="1"/>
    <col min="9731" max="9736" width="11.5703125" style="103" customWidth="1"/>
    <col min="9737" max="9740" width="9.85546875" style="103" bestFit="1" customWidth="1"/>
    <col min="9741" max="9984" width="9.140625" style="103"/>
    <col min="9985" max="9985" width="35.85546875" style="103" customWidth="1"/>
    <col min="9986" max="9986" width="9.85546875" style="103" bestFit="1" customWidth="1"/>
    <col min="9987" max="9992" width="11.5703125" style="103" customWidth="1"/>
    <col min="9993" max="9996" width="9.85546875" style="103" bestFit="1" customWidth="1"/>
    <col min="9997" max="10240" width="9.140625" style="103"/>
    <col min="10241" max="10241" width="35.85546875" style="103" customWidth="1"/>
    <col min="10242" max="10242" width="9.85546875" style="103" bestFit="1" customWidth="1"/>
    <col min="10243" max="10248" width="11.5703125" style="103" customWidth="1"/>
    <col min="10249" max="10252" width="9.85546875" style="103" bestFit="1" customWidth="1"/>
    <col min="10253" max="10496" width="9.140625" style="103"/>
    <col min="10497" max="10497" width="35.85546875" style="103" customWidth="1"/>
    <col min="10498" max="10498" width="9.85546875" style="103" bestFit="1" customWidth="1"/>
    <col min="10499" max="10504" width="11.5703125" style="103" customWidth="1"/>
    <col min="10505" max="10508" width="9.85546875" style="103" bestFit="1" customWidth="1"/>
    <col min="10509" max="10752" width="9.140625" style="103"/>
    <col min="10753" max="10753" width="35.85546875" style="103" customWidth="1"/>
    <col min="10754" max="10754" width="9.85546875" style="103" bestFit="1" customWidth="1"/>
    <col min="10755" max="10760" width="11.5703125" style="103" customWidth="1"/>
    <col min="10761" max="10764" width="9.85546875" style="103" bestFit="1" customWidth="1"/>
    <col min="10765" max="11008" width="9.140625" style="103"/>
    <col min="11009" max="11009" width="35.85546875" style="103" customWidth="1"/>
    <col min="11010" max="11010" width="9.85546875" style="103" bestFit="1" customWidth="1"/>
    <col min="11011" max="11016" width="11.5703125" style="103" customWidth="1"/>
    <col min="11017" max="11020" width="9.85546875" style="103" bestFit="1" customWidth="1"/>
    <col min="11021" max="11264" width="9.140625" style="103"/>
    <col min="11265" max="11265" width="35.85546875" style="103" customWidth="1"/>
    <col min="11266" max="11266" width="9.85546875" style="103" bestFit="1" customWidth="1"/>
    <col min="11267" max="11272" width="11.5703125" style="103" customWidth="1"/>
    <col min="11273" max="11276" width="9.85546875" style="103" bestFit="1" customWidth="1"/>
    <col min="11277" max="11520" width="9.140625" style="103"/>
    <col min="11521" max="11521" width="35.85546875" style="103" customWidth="1"/>
    <col min="11522" max="11522" width="9.85546875" style="103" bestFit="1" customWidth="1"/>
    <col min="11523" max="11528" width="11.5703125" style="103" customWidth="1"/>
    <col min="11529" max="11532" width="9.85546875" style="103" bestFit="1" customWidth="1"/>
    <col min="11533" max="11776" width="9.140625" style="103"/>
    <col min="11777" max="11777" width="35.85546875" style="103" customWidth="1"/>
    <col min="11778" max="11778" width="9.85546875" style="103" bestFit="1" customWidth="1"/>
    <col min="11779" max="11784" width="11.5703125" style="103" customWidth="1"/>
    <col min="11785" max="11788" width="9.85546875" style="103" bestFit="1" customWidth="1"/>
    <col min="11789" max="12032" width="9.140625" style="103"/>
    <col min="12033" max="12033" width="35.85546875" style="103" customWidth="1"/>
    <col min="12034" max="12034" width="9.85546875" style="103" bestFit="1" customWidth="1"/>
    <col min="12035" max="12040" width="11.5703125" style="103" customWidth="1"/>
    <col min="12041" max="12044" width="9.85546875" style="103" bestFit="1" customWidth="1"/>
    <col min="12045" max="12288" width="9.140625" style="103"/>
    <col min="12289" max="12289" width="35.85546875" style="103" customWidth="1"/>
    <col min="12290" max="12290" width="9.85546875" style="103" bestFit="1" customWidth="1"/>
    <col min="12291" max="12296" width="11.5703125" style="103" customWidth="1"/>
    <col min="12297" max="12300" width="9.85546875" style="103" bestFit="1" customWidth="1"/>
    <col min="12301" max="12544" width="9.140625" style="103"/>
    <col min="12545" max="12545" width="35.85546875" style="103" customWidth="1"/>
    <col min="12546" max="12546" width="9.85546875" style="103" bestFit="1" customWidth="1"/>
    <col min="12547" max="12552" width="11.5703125" style="103" customWidth="1"/>
    <col min="12553" max="12556" width="9.85546875" style="103" bestFit="1" customWidth="1"/>
    <col min="12557" max="12800" width="9.140625" style="103"/>
    <col min="12801" max="12801" width="35.85546875" style="103" customWidth="1"/>
    <col min="12802" max="12802" width="9.85546875" style="103" bestFit="1" customWidth="1"/>
    <col min="12803" max="12808" width="11.5703125" style="103" customWidth="1"/>
    <col min="12809" max="12812" width="9.85546875" style="103" bestFit="1" customWidth="1"/>
    <col min="12813" max="13056" width="9.140625" style="103"/>
    <col min="13057" max="13057" width="35.85546875" style="103" customWidth="1"/>
    <col min="13058" max="13058" width="9.85546875" style="103" bestFit="1" customWidth="1"/>
    <col min="13059" max="13064" width="11.5703125" style="103" customWidth="1"/>
    <col min="13065" max="13068" width="9.85546875" style="103" bestFit="1" customWidth="1"/>
    <col min="13069" max="13312" width="9.140625" style="103"/>
    <col min="13313" max="13313" width="35.85546875" style="103" customWidth="1"/>
    <col min="13314" max="13314" width="9.85546875" style="103" bestFit="1" customWidth="1"/>
    <col min="13315" max="13320" width="11.5703125" style="103" customWidth="1"/>
    <col min="13321" max="13324" width="9.85546875" style="103" bestFit="1" customWidth="1"/>
    <col min="13325" max="13568" width="9.140625" style="103"/>
    <col min="13569" max="13569" width="35.85546875" style="103" customWidth="1"/>
    <col min="13570" max="13570" width="9.85546875" style="103" bestFit="1" customWidth="1"/>
    <col min="13571" max="13576" width="11.5703125" style="103" customWidth="1"/>
    <col min="13577" max="13580" width="9.85546875" style="103" bestFit="1" customWidth="1"/>
    <col min="13581" max="13824" width="9.140625" style="103"/>
    <col min="13825" max="13825" width="35.85546875" style="103" customWidth="1"/>
    <col min="13826" max="13826" width="9.85546875" style="103" bestFit="1" customWidth="1"/>
    <col min="13827" max="13832" width="11.5703125" style="103" customWidth="1"/>
    <col min="13833" max="13836" width="9.85546875" style="103" bestFit="1" customWidth="1"/>
    <col min="13837" max="14080" width="9.140625" style="103"/>
    <col min="14081" max="14081" width="35.85546875" style="103" customWidth="1"/>
    <col min="14082" max="14082" width="9.85546875" style="103" bestFit="1" customWidth="1"/>
    <col min="14083" max="14088" width="11.5703125" style="103" customWidth="1"/>
    <col min="14089" max="14092" width="9.85546875" style="103" bestFit="1" customWidth="1"/>
    <col min="14093" max="14336" width="9.140625" style="103"/>
    <col min="14337" max="14337" width="35.85546875" style="103" customWidth="1"/>
    <col min="14338" max="14338" width="9.85546875" style="103" bestFit="1" customWidth="1"/>
    <col min="14339" max="14344" width="11.5703125" style="103" customWidth="1"/>
    <col min="14345" max="14348" width="9.85546875" style="103" bestFit="1" customWidth="1"/>
    <col min="14349" max="14592" width="9.140625" style="103"/>
    <col min="14593" max="14593" width="35.85546875" style="103" customWidth="1"/>
    <col min="14594" max="14594" width="9.85546875" style="103" bestFit="1" customWidth="1"/>
    <col min="14595" max="14600" width="11.5703125" style="103" customWidth="1"/>
    <col min="14601" max="14604" width="9.85546875" style="103" bestFit="1" customWidth="1"/>
    <col min="14605" max="14848" width="9.140625" style="103"/>
    <col min="14849" max="14849" width="35.85546875" style="103" customWidth="1"/>
    <col min="14850" max="14850" width="9.85546875" style="103" bestFit="1" customWidth="1"/>
    <col min="14851" max="14856" width="11.5703125" style="103" customWidth="1"/>
    <col min="14857" max="14860" width="9.85546875" style="103" bestFit="1" customWidth="1"/>
    <col min="14861" max="15104" width="9.140625" style="103"/>
    <col min="15105" max="15105" width="35.85546875" style="103" customWidth="1"/>
    <col min="15106" max="15106" width="9.85546875" style="103" bestFit="1" customWidth="1"/>
    <col min="15107" max="15112" width="11.5703125" style="103" customWidth="1"/>
    <col min="15113" max="15116" width="9.85546875" style="103" bestFit="1" customWidth="1"/>
    <col min="15117" max="15360" width="9.140625" style="103"/>
    <col min="15361" max="15361" width="35.85546875" style="103" customWidth="1"/>
    <col min="15362" max="15362" width="9.85546875" style="103" bestFit="1" customWidth="1"/>
    <col min="15363" max="15368" width="11.5703125" style="103" customWidth="1"/>
    <col min="15369" max="15372" width="9.85546875" style="103" bestFit="1" customWidth="1"/>
    <col min="15373" max="15616" width="9.140625" style="103"/>
    <col min="15617" max="15617" width="35.85546875" style="103" customWidth="1"/>
    <col min="15618" max="15618" width="9.85546875" style="103" bestFit="1" customWidth="1"/>
    <col min="15619" max="15624" width="11.5703125" style="103" customWidth="1"/>
    <col min="15625" max="15628" width="9.85546875" style="103" bestFit="1" customWidth="1"/>
    <col min="15629" max="15872" width="9.140625" style="103"/>
    <col min="15873" max="15873" width="35.85546875" style="103" customWidth="1"/>
    <col min="15874" max="15874" width="9.85546875" style="103" bestFit="1" customWidth="1"/>
    <col min="15875" max="15880" width="11.5703125" style="103" customWidth="1"/>
    <col min="15881" max="15884" width="9.85546875" style="103" bestFit="1" customWidth="1"/>
    <col min="15885" max="16128" width="9.140625" style="103"/>
    <col min="16129" max="16129" width="35.85546875" style="103" customWidth="1"/>
    <col min="16130" max="16130" width="9.85546875" style="103" bestFit="1" customWidth="1"/>
    <col min="16131" max="16136" width="11.5703125" style="103" customWidth="1"/>
    <col min="16137" max="16140" width="9.85546875" style="103" bestFit="1" customWidth="1"/>
    <col min="16141" max="16384" width="9.140625" style="103"/>
  </cols>
  <sheetData>
    <row r="1" spans="1:12">
      <c r="A1" s="1612" t="s">
        <v>96</v>
      </c>
      <c r="B1" s="1612"/>
      <c r="C1" s="1612"/>
      <c r="D1" s="1612"/>
      <c r="E1" s="1612"/>
      <c r="F1" s="1612"/>
      <c r="G1" s="1612"/>
      <c r="H1" s="1612"/>
      <c r="I1" s="1612"/>
      <c r="J1" s="1612"/>
      <c r="K1" s="1612"/>
      <c r="L1" s="1612"/>
    </row>
    <row r="2" spans="1:12" ht="15.75">
      <c r="A2" s="1613" t="s">
        <v>97</v>
      </c>
      <c r="B2" s="1613"/>
      <c r="C2" s="1613"/>
      <c r="D2" s="1613"/>
      <c r="E2" s="1613"/>
      <c r="F2" s="1613"/>
      <c r="G2" s="1613"/>
      <c r="H2" s="1613"/>
      <c r="I2" s="1613"/>
      <c r="J2" s="1613"/>
      <c r="K2" s="1613"/>
      <c r="L2" s="1613"/>
    </row>
    <row r="3" spans="1:12">
      <c r="A3" s="1614" t="s">
        <v>98</v>
      </c>
      <c r="B3" s="1614"/>
      <c r="C3" s="1614"/>
      <c r="D3" s="1614"/>
      <c r="E3" s="1614"/>
      <c r="F3" s="1614"/>
      <c r="G3" s="1614"/>
      <c r="H3" s="1614"/>
      <c r="I3" s="1614"/>
      <c r="J3" s="1614"/>
      <c r="K3" s="1614"/>
      <c r="L3" s="1614"/>
    </row>
    <row r="4" spans="1:12" ht="15" thickBot="1">
      <c r="A4" s="1615" t="s">
        <v>1259</v>
      </c>
      <c r="B4" s="1615"/>
      <c r="C4" s="1615"/>
      <c r="D4" s="1615"/>
      <c r="E4" s="1615"/>
      <c r="F4" s="1615"/>
      <c r="G4" s="1615"/>
      <c r="H4" s="1615"/>
      <c r="I4" s="1615"/>
      <c r="J4" s="1615"/>
      <c r="K4" s="1615"/>
      <c r="L4" s="1615"/>
    </row>
    <row r="5" spans="1:12" ht="14.25" customHeight="1" thickTop="1">
      <c r="A5" s="1616" t="s">
        <v>99</v>
      </c>
      <c r="B5" s="1618" t="s">
        <v>100</v>
      </c>
      <c r="C5" s="104" t="s">
        <v>101</v>
      </c>
      <c r="D5" s="1620" t="s">
        <v>102</v>
      </c>
      <c r="E5" s="1620"/>
      <c r="F5" s="1620" t="s">
        <v>103</v>
      </c>
      <c r="G5" s="1620"/>
      <c r="H5" s="1620"/>
      <c r="I5" s="1621" t="s">
        <v>104</v>
      </c>
      <c r="J5" s="1622"/>
      <c r="K5" s="1622"/>
      <c r="L5" s="1623"/>
    </row>
    <row r="6" spans="1:12">
      <c r="A6" s="1617"/>
      <c r="B6" s="1619"/>
      <c r="C6" s="105" t="s">
        <v>1249</v>
      </c>
      <c r="D6" s="105" t="s">
        <v>1248</v>
      </c>
      <c r="E6" s="105" t="s">
        <v>1249</v>
      </c>
      <c r="F6" s="105" t="s">
        <v>1250</v>
      </c>
      <c r="G6" s="105" t="s">
        <v>1248</v>
      </c>
      <c r="H6" s="105" t="s">
        <v>1249</v>
      </c>
      <c r="I6" s="105" t="s">
        <v>105</v>
      </c>
      <c r="J6" s="105" t="s">
        <v>105</v>
      </c>
      <c r="K6" s="105" t="s">
        <v>106</v>
      </c>
      <c r="L6" s="106" t="s">
        <v>106</v>
      </c>
    </row>
    <row r="7" spans="1:12">
      <c r="A7" s="107">
        <v>1</v>
      </c>
      <c r="B7" s="108">
        <v>2</v>
      </c>
      <c r="C7" s="108">
        <v>3</v>
      </c>
      <c r="D7" s="108">
        <v>4</v>
      </c>
      <c r="E7" s="108">
        <v>5</v>
      </c>
      <c r="F7" s="108">
        <v>6</v>
      </c>
      <c r="G7" s="108">
        <v>7</v>
      </c>
      <c r="H7" s="108">
        <v>8</v>
      </c>
      <c r="I7" s="109" t="s">
        <v>107</v>
      </c>
      <c r="J7" s="109" t="s">
        <v>108</v>
      </c>
      <c r="K7" s="109" t="s">
        <v>109</v>
      </c>
      <c r="L7" s="110" t="s">
        <v>110</v>
      </c>
    </row>
    <row r="8" spans="1:12">
      <c r="A8" s="310">
        <v>1</v>
      </c>
      <c r="B8" s="311">
        <v>2</v>
      </c>
      <c r="C8" s="312">
        <v>3</v>
      </c>
      <c r="D8" s="312">
        <v>4</v>
      </c>
      <c r="E8" s="312">
        <v>5</v>
      </c>
      <c r="F8" s="312">
        <v>6</v>
      </c>
      <c r="G8" s="312">
        <v>7</v>
      </c>
      <c r="H8" s="312">
        <v>8</v>
      </c>
      <c r="I8" s="312">
        <v>9</v>
      </c>
      <c r="J8" s="312">
        <v>10</v>
      </c>
      <c r="K8" s="313">
        <v>11</v>
      </c>
      <c r="L8" s="314">
        <v>12</v>
      </c>
    </row>
    <row r="9" spans="1:12" ht="15">
      <c r="A9" s="111" t="s">
        <v>111</v>
      </c>
      <c r="B9" s="112">
        <v>100</v>
      </c>
      <c r="C9" s="113">
        <v>107.05</v>
      </c>
      <c r="D9" s="113">
        <v>115.7</v>
      </c>
      <c r="E9" s="113">
        <v>115.5</v>
      </c>
      <c r="F9" s="113">
        <v>115.94</v>
      </c>
      <c r="G9" s="113">
        <v>118.34</v>
      </c>
      <c r="H9" s="113">
        <v>119.41</v>
      </c>
      <c r="I9" s="113">
        <v>7.89</v>
      </c>
      <c r="J9" s="113">
        <v>-0.17</v>
      </c>
      <c r="K9" s="113">
        <v>3.39</v>
      </c>
      <c r="L9" s="114">
        <v>0.91</v>
      </c>
    </row>
    <row r="10" spans="1:12" ht="15">
      <c r="A10" s="111" t="s">
        <v>112</v>
      </c>
      <c r="B10" s="115">
        <v>43.91</v>
      </c>
      <c r="C10" s="113">
        <v>108.32</v>
      </c>
      <c r="D10" s="113">
        <v>116.91</v>
      </c>
      <c r="E10" s="113">
        <v>116.61</v>
      </c>
      <c r="F10" s="113">
        <v>113.01</v>
      </c>
      <c r="G10" s="113">
        <v>115.73</v>
      </c>
      <c r="H10" s="113">
        <v>118.7</v>
      </c>
      <c r="I10" s="113">
        <v>7.65</v>
      </c>
      <c r="J10" s="113">
        <v>-0.26</v>
      </c>
      <c r="K10" s="113">
        <v>1.79</v>
      </c>
      <c r="L10" s="114">
        <v>2.57</v>
      </c>
    </row>
    <row r="11" spans="1:12" ht="15">
      <c r="A11" s="116" t="s">
        <v>113</v>
      </c>
      <c r="B11" s="117">
        <v>11.33</v>
      </c>
      <c r="C11" s="118">
        <v>103.66</v>
      </c>
      <c r="D11" s="118">
        <v>111.85</v>
      </c>
      <c r="E11" s="118">
        <v>112.17</v>
      </c>
      <c r="F11" s="118">
        <v>111.75</v>
      </c>
      <c r="G11" s="118">
        <v>112.71</v>
      </c>
      <c r="H11" s="118">
        <v>112.41</v>
      </c>
      <c r="I11" s="118">
        <v>8.2100000000000009</v>
      </c>
      <c r="J11" s="118">
        <v>0.28000000000000003</v>
      </c>
      <c r="K11" s="118">
        <v>0.22</v>
      </c>
      <c r="L11" s="119">
        <v>-0.27</v>
      </c>
    </row>
    <row r="12" spans="1:12" ht="15">
      <c r="A12" s="116" t="s">
        <v>114</v>
      </c>
      <c r="B12" s="117">
        <v>1.84</v>
      </c>
      <c r="C12" s="118">
        <v>121.12</v>
      </c>
      <c r="D12" s="118">
        <v>139.22</v>
      </c>
      <c r="E12" s="118">
        <v>138.52000000000001</v>
      </c>
      <c r="F12" s="118">
        <v>108.55</v>
      </c>
      <c r="G12" s="118">
        <v>106.75</v>
      </c>
      <c r="H12" s="118">
        <v>105.72</v>
      </c>
      <c r="I12" s="118">
        <v>14.36</v>
      </c>
      <c r="J12" s="118">
        <v>-0.5</v>
      </c>
      <c r="K12" s="118">
        <v>-23.67</v>
      </c>
      <c r="L12" s="119">
        <v>-0.96</v>
      </c>
    </row>
    <row r="13" spans="1:12" ht="15">
      <c r="A13" s="116" t="s">
        <v>115</v>
      </c>
      <c r="B13" s="117">
        <v>5.52</v>
      </c>
      <c r="C13" s="118">
        <v>123.15</v>
      </c>
      <c r="D13" s="118">
        <v>132.74</v>
      </c>
      <c r="E13" s="118">
        <v>131.55000000000001</v>
      </c>
      <c r="F13" s="118">
        <v>101.75</v>
      </c>
      <c r="G13" s="118">
        <v>117.19</v>
      </c>
      <c r="H13" s="118">
        <v>143.22</v>
      </c>
      <c r="I13" s="118">
        <v>6.82</v>
      </c>
      <c r="J13" s="118">
        <v>-0.89</v>
      </c>
      <c r="K13" s="118">
        <v>8.8699999999999992</v>
      </c>
      <c r="L13" s="119">
        <v>22.21</v>
      </c>
    </row>
    <row r="14" spans="1:12" ht="15">
      <c r="A14" s="116" t="s">
        <v>116</v>
      </c>
      <c r="B14" s="117">
        <v>6.75</v>
      </c>
      <c r="C14" s="118">
        <v>108.72</v>
      </c>
      <c r="D14" s="118">
        <v>112.65</v>
      </c>
      <c r="E14" s="118">
        <v>111.16</v>
      </c>
      <c r="F14" s="118">
        <v>115.78</v>
      </c>
      <c r="G14" s="118">
        <v>114.94</v>
      </c>
      <c r="H14" s="118">
        <v>114.83</v>
      </c>
      <c r="I14" s="118">
        <v>2.25</v>
      </c>
      <c r="J14" s="118">
        <v>-1.32</v>
      </c>
      <c r="K14" s="118">
        <v>3.3</v>
      </c>
      <c r="L14" s="119">
        <v>-0.09</v>
      </c>
    </row>
    <row r="15" spans="1:12" ht="15">
      <c r="A15" s="116" t="s">
        <v>117</v>
      </c>
      <c r="B15" s="117">
        <v>5.24</v>
      </c>
      <c r="C15" s="118">
        <v>108.54</v>
      </c>
      <c r="D15" s="118">
        <v>112.88</v>
      </c>
      <c r="E15" s="118">
        <v>112.79</v>
      </c>
      <c r="F15" s="118">
        <v>115.5</v>
      </c>
      <c r="G15" s="118">
        <v>116.88</v>
      </c>
      <c r="H15" s="118">
        <v>117.82</v>
      </c>
      <c r="I15" s="118">
        <v>3.91</v>
      </c>
      <c r="J15" s="118">
        <v>-0.08</v>
      </c>
      <c r="K15" s="118">
        <v>4.46</v>
      </c>
      <c r="L15" s="119">
        <v>0.8</v>
      </c>
    </row>
    <row r="16" spans="1:12" ht="15">
      <c r="A16" s="116" t="s">
        <v>118</v>
      </c>
      <c r="B16" s="117">
        <v>2.95</v>
      </c>
      <c r="C16" s="118">
        <v>106.64</v>
      </c>
      <c r="D16" s="118">
        <v>111.89</v>
      </c>
      <c r="E16" s="118">
        <v>112.38</v>
      </c>
      <c r="F16" s="118">
        <v>113.39</v>
      </c>
      <c r="G16" s="118">
        <v>113.77</v>
      </c>
      <c r="H16" s="118">
        <v>114.31</v>
      </c>
      <c r="I16" s="118">
        <v>5.39</v>
      </c>
      <c r="J16" s="118">
        <v>0.44</v>
      </c>
      <c r="K16" s="118">
        <v>1.72</v>
      </c>
      <c r="L16" s="119">
        <v>0.48</v>
      </c>
    </row>
    <row r="17" spans="1:12" ht="15">
      <c r="A17" s="116" t="s">
        <v>119</v>
      </c>
      <c r="B17" s="117">
        <v>2.08</v>
      </c>
      <c r="C17" s="118">
        <v>104.62</v>
      </c>
      <c r="D17" s="118">
        <v>124.54</v>
      </c>
      <c r="E17" s="118">
        <v>122.03</v>
      </c>
      <c r="F17" s="118">
        <v>116.41</v>
      </c>
      <c r="G17" s="118">
        <v>122.82</v>
      </c>
      <c r="H17" s="118">
        <v>122.24</v>
      </c>
      <c r="I17" s="118">
        <v>16.64</v>
      </c>
      <c r="J17" s="118">
        <v>-2.02</v>
      </c>
      <c r="K17" s="118">
        <v>0.17</v>
      </c>
      <c r="L17" s="119">
        <v>-0.48</v>
      </c>
    </row>
    <row r="18" spans="1:12" ht="15">
      <c r="A18" s="116" t="s">
        <v>120</v>
      </c>
      <c r="B18" s="117">
        <v>1.74</v>
      </c>
      <c r="C18" s="118">
        <v>99.53</v>
      </c>
      <c r="D18" s="118">
        <v>119.17</v>
      </c>
      <c r="E18" s="118">
        <v>120.02</v>
      </c>
      <c r="F18" s="118">
        <v>124.96</v>
      </c>
      <c r="G18" s="118">
        <v>125.48</v>
      </c>
      <c r="H18" s="118">
        <v>125.82</v>
      </c>
      <c r="I18" s="118">
        <v>20.59</v>
      </c>
      <c r="J18" s="118">
        <v>0.71</v>
      </c>
      <c r="K18" s="118">
        <v>4.83</v>
      </c>
      <c r="L18" s="119">
        <v>0.28000000000000003</v>
      </c>
    </row>
    <row r="19" spans="1:12" ht="15">
      <c r="A19" s="116" t="s">
        <v>121</v>
      </c>
      <c r="B19" s="117">
        <v>1.21</v>
      </c>
      <c r="C19" s="118">
        <v>107.6</v>
      </c>
      <c r="D19" s="118">
        <v>120.17</v>
      </c>
      <c r="E19" s="118">
        <v>121.1</v>
      </c>
      <c r="F19" s="118">
        <v>116.91</v>
      </c>
      <c r="G19" s="118">
        <v>116.01</v>
      </c>
      <c r="H19" s="118">
        <v>116.03</v>
      </c>
      <c r="I19" s="118">
        <v>12.55</v>
      </c>
      <c r="J19" s="118">
        <v>0.77</v>
      </c>
      <c r="K19" s="118">
        <v>-4.1900000000000004</v>
      </c>
      <c r="L19" s="119">
        <v>0.02</v>
      </c>
    </row>
    <row r="20" spans="1:12" ht="15">
      <c r="A20" s="116" t="s">
        <v>122</v>
      </c>
      <c r="B20" s="117">
        <v>1.24</v>
      </c>
      <c r="C20" s="118">
        <v>102.55</v>
      </c>
      <c r="D20" s="118">
        <v>107.14</v>
      </c>
      <c r="E20" s="118">
        <v>107.87</v>
      </c>
      <c r="F20" s="118">
        <v>110.2</v>
      </c>
      <c r="G20" s="118">
        <v>110.78</v>
      </c>
      <c r="H20" s="118">
        <v>111.62</v>
      </c>
      <c r="I20" s="118">
        <v>5.19</v>
      </c>
      <c r="J20" s="118">
        <v>0.69</v>
      </c>
      <c r="K20" s="118">
        <v>3.47</v>
      </c>
      <c r="L20" s="119">
        <v>0.76</v>
      </c>
    </row>
    <row r="21" spans="1:12" ht="15">
      <c r="A21" s="116" t="s">
        <v>123</v>
      </c>
      <c r="B21" s="117">
        <v>0.68</v>
      </c>
      <c r="C21" s="118">
        <v>107.84</v>
      </c>
      <c r="D21" s="118">
        <v>122.25</v>
      </c>
      <c r="E21" s="118">
        <v>122.25</v>
      </c>
      <c r="F21" s="118">
        <v>128.59</v>
      </c>
      <c r="G21" s="118">
        <v>132.34</v>
      </c>
      <c r="H21" s="118">
        <v>133.02000000000001</v>
      </c>
      <c r="I21" s="118">
        <v>13.36</v>
      </c>
      <c r="J21" s="118">
        <v>0</v>
      </c>
      <c r="K21" s="118">
        <v>8.81</v>
      </c>
      <c r="L21" s="119">
        <v>0.51</v>
      </c>
    </row>
    <row r="22" spans="1:12" ht="15">
      <c r="A22" s="116" t="s">
        <v>124</v>
      </c>
      <c r="B22" s="117">
        <v>0.41</v>
      </c>
      <c r="C22" s="118">
        <v>106.15</v>
      </c>
      <c r="D22" s="118">
        <v>109.57</v>
      </c>
      <c r="E22" s="118">
        <v>109.57</v>
      </c>
      <c r="F22" s="118">
        <v>112.29</v>
      </c>
      <c r="G22" s="118">
        <v>115.52</v>
      </c>
      <c r="H22" s="118">
        <v>111.67</v>
      </c>
      <c r="I22" s="118">
        <v>3.21</v>
      </c>
      <c r="J22" s="118">
        <v>0</v>
      </c>
      <c r="K22" s="118">
        <v>1.92</v>
      </c>
      <c r="L22" s="119">
        <v>-3.33</v>
      </c>
    </row>
    <row r="23" spans="1:12" ht="15">
      <c r="A23" s="116" t="s">
        <v>125</v>
      </c>
      <c r="B23" s="117">
        <v>2.92</v>
      </c>
      <c r="C23" s="118">
        <v>104.69</v>
      </c>
      <c r="D23" s="118">
        <v>114.84</v>
      </c>
      <c r="E23" s="118">
        <v>115.14</v>
      </c>
      <c r="F23" s="118">
        <v>119.46</v>
      </c>
      <c r="G23" s="118">
        <v>120.55</v>
      </c>
      <c r="H23" s="118">
        <v>120.42</v>
      </c>
      <c r="I23" s="118">
        <v>9.98</v>
      </c>
      <c r="J23" s="118">
        <v>0.26</v>
      </c>
      <c r="K23" s="118">
        <v>4.58</v>
      </c>
      <c r="L23" s="119">
        <v>-0.11</v>
      </c>
    </row>
    <row r="24" spans="1:12" ht="15">
      <c r="A24" s="116"/>
      <c r="B24" s="117"/>
      <c r="C24" s="118"/>
      <c r="D24" s="118"/>
      <c r="E24" s="118"/>
      <c r="F24" s="118"/>
      <c r="G24" s="118"/>
      <c r="H24" s="118"/>
      <c r="I24" s="118"/>
      <c r="J24" s="118"/>
      <c r="K24" s="118"/>
      <c r="L24" s="119"/>
    </row>
    <row r="25" spans="1:12" ht="15">
      <c r="A25" s="111" t="s">
        <v>126</v>
      </c>
      <c r="B25" s="115">
        <v>56.09</v>
      </c>
      <c r="C25" s="113">
        <v>106.07</v>
      </c>
      <c r="D25" s="113">
        <v>114.75</v>
      </c>
      <c r="E25" s="113">
        <v>114.63</v>
      </c>
      <c r="F25" s="113">
        <v>118.29</v>
      </c>
      <c r="G25" s="113">
        <v>120.43</v>
      </c>
      <c r="H25" s="113">
        <v>119.98</v>
      </c>
      <c r="I25" s="113">
        <v>8.07</v>
      </c>
      <c r="J25" s="113">
        <v>-0.1</v>
      </c>
      <c r="K25" s="113">
        <v>4.66</v>
      </c>
      <c r="L25" s="114">
        <v>-0.37</v>
      </c>
    </row>
    <row r="26" spans="1:12" ht="15">
      <c r="A26" s="116" t="s">
        <v>127</v>
      </c>
      <c r="B26" s="117">
        <v>7.19</v>
      </c>
      <c r="C26" s="118">
        <v>109.31</v>
      </c>
      <c r="D26" s="118">
        <v>121.59</v>
      </c>
      <c r="E26" s="118">
        <v>121.59</v>
      </c>
      <c r="F26" s="118">
        <v>127.15</v>
      </c>
      <c r="G26" s="118">
        <v>129.37</v>
      </c>
      <c r="H26" s="118">
        <v>128.41</v>
      </c>
      <c r="I26" s="118">
        <v>11.24</v>
      </c>
      <c r="J26" s="118">
        <v>0</v>
      </c>
      <c r="K26" s="118">
        <v>5.61</v>
      </c>
      <c r="L26" s="119">
        <v>-0.75</v>
      </c>
    </row>
    <row r="27" spans="1:12" ht="15">
      <c r="A27" s="116" t="s">
        <v>128</v>
      </c>
      <c r="B27" s="117">
        <v>20.3</v>
      </c>
      <c r="C27" s="118">
        <v>109.16</v>
      </c>
      <c r="D27" s="118">
        <v>119.85</v>
      </c>
      <c r="E27" s="118">
        <v>119.57</v>
      </c>
      <c r="F27" s="118">
        <v>124.85</v>
      </c>
      <c r="G27" s="118">
        <v>127.34</v>
      </c>
      <c r="H27" s="118">
        <v>126.64</v>
      </c>
      <c r="I27" s="118">
        <v>9.5299999999999994</v>
      </c>
      <c r="J27" s="118">
        <v>-0.24</v>
      </c>
      <c r="K27" s="118">
        <v>5.91</v>
      </c>
      <c r="L27" s="119">
        <v>-0.56000000000000005</v>
      </c>
    </row>
    <row r="28" spans="1:12" ht="15">
      <c r="A28" s="116" t="s">
        <v>129</v>
      </c>
      <c r="B28" s="117">
        <v>4.3</v>
      </c>
      <c r="C28" s="118">
        <v>102.94</v>
      </c>
      <c r="D28" s="118">
        <v>111.09</v>
      </c>
      <c r="E28" s="118">
        <v>111.11</v>
      </c>
      <c r="F28" s="118">
        <v>114.67</v>
      </c>
      <c r="G28" s="118">
        <v>115.6</v>
      </c>
      <c r="H28" s="118">
        <v>114.08</v>
      </c>
      <c r="I28" s="118">
        <v>7.93</v>
      </c>
      <c r="J28" s="118">
        <v>0.01</v>
      </c>
      <c r="K28" s="118">
        <v>2.68</v>
      </c>
      <c r="L28" s="119">
        <v>-1.31</v>
      </c>
    </row>
    <row r="29" spans="1:12" ht="15">
      <c r="A29" s="116" t="s">
        <v>130</v>
      </c>
      <c r="B29" s="117">
        <v>3.47</v>
      </c>
      <c r="C29" s="118">
        <v>101.2</v>
      </c>
      <c r="D29" s="118">
        <v>105.18</v>
      </c>
      <c r="E29" s="118">
        <v>105.18</v>
      </c>
      <c r="F29" s="118">
        <v>105.61</v>
      </c>
      <c r="G29" s="118">
        <v>106.85</v>
      </c>
      <c r="H29" s="118">
        <v>107.5</v>
      </c>
      <c r="I29" s="118">
        <v>3.93</v>
      </c>
      <c r="J29" s="118">
        <v>0</v>
      </c>
      <c r="K29" s="118">
        <v>2.21</v>
      </c>
      <c r="L29" s="119">
        <v>0.61</v>
      </c>
    </row>
    <row r="30" spans="1:12" ht="15">
      <c r="A30" s="116" t="s">
        <v>131</v>
      </c>
      <c r="B30" s="117">
        <v>5.34</v>
      </c>
      <c r="C30" s="118">
        <v>97.86</v>
      </c>
      <c r="D30" s="118">
        <v>99.92</v>
      </c>
      <c r="E30" s="118">
        <v>99.88</v>
      </c>
      <c r="F30" s="118">
        <v>101.32</v>
      </c>
      <c r="G30" s="118">
        <v>101.48</v>
      </c>
      <c r="H30" s="118">
        <v>101.81</v>
      </c>
      <c r="I30" s="118">
        <v>2.06</v>
      </c>
      <c r="J30" s="118">
        <v>-0.04</v>
      </c>
      <c r="K30" s="118">
        <v>1.93</v>
      </c>
      <c r="L30" s="119">
        <v>0.32</v>
      </c>
    </row>
    <row r="31" spans="1:12" ht="15">
      <c r="A31" s="116" t="s">
        <v>132</v>
      </c>
      <c r="B31" s="117">
        <v>2.82</v>
      </c>
      <c r="C31" s="118">
        <v>103.58</v>
      </c>
      <c r="D31" s="118">
        <v>105.29</v>
      </c>
      <c r="E31" s="118">
        <v>105.29</v>
      </c>
      <c r="F31" s="118">
        <v>104.38</v>
      </c>
      <c r="G31" s="118">
        <v>105.79</v>
      </c>
      <c r="H31" s="118">
        <v>109.17</v>
      </c>
      <c r="I31" s="118">
        <v>1.65</v>
      </c>
      <c r="J31" s="118">
        <v>0</v>
      </c>
      <c r="K31" s="118">
        <v>3.68</v>
      </c>
      <c r="L31" s="119">
        <v>3.19</v>
      </c>
    </row>
    <row r="32" spans="1:12" ht="15">
      <c r="A32" s="116" t="s">
        <v>133</v>
      </c>
      <c r="B32" s="117">
        <v>2.46</v>
      </c>
      <c r="C32" s="118">
        <v>102.74</v>
      </c>
      <c r="D32" s="118">
        <v>106.43</v>
      </c>
      <c r="E32" s="118">
        <v>106.43</v>
      </c>
      <c r="F32" s="118">
        <v>109.96</v>
      </c>
      <c r="G32" s="118">
        <v>110.61</v>
      </c>
      <c r="H32" s="118">
        <v>109.89</v>
      </c>
      <c r="I32" s="118">
        <v>3.58</v>
      </c>
      <c r="J32" s="118">
        <v>0</v>
      </c>
      <c r="K32" s="118">
        <v>3.25</v>
      </c>
      <c r="L32" s="119">
        <v>-0.65</v>
      </c>
    </row>
    <row r="33" spans="1:12" ht="15">
      <c r="A33" s="116" t="s">
        <v>134</v>
      </c>
      <c r="B33" s="117">
        <v>7.41</v>
      </c>
      <c r="C33" s="118">
        <v>109.14</v>
      </c>
      <c r="D33" s="118">
        <v>119.58</v>
      </c>
      <c r="E33" s="118">
        <v>119.58</v>
      </c>
      <c r="F33" s="118">
        <v>124.63</v>
      </c>
      <c r="G33" s="118">
        <v>129.61000000000001</v>
      </c>
      <c r="H33" s="118">
        <v>128.82</v>
      </c>
      <c r="I33" s="118">
        <v>9.56</v>
      </c>
      <c r="J33" s="118">
        <v>0</v>
      </c>
      <c r="K33" s="118">
        <v>7.72</v>
      </c>
      <c r="L33" s="119">
        <v>-0.61</v>
      </c>
    </row>
    <row r="34" spans="1:12" ht="15">
      <c r="A34" s="116" t="s">
        <v>135</v>
      </c>
      <c r="B34" s="117">
        <v>2.81</v>
      </c>
      <c r="C34" s="118">
        <v>100.84</v>
      </c>
      <c r="D34" s="118">
        <v>114.94</v>
      </c>
      <c r="E34" s="118">
        <v>114.59</v>
      </c>
      <c r="F34" s="118">
        <v>113.51</v>
      </c>
      <c r="G34" s="118">
        <v>115.58</v>
      </c>
      <c r="H34" s="118">
        <v>116.55</v>
      </c>
      <c r="I34" s="118">
        <v>13.63</v>
      </c>
      <c r="J34" s="118">
        <v>-0.31</v>
      </c>
      <c r="K34" s="118">
        <v>1.71</v>
      </c>
      <c r="L34" s="119">
        <v>0.84</v>
      </c>
    </row>
    <row r="35" spans="1:12" ht="15">
      <c r="A35" s="116"/>
      <c r="B35" s="117"/>
      <c r="C35" s="120"/>
      <c r="D35" s="120"/>
      <c r="E35" s="120"/>
      <c r="F35" s="120"/>
      <c r="G35" s="120"/>
      <c r="H35" s="120"/>
      <c r="I35" s="120"/>
      <c r="J35" s="120"/>
      <c r="K35" s="120"/>
      <c r="L35" s="121"/>
    </row>
    <row r="36" spans="1:12" ht="15">
      <c r="A36" s="111" t="s">
        <v>136</v>
      </c>
      <c r="B36" s="117"/>
      <c r="C36" s="120"/>
      <c r="D36" s="120"/>
      <c r="E36" s="120"/>
      <c r="F36" s="120"/>
      <c r="G36" s="120"/>
      <c r="H36" s="120"/>
      <c r="I36" s="120"/>
      <c r="J36" s="120"/>
      <c r="K36" s="120"/>
      <c r="L36" s="121"/>
    </row>
    <row r="37" spans="1:12" ht="15">
      <c r="A37" s="111" t="s">
        <v>111</v>
      </c>
      <c r="B37" s="112">
        <v>100</v>
      </c>
      <c r="C37" s="113">
        <v>108.24</v>
      </c>
      <c r="D37" s="113">
        <v>115.72</v>
      </c>
      <c r="E37" s="113">
        <v>115.39</v>
      </c>
      <c r="F37" s="113">
        <v>115.58</v>
      </c>
      <c r="G37" s="113">
        <v>117.25</v>
      </c>
      <c r="H37" s="113">
        <v>118.65</v>
      </c>
      <c r="I37" s="113">
        <v>6.61</v>
      </c>
      <c r="J37" s="113">
        <v>-0.28999999999999998</v>
      </c>
      <c r="K37" s="113">
        <v>2.82</v>
      </c>
      <c r="L37" s="114">
        <v>1.19</v>
      </c>
    </row>
    <row r="38" spans="1:12" ht="15">
      <c r="A38" s="116" t="s">
        <v>112</v>
      </c>
      <c r="B38" s="117">
        <v>39.770000000000003</v>
      </c>
      <c r="C38" s="118">
        <v>109.19</v>
      </c>
      <c r="D38" s="118">
        <v>118.37</v>
      </c>
      <c r="E38" s="118">
        <v>117.76</v>
      </c>
      <c r="F38" s="118">
        <v>114.61</v>
      </c>
      <c r="G38" s="118">
        <v>116.56</v>
      </c>
      <c r="H38" s="118">
        <v>120.02</v>
      </c>
      <c r="I38" s="118">
        <v>7.85</v>
      </c>
      <c r="J38" s="118">
        <v>-0.52</v>
      </c>
      <c r="K38" s="118">
        <v>1.92</v>
      </c>
      <c r="L38" s="119">
        <v>2.97</v>
      </c>
    </row>
    <row r="39" spans="1:12" ht="15">
      <c r="A39" s="116" t="s">
        <v>126</v>
      </c>
      <c r="B39" s="117">
        <v>60.23</v>
      </c>
      <c r="C39" s="118">
        <v>107.62</v>
      </c>
      <c r="D39" s="118">
        <v>114</v>
      </c>
      <c r="E39" s="118">
        <v>113.85</v>
      </c>
      <c r="F39" s="118">
        <v>116.22</v>
      </c>
      <c r="G39" s="118">
        <v>117.71</v>
      </c>
      <c r="H39" s="118">
        <v>117.75</v>
      </c>
      <c r="I39" s="118">
        <v>5.79</v>
      </c>
      <c r="J39" s="118">
        <v>-0.13</v>
      </c>
      <c r="K39" s="118">
        <v>3.42</v>
      </c>
      <c r="L39" s="119">
        <v>0.03</v>
      </c>
    </row>
    <row r="40" spans="1:12" ht="15">
      <c r="A40" s="116"/>
      <c r="B40" s="117"/>
      <c r="C40" s="118"/>
      <c r="D40" s="118"/>
      <c r="E40" s="118"/>
      <c r="F40" s="118"/>
      <c r="G40" s="118"/>
      <c r="H40" s="118"/>
      <c r="I40" s="118"/>
      <c r="J40" s="118"/>
      <c r="K40" s="118"/>
      <c r="L40" s="119"/>
    </row>
    <row r="41" spans="1:12" ht="15">
      <c r="A41" s="111" t="s">
        <v>137</v>
      </c>
      <c r="B41" s="117"/>
      <c r="C41" s="118"/>
      <c r="D41" s="118"/>
      <c r="E41" s="118"/>
      <c r="F41" s="118"/>
      <c r="G41" s="118"/>
      <c r="H41" s="118"/>
      <c r="I41" s="118"/>
      <c r="J41" s="118"/>
      <c r="K41" s="118"/>
      <c r="L41" s="119"/>
    </row>
    <row r="42" spans="1:12" ht="15">
      <c r="A42" s="111" t="s">
        <v>111</v>
      </c>
      <c r="B42" s="112">
        <v>100</v>
      </c>
      <c r="C42" s="113">
        <v>106.62</v>
      </c>
      <c r="D42" s="113">
        <v>114.55</v>
      </c>
      <c r="E42" s="113">
        <v>114.5</v>
      </c>
      <c r="F42" s="113">
        <v>114.85</v>
      </c>
      <c r="G42" s="113">
        <v>117.79</v>
      </c>
      <c r="H42" s="113">
        <v>118.86</v>
      </c>
      <c r="I42" s="113">
        <v>7.39</v>
      </c>
      <c r="J42" s="113">
        <v>-0.04</v>
      </c>
      <c r="K42" s="113">
        <v>3.8</v>
      </c>
      <c r="L42" s="114">
        <v>0.9</v>
      </c>
    </row>
    <row r="43" spans="1:12" ht="15">
      <c r="A43" s="116" t="s">
        <v>112</v>
      </c>
      <c r="B43" s="117">
        <v>44.14</v>
      </c>
      <c r="C43" s="118">
        <v>108.84</v>
      </c>
      <c r="D43" s="118">
        <v>116.56</v>
      </c>
      <c r="E43" s="118">
        <v>116.59</v>
      </c>
      <c r="F43" s="118">
        <v>111.29</v>
      </c>
      <c r="G43" s="118">
        <v>114.89</v>
      </c>
      <c r="H43" s="118">
        <v>118.31</v>
      </c>
      <c r="I43" s="118">
        <v>7.12</v>
      </c>
      <c r="J43" s="118">
        <v>0.03</v>
      </c>
      <c r="K43" s="118">
        <v>1.48</v>
      </c>
      <c r="L43" s="119">
        <v>2.98</v>
      </c>
    </row>
    <row r="44" spans="1:12" ht="15">
      <c r="A44" s="116" t="s">
        <v>126</v>
      </c>
      <c r="B44" s="117">
        <v>55.86</v>
      </c>
      <c r="C44" s="118">
        <v>104.91</v>
      </c>
      <c r="D44" s="118">
        <v>112.98</v>
      </c>
      <c r="E44" s="118">
        <v>112.88</v>
      </c>
      <c r="F44" s="118">
        <v>117.75</v>
      </c>
      <c r="G44" s="118">
        <v>120.14</v>
      </c>
      <c r="H44" s="118">
        <v>119.3</v>
      </c>
      <c r="I44" s="118">
        <v>7.6</v>
      </c>
      <c r="J44" s="118">
        <v>-0.09</v>
      </c>
      <c r="K44" s="118">
        <v>5.68</v>
      </c>
      <c r="L44" s="119">
        <v>-0.7</v>
      </c>
    </row>
    <row r="45" spans="1:12" ht="15">
      <c r="A45" s="116"/>
      <c r="B45" s="117"/>
      <c r="C45" s="118"/>
      <c r="D45" s="118"/>
      <c r="E45" s="118"/>
      <c r="F45" s="118"/>
      <c r="G45" s="118"/>
      <c r="H45" s="118"/>
      <c r="I45" s="118"/>
      <c r="J45" s="118"/>
      <c r="K45" s="118"/>
      <c r="L45" s="119"/>
    </row>
    <row r="46" spans="1:12" ht="15">
      <c r="A46" s="111" t="s">
        <v>138</v>
      </c>
      <c r="B46" s="117"/>
      <c r="C46" s="118"/>
      <c r="D46" s="118"/>
      <c r="E46" s="118"/>
      <c r="F46" s="118"/>
      <c r="G46" s="118"/>
      <c r="H46" s="118"/>
      <c r="I46" s="118"/>
      <c r="J46" s="118"/>
      <c r="K46" s="118"/>
      <c r="L46" s="119"/>
    </row>
    <row r="47" spans="1:12" ht="15">
      <c r="A47" s="111" t="s">
        <v>111</v>
      </c>
      <c r="B47" s="112">
        <v>100</v>
      </c>
      <c r="C47" s="113">
        <v>106.61</v>
      </c>
      <c r="D47" s="113">
        <v>118.03</v>
      </c>
      <c r="E47" s="113">
        <v>117.64</v>
      </c>
      <c r="F47" s="113">
        <v>118.57</v>
      </c>
      <c r="G47" s="113">
        <v>120.56</v>
      </c>
      <c r="H47" s="113">
        <v>121.66</v>
      </c>
      <c r="I47" s="113">
        <v>10.34</v>
      </c>
      <c r="J47" s="113">
        <v>-0.33</v>
      </c>
      <c r="K47" s="113">
        <v>3.42</v>
      </c>
      <c r="L47" s="114">
        <v>0.91</v>
      </c>
    </row>
    <row r="48" spans="1:12" ht="15">
      <c r="A48" s="116" t="s">
        <v>112</v>
      </c>
      <c r="B48" s="117">
        <v>46.88</v>
      </c>
      <c r="C48" s="118">
        <v>107.06</v>
      </c>
      <c r="D48" s="118">
        <v>116.77</v>
      </c>
      <c r="E48" s="118">
        <v>116.07</v>
      </c>
      <c r="F48" s="118">
        <v>114.5</v>
      </c>
      <c r="G48" s="118">
        <v>116.24</v>
      </c>
      <c r="H48" s="118">
        <v>118.46</v>
      </c>
      <c r="I48" s="118">
        <v>8.42</v>
      </c>
      <c r="J48" s="118">
        <v>-0.59</v>
      </c>
      <c r="K48" s="118">
        <v>2.06</v>
      </c>
      <c r="L48" s="119">
        <v>1.91</v>
      </c>
    </row>
    <row r="49" spans="1:12" ht="15">
      <c r="A49" s="116" t="s">
        <v>126</v>
      </c>
      <c r="B49" s="117">
        <v>53.12</v>
      </c>
      <c r="C49" s="118">
        <v>106.22</v>
      </c>
      <c r="D49" s="118">
        <v>119.15</v>
      </c>
      <c r="E49" s="118">
        <v>119.04</v>
      </c>
      <c r="F49" s="118">
        <v>122.29</v>
      </c>
      <c r="G49" s="118">
        <v>124.51</v>
      </c>
      <c r="H49" s="118">
        <v>124.56</v>
      </c>
      <c r="I49" s="118">
        <v>12.07</v>
      </c>
      <c r="J49" s="118">
        <v>-0.09</v>
      </c>
      <c r="K49" s="118">
        <v>4.6399999999999997</v>
      </c>
      <c r="L49" s="119">
        <v>0.04</v>
      </c>
    </row>
    <row r="50" spans="1:12" ht="15">
      <c r="A50" s="116"/>
      <c r="B50" s="117"/>
      <c r="C50" s="118"/>
      <c r="D50" s="118"/>
      <c r="E50" s="118"/>
      <c r="F50" s="118"/>
      <c r="G50" s="118"/>
      <c r="H50" s="118"/>
      <c r="I50" s="118"/>
      <c r="J50" s="118"/>
      <c r="K50" s="118"/>
      <c r="L50" s="119"/>
    </row>
    <row r="51" spans="1:12" ht="15">
      <c r="A51" s="111" t="s">
        <v>139</v>
      </c>
      <c r="B51" s="117"/>
      <c r="C51" s="118"/>
      <c r="D51" s="118"/>
      <c r="E51" s="118"/>
      <c r="F51" s="118"/>
      <c r="G51" s="118"/>
      <c r="H51" s="118"/>
      <c r="I51" s="118"/>
      <c r="J51" s="118"/>
      <c r="K51" s="118"/>
      <c r="L51" s="119"/>
    </row>
    <row r="52" spans="1:12" ht="15">
      <c r="A52" s="111" t="s">
        <v>111</v>
      </c>
      <c r="B52" s="112">
        <v>100</v>
      </c>
      <c r="C52" s="113">
        <v>105.19</v>
      </c>
      <c r="D52" s="113">
        <v>112.62</v>
      </c>
      <c r="E52" s="113">
        <v>113.11</v>
      </c>
      <c r="F52" s="113">
        <v>113.58</v>
      </c>
      <c r="G52" s="113">
        <v>118.88</v>
      </c>
      <c r="H52" s="113">
        <v>119.22</v>
      </c>
      <c r="I52" s="113">
        <v>7.53</v>
      </c>
      <c r="J52" s="113">
        <v>0.43</v>
      </c>
      <c r="K52" s="113">
        <v>5.4</v>
      </c>
      <c r="L52" s="114">
        <v>0.28999999999999998</v>
      </c>
    </row>
    <row r="53" spans="1:12" ht="15">
      <c r="A53" s="116" t="s">
        <v>112</v>
      </c>
      <c r="B53" s="117">
        <v>59.53</v>
      </c>
      <c r="C53" s="118">
        <v>104.54</v>
      </c>
      <c r="D53" s="118">
        <v>110.99</v>
      </c>
      <c r="E53" s="118">
        <v>111.89</v>
      </c>
      <c r="F53" s="118">
        <v>111.78</v>
      </c>
      <c r="G53" s="118">
        <v>116.27</v>
      </c>
      <c r="H53" s="118">
        <v>116.99</v>
      </c>
      <c r="I53" s="118">
        <v>7.04</v>
      </c>
      <c r="J53" s="118">
        <v>0.81</v>
      </c>
      <c r="K53" s="118">
        <v>4.55</v>
      </c>
      <c r="L53" s="119">
        <v>0.62</v>
      </c>
    </row>
    <row r="54" spans="1:12" ht="15.75" thickBot="1">
      <c r="A54" s="122" t="s">
        <v>126</v>
      </c>
      <c r="B54" s="123">
        <v>40.47</v>
      </c>
      <c r="C54" s="124">
        <v>106.14</v>
      </c>
      <c r="D54" s="124">
        <v>115.07</v>
      </c>
      <c r="E54" s="124">
        <v>114.92</v>
      </c>
      <c r="F54" s="124">
        <v>116.28</v>
      </c>
      <c r="G54" s="124">
        <v>122.82</v>
      </c>
      <c r="H54" s="124">
        <v>122.59</v>
      </c>
      <c r="I54" s="124">
        <v>8.27</v>
      </c>
      <c r="J54" s="124">
        <v>-0.13</v>
      </c>
      <c r="K54" s="124">
        <v>6.67</v>
      </c>
      <c r="L54" s="125">
        <v>-0.19</v>
      </c>
    </row>
    <row r="55" spans="1:12" ht="15" thickTop="1"/>
  </sheetData>
  <mergeCells count="9">
    <mergeCell ref="A1:L1"/>
    <mergeCell ref="A2:L2"/>
    <mergeCell ref="A3:L3"/>
    <mergeCell ref="A4:L4"/>
    <mergeCell ref="A5:A6"/>
    <mergeCell ref="B5:B6"/>
    <mergeCell ref="D5:E5"/>
    <mergeCell ref="F5:H5"/>
    <mergeCell ref="I5:L5"/>
  </mergeCells>
  <printOptions horizontalCentered="1"/>
  <pageMargins left="0.74803149606299213" right="0.70866141732283472" top="0.23622047244094491" bottom="0.23622047244094491" header="0.31496062992125984" footer="0.31496062992125984"/>
  <pageSetup paperSize="9" scale="70" orientation="landscape" r:id="rId1"/>
</worksheet>
</file>

<file path=xl/worksheets/sheet20.xml><?xml version="1.0" encoding="utf-8"?>
<worksheet xmlns="http://schemas.openxmlformats.org/spreadsheetml/2006/main" xmlns:r="http://schemas.openxmlformats.org/officeDocument/2006/relationships">
  <sheetPr>
    <pageSetUpPr fitToPage="1"/>
  </sheetPr>
  <dimension ref="B2:J86"/>
  <sheetViews>
    <sheetView view="pageBreakPreview" zoomScale="106" zoomScaleSheetLayoutView="106" workbookViewId="0">
      <selection activeCell="L9" sqref="L9"/>
    </sheetView>
  </sheetViews>
  <sheetFormatPr defaultRowHeight="12.75"/>
  <cols>
    <col min="1" max="1" width="9.140625" style="372"/>
    <col min="2" max="2" width="5.85546875" style="372" customWidth="1"/>
    <col min="3" max="3" width="25.5703125" style="372" customWidth="1"/>
    <col min="4" max="4" width="13.28515625" style="372" customWidth="1"/>
    <col min="5" max="5" width="12" style="372" customWidth="1"/>
    <col min="6" max="6" width="12.28515625" style="372" customWidth="1"/>
    <col min="7" max="7" width="11.7109375" style="372" customWidth="1"/>
    <col min="8" max="8" width="10.42578125" style="372" customWidth="1"/>
    <col min="9" max="9" width="10.7109375" style="372" customWidth="1"/>
    <col min="10" max="257" width="9.140625" style="372"/>
    <col min="258" max="258" width="5.85546875" style="372" customWidth="1"/>
    <col min="259" max="259" width="25.5703125" style="372" customWidth="1"/>
    <col min="260" max="260" width="13.28515625" style="372" customWidth="1"/>
    <col min="261" max="261" width="12" style="372" customWidth="1"/>
    <col min="262" max="262" width="12.28515625" style="372" customWidth="1"/>
    <col min="263" max="263" width="11.7109375" style="372" customWidth="1"/>
    <col min="264" max="264" width="10.42578125" style="372" customWidth="1"/>
    <col min="265" max="265" width="10.7109375" style="372" customWidth="1"/>
    <col min="266" max="513" width="9.140625" style="372"/>
    <col min="514" max="514" width="5.85546875" style="372" customWidth="1"/>
    <col min="515" max="515" width="25.5703125" style="372" customWidth="1"/>
    <col min="516" max="516" width="13.28515625" style="372" customWidth="1"/>
    <col min="517" max="517" width="12" style="372" customWidth="1"/>
    <col min="518" max="518" width="12.28515625" style="372" customWidth="1"/>
    <col min="519" max="519" width="11.7109375" style="372" customWidth="1"/>
    <col min="520" max="520" width="10.42578125" style="372" customWidth="1"/>
    <col min="521" max="521" width="10.7109375" style="372" customWidth="1"/>
    <col min="522" max="769" width="9.140625" style="372"/>
    <col min="770" max="770" width="5.85546875" style="372" customWidth="1"/>
    <col min="771" max="771" width="25.5703125" style="372" customWidth="1"/>
    <col min="772" max="772" width="13.28515625" style="372" customWidth="1"/>
    <col min="773" max="773" width="12" style="372" customWidth="1"/>
    <col min="774" max="774" width="12.28515625" style="372" customWidth="1"/>
    <col min="775" max="775" width="11.7109375" style="372" customWidth="1"/>
    <col min="776" max="776" width="10.42578125" style="372" customWidth="1"/>
    <col min="777" max="777" width="10.7109375" style="372" customWidth="1"/>
    <col min="778" max="1025" width="9.140625" style="372"/>
    <col min="1026" max="1026" width="5.85546875" style="372" customWidth="1"/>
    <col min="1027" max="1027" width="25.5703125" style="372" customWidth="1"/>
    <col min="1028" max="1028" width="13.28515625" style="372" customWidth="1"/>
    <col min="1029" max="1029" width="12" style="372" customWidth="1"/>
    <col min="1030" max="1030" width="12.28515625" style="372" customWidth="1"/>
    <col min="1031" max="1031" width="11.7109375" style="372" customWidth="1"/>
    <col min="1032" max="1032" width="10.42578125" style="372" customWidth="1"/>
    <col min="1033" max="1033" width="10.7109375" style="372" customWidth="1"/>
    <col min="1034" max="1281" width="9.140625" style="372"/>
    <col min="1282" max="1282" width="5.85546875" style="372" customWidth="1"/>
    <col min="1283" max="1283" width="25.5703125" style="372" customWidth="1"/>
    <col min="1284" max="1284" width="13.28515625" style="372" customWidth="1"/>
    <col min="1285" max="1285" width="12" style="372" customWidth="1"/>
    <col min="1286" max="1286" width="12.28515625" style="372" customWidth="1"/>
    <col min="1287" max="1287" width="11.7109375" style="372" customWidth="1"/>
    <col min="1288" max="1288" width="10.42578125" style="372" customWidth="1"/>
    <col min="1289" max="1289" width="10.7109375" style="372" customWidth="1"/>
    <col min="1290" max="1537" width="9.140625" style="372"/>
    <col min="1538" max="1538" width="5.85546875" style="372" customWidth="1"/>
    <col min="1539" max="1539" width="25.5703125" style="372" customWidth="1"/>
    <col min="1540" max="1540" width="13.28515625" style="372" customWidth="1"/>
    <col min="1541" max="1541" width="12" style="372" customWidth="1"/>
    <col min="1542" max="1542" width="12.28515625" style="372" customWidth="1"/>
    <col min="1543" max="1543" width="11.7109375" style="372" customWidth="1"/>
    <col min="1544" max="1544" width="10.42578125" style="372" customWidth="1"/>
    <col min="1545" max="1545" width="10.7109375" style="372" customWidth="1"/>
    <col min="1546" max="1793" width="9.140625" style="372"/>
    <col min="1794" max="1794" width="5.85546875" style="372" customWidth="1"/>
    <col min="1795" max="1795" width="25.5703125" style="372" customWidth="1"/>
    <col min="1796" max="1796" width="13.28515625" style="372" customWidth="1"/>
    <col min="1797" max="1797" width="12" style="372" customWidth="1"/>
    <col min="1798" max="1798" width="12.28515625" style="372" customWidth="1"/>
    <col min="1799" max="1799" width="11.7109375" style="372" customWidth="1"/>
    <col min="1800" max="1800" width="10.42578125" style="372" customWidth="1"/>
    <col min="1801" max="1801" width="10.7109375" style="372" customWidth="1"/>
    <col min="1802" max="2049" width="9.140625" style="372"/>
    <col min="2050" max="2050" width="5.85546875" style="372" customWidth="1"/>
    <col min="2051" max="2051" width="25.5703125" style="372" customWidth="1"/>
    <col min="2052" max="2052" width="13.28515625" style="372" customWidth="1"/>
    <col min="2053" max="2053" width="12" style="372" customWidth="1"/>
    <col min="2054" max="2054" width="12.28515625" style="372" customWidth="1"/>
    <col min="2055" max="2055" width="11.7109375" style="372" customWidth="1"/>
    <col min="2056" max="2056" width="10.42578125" style="372" customWidth="1"/>
    <col min="2057" max="2057" width="10.7109375" style="372" customWidth="1"/>
    <col min="2058" max="2305" width="9.140625" style="372"/>
    <col min="2306" max="2306" width="5.85546875" style="372" customWidth="1"/>
    <col min="2307" max="2307" width="25.5703125" style="372" customWidth="1"/>
    <col min="2308" max="2308" width="13.28515625" style="372" customWidth="1"/>
    <col min="2309" max="2309" width="12" style="372" customWidth="1"/>
    <col min="2310" max="2310" width="12.28515625" style="372" customWidth="1"/>
    <col min="2311" max="2311" width="11.7109375" style="372" customWidth="1"/>
    <col min="2312" max="2312" width="10.42578125" style="372" customWidth="1"/>
    <col min="2313" max="2313" width="10.7109375" style="372" customWidth="1"/>
    <col min="2314" max="2561" width="9.140625" style="372"/>
    <col min="2562" max="2562" width="5.85546875" style="372" customWidth="1"/>
    <col min="2563" max="2563" width="25.5703125" style="372" customWidth="1"/>
    <col min="2564" max="2564" width="13.28515625" style="372" customWidth="1"/>
    <col min="2565" max="2565" width="12" style="372" customWidth="1"/>
    <col min="2566" max="2566" width="12.28515625" style="372" customWidth="1"/>
    <col min="2567" max="2567" width="11.7109375" style="372" customWidth="1"/>
    <col min="2568" max="2568" width="10.42578125" style="372" customWidth="1"/>
    <col min="2569" max="2569" width="10.7109375" style="372" customWidth="1"/>
    <col min="2570" max="2817" width="9.140625" style="372"/>
    <col min="2818" max="2818" width="5.85546875" style="372" customWidth="1"/>
    <col min="2819" max="2819" width="25.5703125" style="372" customWidth="1"/>
    <col min="2820" max="2820" width="13.28515625" style="372" customWidth="1"/>
    <col min="2821" max="2821" width="12" style="372" customWidth="1"/>
    <col min="2822" max="2822" width="12.28515625" style="372" customWidth="1"/>
    <col min="2823" max="2823" width="11.7109375" style="372" customWidth="1"/>
    <col min="2824" max="2824" width="10.42578125" style="372" customWidth="1"/>
    <col min="2825" max="2825" width="10.7109375" style="372" customWidth="1"/>
    <col min="2826" max="3073" width="9.140625" style="372"/>
    <col min="3074" max="3074" width="5.85546875" style="372" customWidth="1"/>
    <col min="3075" max="3075" width="25.5703125" style="372" customWidth="1"/>
    <col min="3076" max="3076" width="13.28515625" style="372" customWidth="1"/>
    <col min="3077" max="3077" width="12" style="372" customWidth="1"/>
    <col min="3078" max="3078" width="12.28515625" style="372" customWidth="1"/>
    <col min="3079" max="3079" width="11.7109375" style="372" customWidth="1"/>
    <col min="3080" max="3080" width="10.42578125" style="372" customWidth="1"/>
    <col min="3081" max="3081" width="10.7109375" style="372" customWidth="1"/>
    <col min="3082" max="3329" width="9.140625" style="372"/>
    <col min="3330" max="3330" width="5.85546875" style="372" customWidth="1"/>
    <col min="3331" max="3331" width="25.5703125" style="372" customWidth="1"/>
    <col min="3332" max="3332" width="13.28515625" style="372" customWidth="1"/>
    <col min="3333" max="3333" width="12" style="372" customWidth="1"/>
    <col min="3334" max="3334" width="12.28515625" style="372" customWidth="1"/>
    <col min="3335" max="3335" width="11.7109375" style="372" customWidth="1"/>
    <col min="3336" max="3336" width="10.42578125" style="372" customWidth="1"/>
    <col min="3337" max="3337" width="10.7109375" style="372" customWidth="1"/>
    <col min="3338" max="3585" width="9.140625" style="372"/>
    <col min="3586" max="3586" width="5.85546875" style="372" customWidth="1"/>
    <col min="3587" max="3587" width="25.5703125" style="372" customWidth="1"/>
    <col min="3588" max="3588" width="13.28515625" style="372" customWidth="1"/>
    <col min="3589" max="3589" width="12" style="372" customWidth="1"/>
    <col min="3590" max="3590" width="12.28515625" style="372" customWidth="1"/>
    <col min="3591" max="3591" width="11.7109375" style="372" customWidth="1"/>
    <col min="3592" max="3592" width="10.42578125" style="372" customWidth="1"/>
    <col min="3593" max="3593" width="10.7109375" style="372" customWidth="1"/>
    <col min="3594" max="3841" width="9.140625" style="372"/>
    <col min="3842" max="3842" width="5.85546875" style="372" customWidth="1"/>
    <col min="3843" max="3843" width="25.5703125" style="372" customWidth="1"/>
    <col min="3844" max="3844" width="13.28515625" style="372" customWidth="1"/>
    <col min="3845" max="3845" width="12" style="372" customWidth="1"/>
    <col min="3846" max="3846" width="12.28515625" style="372" customWidth="1"/>
    <col min="3847" max="3847" width="11.7109375" style="372" customWidth="1"/>
    <col min="3848" max="3848" width="10.42578125" style="372" customWidth="1"/>
    <col min="3849" max="3849" width="10.7109375" style="372" customWidth="1"/>
    <col min="3850" max="4097" width="9.140625" style="372"/>
    <col min="4098" max="4098" width="5.85546875" style="372" customWidth="1"/>
    <col min="4099" max="4099" width="25.5703125" style="372" customWidth="1"/>
    <col min="4100" max="4100" width="13.28515625" style="372" customWidth="1"/>
    <col min="4101" max="4101" width="12" style="372" customWidth="1"/>
    <col min="4102" max="4102" width="12.28515625" style="372" customWidth="1"/>
    <col min="4103" max="4103" width="11.7109375" style="372" customWidth="1"/>
    <col min="4104" max="4104" width="10.42578125" style="372" customWidth="1"/>
    <col min="4105" max="4105" width="10.7109375" style="372" customWidth="1"/>
    <col min="4106" max="4353" width="9.140625" style="372"/>
    <col min="4354" max="4354" width="5.85546875" style="372" customWidth="1"/>
    <col min="4355" max="4355" width="25.5703125" style="372" customWidth="1"/>
    <col min="4356" max="4356" width="13.28515625" style="372" customWidth="1"/>
    <col min="4357" max="4357" width="12" style="372" customWidth="1"/>
    <col min="4358" max="4358" width="12.28515625" style="372" customWidth="1"/>
    <col min="4359" max="4359" width="11.7109375" style="372" customWidth="1"/>
    <col min="4360" max="4360" width="10.42578125" style="372" customWidth="1"/>
    <col min="4361" max="4361" width="10.7109375" style="372" customWidth="1"/>
    <col min="4362" max="4609" width="9.140625" style="372"/>
    <col min="4610" max="4610" width="5.85546875" style="372" customWidth="1"/>
    <col min="4611" max="4611" width="25.5703125" style="372" customWidth="1"/>
    <col min="4612" max="4612" width="13.28515625" style="372" customWidth="1"/>
    <col min="4613" max="4613" width="12" style="372" customWidth="1"/>
    <col min="4614" max="4614" width="12.28515625" style="372" customWidth="1"/>
    <col min="4615" max="4615" width="11.7109375" style="372" customWidth="1"/>
    <col min="4616" max="4616" width="10.42578125" style="372" customWidth="1"/>
    <col min="4617" max="4617" width="10.7109375" style="372" customWidth="1"/>
    <col min="4618" max="4865" width="9.140625" style="372"/>
    <col min="4866" max="4866" width="5.85546875" style="372" customWidth="1"/>
    <col min="4867" max="4867" width="25.5703125" style="372" customWidth="1"/>
    <col min="4868" max="4868" width="13.28515625" style="372" customWidth="1"/>
    <col min="4869" max="4869" width="12" style="372" customWidth="1"/>
    <col min="4870" max="4870" width="12.28515625" style="372" customWidth="1"/>
    <col min="4871" max="4871" width="11.7109375" style="372" customWidth="1"/>
    <col min="4872" max="4872" width="10.42578125" style="372" customWidth="1"/>
    <col min="4873" max="4873" width="10.7109375" style="372" customWidth="1"/>
    <col min="4874" max="5121" width="9.140625" style="372"/>
    <col min="5122" max="5122" width="5.85546875" style="372" customWidth="1"/>
    <col min="5123" max="5123" width="25.5703125" style="372" customWidth="1"/>
    <col min="5124" max="5124" width="13.28515625" style="372" customWidth="1"/>
    <col min="5125" max="5125" width="12" style="372" customWidth="1"/>
    <col min="5126" max="5126" width="12.28515625" style="372" customWidth="1"/>
    <col min="5127" max="5127" width="11.7109375" style="372" customWidth="1"/>
    <col min="5128" max="5128" width="10.42578125" style="372" customWidth="1"/>
    <col min="5129" max="5129" width="10.7109375" style="372" customWidth="1"/>
    <col min="5130" max="5377" width="9.140625" style="372"/>
    <col min="5378" max="5378" width="5.85546875" style="372" customWidth="1"/>
    <col min="5379" max="5379" width="25.5703125" style="372" customWidth="1"/>
    <col min="5380" max="5380" width="13.28515625" style="372" customWidth="1"/>
    <col min="5381" max="5381" width="12" style="372" customWidth="1"/>
    <col min="5382" max="5382" width="12.28515625" style="372" customWidth="1"/>
    <col min="5383" max="5383" width="11.7109375" style="372" customWidth="1"/>
    <col min="5384" max="5384" width="10.42578125" style="372" customWidth="1"/>
    <col min="5385" max="5385" width="10.7109375" style="372" customWidth="1"/>
    <col min="5386" max="5633" width="9.140625" style="372"/>
    <col min="5634" max="5634" width="5.85546875" style="372" customWidth="1"/>
    <col min="5635" max="5635" width="25.5703125" style="372" customWidth="1"/>
    <col min="5636" max="5636" width="13.28515625" style="372" customWidth="1"/>
    <col min="5637" max="5637" width="12" style="372" customWidth="1"/>
    <col min="5638" max="5638" width="12.28515625" style="372" customWidth="1"/>
    <col min="5639" max="5639" width="11.7109375" style="372" customWidth="1"/>
    <col min="5640" max="5640" width="10.42578125" style="372" customWidth="1"/>
    <col min="5641" max="5641" width="10.7109375" style="372" customWidth="1"/>
    <col min="5642" max="5889" width="9.140625" style="372"/>
    <col min="5890" max="5890" width="5.85546875" style="372" customWidth="1"/>
    <col min="5891" max="5891" width="25.5703125" style="372" customWidth="1"/>
    <col min="5892" max="5892" width="13.28515625" style="372" customWidth="1"/>
    <col min="5893" max="5893" width="12" style="372" customWidth="1"/>
    <col min="5894" max="5894" width="12.28515625" style="372" customWidth="1"/>
    <col min="5895" max="5895" width="11.7109375" style="372" customWidth="1"/>
    <col min="5896" max="5896" width="10.42578125" style="372" customWidth="1"/>
    <col min="5897" max="5897" width="10.7109375" style="372" customWidth="1"/>
    <col min="5898" max="6145" width="9.140625" style="372"/>
    <col min="6146" max="6146" width="5.85546875" style="372" customWidth="1"/>
    <col min="6147" max="6147" width="25.5703125" style="372" customWidth="1"/>
    <col min="6148" max="6148" width="13.28515625" style="372" customWidth="1"/>
    <col min="6149" max="6149" width="12" style="372" customWidth="1"/>
    <col min="6150" max="6150" width="12.28515625" style="372" customWidth="1"/>
    <col min="6151" max="6151" width="11.7109375" style="372" customWidth="1"/>
    <col min="6152" max="6152" width="10.42578125" style="372" customWidth="1"/>
    <col min="6153" max="6153" width="10.7109375" style="372" customWidth="1"/>
    <col min="6154" max="6401" width="9.140625" style="372"/>
    <col min="6402" max="6402" width="5.85546875" style="372" customWidth="1"/>
    <col min="6403" max="6403" width="25.5703125" style="372" customWidth="1"/>
    <col min="6404" max="6404" width="13.28515625" style="372" customWidth="1"/>
    <col min="6405" max="6405" width="12" style="372" customWidth="1"/>
    <col min="6406" max="6406" width="12.28515625" style="372" customWidth="1"/>
    <col min="6407" max="6407" width="11.7109375" style="372" customWidth="1"/>
    <col min="6408" max="6408" width="10.42578125" style="372" customWidth="1"/>
    <col min="6409" max="6409" width="10.7109375" style="372" customWidth="1"/>
    <col min="6410" max="6657" width="9.140625" style="372"/>
    <col min="6658" max="6658" width="5.85546875" style="372" customWidth="1"/>
    <col min="6659" max="6659" width="25.5703125" style="372" customWidth="1"/>
    <col min="6660" max="6660" width="13.28515625" style="372" customWidth="1"/>
    <col min="6661" max="6661" width="12" style="372" customWidth="1"/>
    <col min="6662" max="6662" width="12.28515625" style="372" customWidth="1"/>
    <col min="6663" max="6663" width="11.7109375" style="372" customWidth="1"/>
    <col min="6664" max="6664" width="10.42578125" style="372" customWidth="1"/>
    <col min="6665" max="6665" width="10.7109375" style="372" customWidth="1"/>
    <col min="6666" max="6913" width="9.140625" style="372"/>
    <col min="6914" max="6914" width="5.85546875" style="372" customWidth="1"/>
    <col min="6915" max="6915" width="25.5703125" style="372" customWidth="1"/>
    <col min="6916" max="6916" width="13.28515625" style="372" customWidth="1"/>
    <col min="6917" max="6917" width="12" style="372" customWidth="1"/>
    <col min="6918" max="6918" width="12.28515625" style="372" customWidth="1"/>
    <col min="6919" max="6919" width="11.7109375" style="372" customWidth="1"/>
    <col min="6920" max="6920" width="10.42578125" style="372" customWidth="1"/>
    <col min="6921" max="6921" width="10.7109375" style="372" customWidth="1"/>
    <col min="6922" max="7169" width="9.140625" style="372"/>
    <col min="7170" max="7170" width="5.85546875" style="372" customWidth="1"/>
    <col min="7171" max="7171" width="25.5703125" style="372" customWidth="1"/>
    <col min="7172" max="7172" width="13.28515625" style="372" customWidth="1"/>
    <col min="7173" max="7173" width="12" style="372" customWidth="1"/>
    <col min="7174" max="7174" width="12.28515625" style="372" customWidth="1"/>
    <col min="7175" max="7175" width="11.7109375" style="372" customWidth="1"/>
    <col min="7176" max="7176" width="10.42578125" style="372" customWidth="1"/>
    <col min="7177" max="7177" width="10.7109375" style="372" customWidth="1"/>
    <col min="7178" max="7425" width="9.140625" style="372"/>
    <col min="7426" max="7426" width="5.85546875" style="372" customWidth="1"/>
    <col min="7427" max="7427" width="25.5703125" style="372" customWidth="1"/>
    <col min="7428" max="7428" width="13.28515625" style="372" customWidth="1"/>
    <col min="7429" max="7429" width="12" style="372" customWidth="1"/>
    <col min="7430" max="7430" width="12.28515625" style="372" customWidth="1"/>
    <col min="7431" max="7431" width="11.7109375" style="372" customWidth="1"/>
    <col min="7432" max="7432" width="10.42578125" style="372" customWidth="1"/>
    <col min="7433" max="7433" width="10.7109375" style="372" customWidth="1"/>
    <col min="7434" max="7681" width="9.140625" style="372"/>
    <col min="7682" max="7682" width="5.85546875" style="372" customWidth="1"/>
    <col min="7683" max="7683" width="25.5703125" style="372" customWidth="1"/>
    <col min="7684" max="7684" width="13.28515625" style="372" customWidth="1"/>
    <col min="7685" max="7685" width="12" style="372" customWidth="1"/>
    <col min="7686" max="7686" width="12.28515625" style="372" customWidth="1"/>
    <col min="7687" max="7687" width="11.7109375" style="372" customWidth="1"/>
    <col min="7688" max="7688" width="10.42578125" style="372" customWidth="1"/>
    <col min="7689" max="7689" width="10.7109375" style="372" customWidth="1"/>
    <col min="7690" max="7937" width="9.140625" style="372"/>
    <col min="7938" max="7938" width="5.85546875" style="372" customWidth="1"/>
    <col min="7939" max="7939" width="25.5703125" style="372" customWidth="1"/>
    <col min="7940" max="7940" width="13.28515625" style="372" customWidth="1"/>
    <col min="7941" max="7941" width="12" style="372" customWidth="1"/>
    <col min="7942" max="7942" width="12.28515625" style="372" customWidth="1"/>
    <col min="7943" max="7943" width="11.7109375" style="372" customWidth="1"/>
    <col min="7944" max="7944" width="10.42578125" style="372" customWidth="1"/>
    <col min="7945" max="7945" width="10.7109375" style="372" customWidth="1"/>
    <col min="7946" max="8193" width="9.140625" style="372"/>
    <col min="8194" max="8194" width="5.85546875" style="372" customWidth="1"/>
    <col min="8195" max="8195" width="25.5703125" style="372" customWidth="1"/>
    <col min="8196" max="8196" width="13.28515625" style="372" customWidth="1"/>
    <col min="8197" max="8197" width="12" style="372" customWidth="1"/>
    <col min="8198" max="8198" width="12.28515625" style="372" customWidth="1"/>
    <col min="8199" max="8199" width="11.7109375" style="372" customWidth="1"/>
    <col min="8200" max="8200" width="10.42578125" style="372" customWidth="1"/>
    <col min="8201" max="8201" width="10.7109375" style="372" customWidth="1"/>
    <col min="8202" max="8449" width="9.140625" style="372"/>
    <col min="8450" max="8450" width="5.85546875" style="372" customWidth="1"/>
    <col min="8451" max="8451" width="25.5703125" style="372" customWidth="1"/>
    <col min="8452" max="8452" width="13.28515625" style="372" customWidth="1"/>
    <col min="8453" max="8453" width="12" style="372" customWidth="1"/>
    <col min="8454" max="8454" width="12.28515625" style="372" customWidth="1"/>
    <col min="8455" max="8455" width="11.7109375" style="372" customWidth="1"/>
    <col min="8456" max="8456" width="10.42578125" style="372" customWidth="1"/>
    <col min="8457" max="8457" width="10.7109375" style="372" customWidth="1"/>
    <col min="8458" max="8705" width="9.140625" style="372"/>
    <col min="8706" max="8706" width="5.85546875" style="372" customWidth="1"/>
    <col min="8707" max="8707" width="25.5703125" style="372" customWidth="1"/>
    <col min="8708" max="8708" width="13.28515625" style="372" customWidth="1"/>
    <col min="8709" max="8709" width="12" style="372" customWidth="1"/>
    <col min="8710" max="8710" width="12.28515625" style="372" customWidth="1"/>
    <col min="8711" max="8711" width="11.7109375" style="372" customWidth="1"/>
    <col min="8712" max="8712" width="10.42578125" style="372" customWidth="1"/>
    <col min="8713" max="8713" width="10.7109375" style="372" customWidth="1"/>
    <col min="8714" max="8961" width="9.140625" style="372"/>
    <col min="8962" max="8962" width="5.85546875" style="372" customWidth="1"/>
    <col min="8963" max="8963" width="25.5703125" style="372" customWidth="1"/>
    <col min="8964" max="8964" width="13.28515625" style="372" customWidth="1"/>
    <col min="8965" max="8965" width="12" style="372" customWidth="1"/>
    <col min="8966" max="8966" width="12.28515625" style="372" customWidth="1"/>
    <col min="8967" max="8967" width="11.7109375" style="372" customWidth="1"/>
    <col min="8968" max="8968" width="10.42578125" style="372" customWidth="1"/>
    <col min="8969" max="8969" width="10.7109375" style="372" customWidth="1"/>
    <col min="8970" max="9217" width="9.140625" style="372"/>
    <col min="9218" max="9218" width="5.85546875" style="372" customWidth="1"/>
    <col min="9219" max="9219" width="25.5703125" style="372" customWidth="1"/>
    <col min="9220" max="9220" width="13.28515625" style="372" customWidth="1"/>
    <col min="9221" max="9221" width="12" style="372" customWidth="1"/>
    <col min="9222" max="9222" width="12.28515625" style="372" customWidth="1"/>
    <col min="9223" max="9223" width="11.7109375" style="372" customWidth="1"/>
    <col min="9224" max="9224" width="10.42578125" style="372" customWidth="1"/>
    <col min="9225" max="9225" width="10.7109375" style="372" customWidth="1"/>
    <col min="9226" max="9473" width="9.140625" style="372"/>
    <col min="9474" max="9474" width="5.85546875" style="372" customWidth="1"/>
    <col min="9475" max="9475" width="25.5703125" style="372" customWidth="1"/>
    <col min="9476" max="9476" width="13.28515625" style="372" customWidth="1"/>
    <col min="9477" max="9477" width="12" style="372" customWidth="1"/>
    <col min="9478" max="9478" width="12.28515625" style="372" customWidth="1"/>
    <col min="9479" max="9479" width="11.7109375" style="372" customWidth="1"/>
    <col min="9480" max="9480" width="10.42578125" style="372" customWidth="1"/>
    <col min="9481" max="9481" width="10.7109375" style="372" customWidth="1"/>
    <col min="9482" max="9729" width="9.140625" style="372"/>
    <col min="9730" max="9730" width="5.85546875" style="372" customWidth="1"/>
    <col min="9731" max="9731" width="25.5703125" style="372" customWidth="1"/>
    <col min="9732" max="9732" width="13.28515625" style="372" customWidth="1"/>
    <col min="9733" max="9733" width="12" style="372" customWidth="1"/>
    <col min="9734" max="9734" width="12.28515625" style="372" customWidth="1"/>
    <col min="9735" max="9735" width="11.7109375" style="372" customWidth="1"/>
    <col min="9736" max="9736" width="10.42578125" style="372" customWidth="1"/>
    <col min="9737" max="9737" width="10.7109375" style="372" customWidth="1"/>
    <col min="9738" max="9985" width="9.140625" style="372"/>
    <col min="9986" max="9986" width="5.85546875" style="372" customWidth="1"/>
    <col min="9987" max="9987" width="25.5703125" style="372" customWidth="1"/>
    <col min="9988" max="9988" width="13.28515625" style="372" customWidth="1"/>
    <col min="9989" max="9989" width="12" style="372" customWidth="1"/>
    <col min="9990" max="9990" width="12.28515625" style="372" customWidth="1"/>
    <col min="9991" max="9991" width="11.7109375" style="372" customWidth="1"/>
    <col min="9992" max="9992" width="10.42578125" style="372" customWidth="1"/>
    <col min="9993" max="9993" width="10.7109375" style="372" customWidth="1"/>
    <col min="9994" max="10241" width="9.140625" style="372"/>
    <col min="10242" max="10242" width="5.85546875" style="372" customWidth="1"/>
    <col min="10243" max="10243" width="25.5703125" style="372" customWidth="1"/>
    <col min="10244" max="10244" width="13.28515625" style="372" customWidth="1"/>
    <col min="10245" max="10245" width="12" style="372" customWidth="1"/>
    <col min="10246" max="10246" width="12.28515625" style="372" customWidth="1"/>
    <col min="10247" max="10247" width="11.7109375" style="372" customWidth="1"/>
    <col min="10248" max="10248" width="10.42578125" style="372" customWidth="1"/>
    <col min="10249" max="10249" width="10.7109375" style="372" customWidth="1"/>
    <col min="10250" max="10497" width="9.140625" style="372"/>
    <col min="10498" max="10498" width="5.85546875" style="372" customWidth="1"/>
    <col min="10499" max="10499" width="25.5703125" style="372" customWidth="1"/>
    <col min="10500" max="10500" width="13.28515625" style="372" customWidth="1"/>
    <col min="10501" max="10501" width="12" style="372" customWidth="1"/>
    <col min="10502" max="10502" width="12.28515625" style="372" customWidth="1"/>
    <col min="10503" max="10503" width="11.7109375" style="372" customWidth="1"/>
    <col min="10504" max="10504" width="10.42578125" style="372" customWidth="1"/>
    <col min="10505" max="10505" width="10.7109375" style="372" customWidth="1"/>
    <col min="10506" max="10753" width="9.140625" style="372"/>
    <col min="10754" max="10754" width="5.85546875" style="372" customWidth="1"/>
    <col min="10755" max="10755" width="25.5703125" style="372" customWidth="1"/>
    <col min="10756" max="10756" width="13.28515625" style="372" customWidth="1"/>
    <col min="10757" max="10757" width="12" style="372" customWidth="1"/>
    <col min="10758" max="10758" width="12.28515625" style="372" customWidth="1"/>
    <col min="10759" max="10759" width="11.7109375" style="372" customWidth="1"/>
    <col min="10760" max="10760" width="10.42578125" style="372" customWidth="1"/>
    <col min="10761" max="10761" width="10.7109375" style="372" customWidth="1"/>
    <col min="10762" max="11009" width="9.140625" style="372"/>
    <col min="11010" max="11010" width="5.85546875" style="372" customWidth="1"/>
    <col min="11011" max="11011" width="25.5703125" style="372" customWidth="1"/>
    <col min="11012" max="11012" width="13.28515625" style="372" customWidth="1"/>
    <col min="11013" max="11013" width="12" style="372" customWidth="1"/>
    <col min="11014" max="11014" width="12.28515625" style="372" customWidth="1"/>
    <col min="11015" max="11015" width="11.7109375" style="372" customWidth="1"/>
    <col min="11016" max="11016" width="10.42578125" style="372" customWidth="1"/>
    <col min="11017" max="11017" width="10.7109375" style="372" customWidth="1"/>
    <col min="11018" max="11265" width="9.140625" style="372"/>
    <col min="11266" max="11266" width="5.85546875" style="372" customWidth="1"/>
    <col min="11267" max="11267" width="25.5703125" style="372" customWidth="1"/>
    <col min="11268" max="11268" width="13.28515625" style="372" customWidth="1"/>
    <col min="11269" max="11269" width="12" style="372" customWidth="1"/>
    <col min="11270" max="11270" width="12.28515625" style="372" customWidth="1"/>
    <col min="11271" max="11271" width="11.7109375" style="372" customWidth="1"/>
    <col min="11272" max="11272" width="10.42578125" style="372" customWidth="1"/>
    <col min="11273" max="11273" width="10.7109375" style="372" customWidth="1"/>
    <col min="11274" max="11521" width="9.140625" style="372"/>
    <col min="11522" max="11522" width="5.85546875" style="372" customWidth="1"/>
    <col min="11523" max="11523" width="25.5703125" style="372" customWidth="1"/>
    <col min="11524" max="11524" width="13.28515625" style="372" customWidth="1"/>
    <col min="11525" max="11525" width="12" style="372" customWidth="1"/>
    <col min="11526" max="11526" width="12.28515625" style="372" customWidth="1"/>
    <col min="11527" max="11527" width="11.7109375" style="372" customWidth="1"/>
    <col min="11528" max="11528" width="10.42578125" style="372" customWidth="1"/>
    <col min="11529" max="11529" width="10.7109375" style="372" customWidth="1"/>
    <col min="11530" max="11777" width="9.140625" style="372"/>
    <col min="11778" max="11778" width="5.85546875" style="372" customWidth="1"/>
    <col min="11779" max="11779" width="25.5703125" style="372" customWidth="1"/>
    <col min="11780" max="11780" width="13.28515625" style="372" customWidth="1"/>
    <col min="11781" max="11781" width="12" style="372" customWidth="1"/>
    <col min="11782" max="11782" width="12.28515625" style="372" customWidth="1"/>
    <col min="11783" max="11783" width="11.7109375" style="372" customWidth="1"/>
    <col min="11784" max="11784" width="10.42578125" style="372" customWidth="1"/>
    <col min="11785" max="11785" width="10.7109375" style="372" customWidth="1"/>
    <col min="11786" max="12033" width="9.140625" style="372"/>
    <col min="12034" max="12034" width="5.85546875" style="372" customWidth="1"/>
    <col min="12035" max="12035" width="25.5703125" style="372" customWidth="1"/>
    <col min="12036" max="12036" width="13.28515625" style="372" customWidth="1"/>
    <col min="12037" max="12037" width="12" style="372" customWidth="1"/>
    <col min="12038" max="12038" width="12.28515625" style="372" customWidth="1"/>
    <col min="12039" max="12039" width="11.7109375" style="372" customWidth="1"/>
    <col min="12040" max="12040" width="10.42578125" style="372" customWidth="1"/>
    <col min="12041" max="12041" width="10.7109375" style="372" customWidth="1"/>
    <col min="12042" max="12289" width="9.140625" style="372"/>
    <col min="12290" max="12290" width="5.85546875" style="372" customWidth="1"/>
    <col min="12291" max="12291" width="25.5703125" style="372" customWidth="1"/>
    <col min="12292" max="12292" width="13.28515625" style="372" customWidth="1"/>
    <col min="12293" max="12293" width="12" style="372" customWidth="1"/>
    <col min="12294" max="12294" width="12.28515625" style="372" customWidth="1"/>
    <col min="12295" max="12295" width="11.7109375" style="372" customWidth="1"/>
    <col min="12296" max="12296" width="10.42578125" style="372" customWidth="1"/>
    <col min="12297" max="12297" width="10.7109375" style="372" customWidth="1"/>
    <col min="12298" max="12545" width="9.140625" style="372"/>
    <col min="12546" max="12546" width="5.85546875" style="372" customWidth="1"/>
    <col min="12547" max="12547" width="25.5703125" style="372" customWidth="1"/>
    <col min="12548" max="12548" width="13.28515625" style="372" customWidth="1"/>
    <col min="12549" max="12549" width="12" style="372" customWidth="1"/>
    <col min="12550" max="12550" width="12.28515625" style="372" customWidth="1"/>
    <col min="12551" max="12551" width="11.7109375" style="372" customWidth="1"/>
    <col min="12552" max="12552" width="10.42578125" style="372" customWidth="1"/>
    <col min="12553" max="12553" width="10.7109375" style="372" customWidth="1"/>
    <col min="12554" max="12801" width="9.140625" style="372"/>
    <col min="12802" max="12802" width="5.85546875" style="372" customWidth="1"/>
    <col min="12803" max="12803" width="25.5703125" style="372" customWidth="1"/>
    <col min="12804" max="12804" width="13.28515625" style="372" customWidth="1"/>
    <col min="12805" max="12805" width="12" style="372" customWidth="1"/>
    <col min="12806" max="12806" width="12.28515625" style="372" customWidth="1"/>
    <col min="12807" max="12807" width="11.7109375" style="372" customWidth="1"/>
    <col min="12808" max="12808" width="10.42578125" style="372" customWidth="1"/>
    <col min="12809" max="12809" width="10.7109375" style="372" customWidth="1"/>
    <col min="12810" max="13057" width="9.140625" style="372"/>
    <col min="13058" max="13058" width="5.85546875" style="372" customWidth="1"/>
    <col min="13059" max="13059" width="25.5703125" style="372" customWidth="1"/>
    <col min="13060" max="13060" width="13.28515625" style="372" customWidth="1"/>
    <col min="13061" max="13061" width="12" style="372" customWidth="1"/>
    <col min="13062" max="13062" width="12.28515625" style="372" customWidth="1"/>
    <col min="13063" max="13063" width="11.7109375" style="372" customWidth="1"/>
    <col min="13064" max="13064" width="10.42578125" style="372" customWidth="1"/>
    <col min="13065" max="13065" width="10.7109375" style="372" customWidth="1"/>
    <col min="13066" max="13313" width="9.140625" style="372"/>
    <col min="13314" max="13314" width="5.85546875" style="372" customWidth="1"/>
    <col min="13315" max="13315" width="25.5703125" style="372" customWidth="1"/>
    <col min="13316" max="13316" width="13.28515625" style="372" customWidth="1"/>
    <col min="13317" max="13317" width="12" style="372" customWidth="1"/>
    <col min="13318" max="13318" width="12.28515625" style="372" customWidth="1"/>
    <col min="13319" max="13319" width="11.7109375" style="372" customWidth="1"/>
    <col min="13320" max="13320" width="10.42578125" style="372" customWidth="1"/>
    <col min="13321" max="13321" width="10.7109375" style="372" customWidth="1"/>
    <col min="13322" max="13569" width="9.140625" style="372"/>
    <col min="13570" max="13570" width="5.85546875" style="372" customWidth="1"/>
    <col min="13571" max="13571" width="25.5703125" style="372" customWidth="1"/>
    <col min="13572" max="13572" width="13.28515625" style="372" customWidth="1"/>
    <col min="13573" max="13573" width="12" style="372" customWidth="1"/>
    <col min="13574" max="13574" width="12.28515625" style="372" customWidth="1"/>
    <col min="13575" max="13575" width="11.7109375" style="372" customWidth="1"/>
    <col min="13576" max="13576" width="10.42578125" style="372" customWidth="1"/>
    <col min="13577" max="13577" width="10.7109375" style="372" customWidth="1"/>
    <col min="13578" max="13825" width="9.140625" style="372"/>
    <col min="13826" max="13826" width="5.85546875" style="372" customWidth="1"/>
    <col min="13827" max="13827" width="25.5703125" style="372" customWidth="1"/>
    <col min="13828" max="13828" width="13.28515625" style="372" customWidth="1"/>
    <col min="13829" max="13829" width="12" style="372" customWidth="1"/>
    <col min="13830" max="13830" width="12.28515625" style="372" customWidth="1"/>
    <col min="13831" max="13831" width="11.7109375" style="372" customWidth="1"/>
    <col min="13832" max="13832" width="10.42578125" style="372" customWidth="1"/>
    <col min="13833" max="13833" width="10.7109375" style="372" customWidth="1"/>
    <col min="13834" max="14081" width="9.140625" style="372"/>
    <col min="14082" max="14082" width="5.85546875" style="372" customWidth="1"/>
    <col min="14083" max="14083" width="25.5703125" style="372" customWidth="1"/>
    <col min="14084" max="14084" width="13.28515625" style="372" customWidth="1"/>
    <col min="14085" max="14085" width="12" style="372" customWidth="1"/>
    <col min="14086" max="14086" width="12.28515625" style="372" customWidth="1"/>
    <col min="14087" max="14087" width="11.7109375" style="372" customWidth="1"/>
    <col min="14088" max="14088" width="10.42578125" style="372" customWidth="1"/>
    <col min="14089" max="14089" width="10.7109375" style="372" customWidth="1"/>
    <col min="14090" max="14337" width="9.140625" style="372"/>
    <col min="14338" max="14338" width="5.85546875" style="372" customWidth="1"/>
    <col min="14339" max="14339" width="25.5703125" style="372" customWidth="1"/>
    <col min="14340" max="14340" width="13.28515625" style="372" customWidth="1"/>
    <col min="14341" max="14341" width="12" style="372" customWidth="1"/>
    <col min="14342" max="14342" width="12.28515625" style="372" customWidth="1"/>
    <col min="14343" max="14343" width="11.7109375" style="372" customWidth="1"/>
    <col min="14344" max="14344" width="10.42578125" style="372" customWidth="1"/>
    <col min="14345" max="14345" width="10.7109375" style="372" customWidth="1"/>
    <col min="14346" max="14593" width="9.140625" style="372"/>
    <col min="14594" max="14594" width="5.85546875" style="372" customWidth="1"/>
    <col min="14595" max="14595" width="25.5703125" style="372" customWidth="1"/>
    <col min="14596" max="14596" width="13.28515625" style="372" customWidth="1"/>
    <col min="14597" max="14597" width="12" style="372" customWidth="1"/>
    <col min="14598" max="14598" width="12.28515625" style="372" customWidth="1"/>
    <col min="14599" max="14599" width="11.7109375" style="372" customWidth="1"/>
    <col min="14600" max="14600" width="10.42578125" style="372" customWidth="1"/>
    <col min="14601" max="14601" width="10.7109375" style="372" customWidth="1"/>
    <col min="14602" max="14849" width="9.140625" style="372"/>
    <col min="14850" max="14850" width="5.85546875" style="372" customWidth="1"/>
    <col min="14851" max="14851" width="25.5703125" style="372" customWidth="1"/>
    <col min="14852" max="14852" width="13.28515625" style="372" customWidth="1"/>
    <col min="14853" max="14853" width="12" style="372" customWidth="1"/>
    <col min="14854" max="14854" width="12.28515625" style="372" customWidth="1"/>
    <col min="14855" max="14855" width="11.7109375" style="372" customWidth="1"/>
    <col min="14856" max="14856" width="10.42578125" style="372" customWidth="1"/>
    <col min="14857" max="14857" width="10.7109375" style="372" customWidth="1"/>
    <col min="14858" max="15105" width="9.140625" style="372"/>
    <col min="15106" max="15106" width="5.85546875" style="372" customWidth="1"/>
    <col min="15107" max="15107" width="25.5703125" style="372" customWidth="1"/>
    <col min="15108" max="15108" width="13.28515625" style="372" customWidth="1"/>
    <col min="15109" max="15109" width="12" style="372" customWidth="1"/>
    <col min="15110" max="15110" width="12.28515625" style="372" customWidth="1"/>
    <col min="15111" max="15111" width="11.7109375" style="372" customWidth="1"/>
    <col min="15112" max="15112" width="10.42578125" style="372" customWidth="1"/>
    <col min="15113" max="15113" width="10.7109375" style="372" customWidth="1"/>
    <col min="15114" max="15361" width="9.140625" style="372"/>
    <col min="15362" max="15362" width="5.85546875" style="372" customWidth="1"/>
    <col min="15363" max="15363" width="25.5703125" style="372" customWidth="1"/>
    <col min="15364" max="15364" width="13.28515625" style="372" customWidth="1"/>
    <col min="15365" max="15365" width="12" style="372" customWidth="1"/>
    <col min="15366" max="15366" width="12.28515625" style="372" customWidth="1"/>
    <col min="15367" max="15367" width="11.7109375" style="372" customWidth="1"/>
    <col min="15368" max="15368" width="10.42578125" style="372" customWidth="1"/>
    <col min="15369" max="15369" width="10.7109375" style="372" customWidth="1"/>
    <col min="15370" max="15617" width="9.140625" style="372"/>
    <col min="15618" max="15618" width="5.85546875" style="372" customWidth="1"/>
    <col min="15619" max="15619" width="25.5703125" style="372" customWidth="1"/>
    <col min="15620" max="15620" width="13.28515625" style="372" customWidth="1"/>
    <col min="15621" max="15621" width="12" style="372" customWidth="1"/>
    <col min="15622" max="15622" width="12.28515625" style="372" customWidth="1"/>
    <col min="15623" max="15623" width="11.7109375" style="372" customWidth="1"/>
    <col min="15624" max="15624" width="10.42578125" style="372" customWidth="1"/>
    <col min="15625" max="15625" width="10.7109375" style="372" customWidth="1"/>
    <col min="15626" max="15873" width="9.140625" style="372"/>
    <col min="15874" max="15874" width="5.85546875" style="372" customWidth="1"/>
    <col min="15875" max="15875" width="25.5703125" style="372" customWidth="1"/>
    <col min="15876" max="15876" width="13.28515625" style="372" customWidth="1"/>
    <col min="15877" max="15877" width="12" style="372" customWidth="1"/>
    <col min="15878" max="15878" width="12.28515625" style="372" customWidth="1"/>
    <col min="15879" max="15879" width="11.7109375" style="372" customWidth="1"/>
    <col min="15880" max="15880" width="10.42578125" style="372" customWidth="1"/>
    <col min="15881" max="15881" width="10.7109375" style="372" customWidth="1"/>
    <col min="15882" max="16129" width="9.140625" style="372"/>
    <col min="16130" max="16130" width="5.85546875" style="372" customWidth="1"/>
    <col min="16131" max="16131" width="25.5703125" style="372" customWidth="1"/>
    <col min="16132" max="16132" width="13.28515625" style="372" customWidth="1"/>
    <col min="16133" max="16133" width="12" style="372" customWidth="1"/>
    <col min="16134" max="16134" width="12.28515625" style="372" customWidth="1"/>
    <col min="16135" max="16135" width="11.7109375" style="372" customWidth="1"/>
    <col min="16136" max="16136" width="10.42578125" style="372" customWidth="1"/>
    <col min="16137" max="16137" width="10.7109375" style="372" customWidth="1"/>
    <col min="16138" max="16384" width="9.140625" style="372"/>
  </cols>
  <sheetData>
    <row r="2" spans="2:10">
      <c r="B2" s="1712" t="s">
        <v>664</v>
      </c>
      <c r="C2" s="1712"/>
      <c r="D2" s="1712"/>
      <c r="E2" s="1712"/>
      <c r="F2" s="1712"/>
      <c r="G2" s="1712"/>
      <c r="H2" s="1712"/>
      <c r="I2" s="1712"/>
      <c r="J2" s="560"/>
    </row>
    <row r="3" spans="2:10" ht="15.75">
      <c r="B3" s="1780" t="s">
        <v>256</v>
      </c>
      <c r="C3" s="1780"/>
      <c r="D3" s="1780"/>
      <c r="E3" s="1780"/>
      <c r="F3" s="1780"/>
      <c r="G3" s="1780"/>
      <c r="H3" s="1780"/>
      <c r="I3" s="1780"/>
      <c r="J3" s="773"/>
    </row>
    <row r="4" spans="2:10" ht="18" customHeight="1" thickBot="1">
      <c r="B4" s="1786" t="s">
        <v>665</v>
      </c>
      <c r="C4" s="1786"/>
      <c r="D4" s="1786"/>
      <c r="E4" s="1786"/>
      <c r="F4" s="1786"/>
      <c r="G4" s="1786"/>
      <c r="H4" s="1786"/>
      <c r="I4" s="1786"/>
      <c r="J4" s="773"/>
    </row>
    <row r="5" spans="2:10" ht="15" customHeight="1" thickTop="1">
      <c r="B5" s="509"/>
      <c r="C5" s="561"/>
      <c r="D5" s="749"/>
      <c r="E5" s="750"/>
      <c r="F5" s="749"/>
      <c r="G5" s="749"/>
      <c r="H5" s="751" t="s">
        <v>146</v>
      </c>
      <c r="I5" s="752"/>
      <c r="J5" s="773"/>
    </row>
    <row r="6" spans="2:10" ht="15" customHeight="1">
      <c r="B6" s="753"/>
      <c r="C6" s="562"/>
      <c r="D6" s="754" t="s">
        <v>19</v>
      </c>
      <c r="E6" s="755" t="s">
        <v>35</v>
      </c>
      <c r="F6" s="754" t="s">
        <v>19</v>
      </c>
      <c r="G6" s="755" t="str">
        <f>E6</f>
        <v>Mid-Sep</v>
      </c>
      <c r="H6" s="1782" t="s">
        <v>1253</v>
      </c>
      <c r="I6" s="1783"/>
      <c r="J6" s="773"/>
    </row>
    <row r="7" spans="2:10" ht="15" customHeight="1">
      <c r="B7" s="753"/>
      <c r="C7" s="562"/>
      <c r="D7" s="756">
        <v>2016</v>
      </c>
      <c r="E7" s="757">
        <v>2016</v>
      </c>
      <c r="F7" s="756">
        <v>2017</v>
      </c>
      <c r="G7" s="756">
        <v>2017</v>
      </c>
      <c r="H7" s="758">
        <v>2016</v>
      </c>
      <c r="I7" s="759">
        <v>2017</v>
      </c>
      <c r="J7" s="773"/>
    </row>
    <row r="8" spans="2:10" ht="15" customHeight="1">
      <c r="B8" s="510"/>
      <c r="C8" s="511"/>
      <c r="D8" s="760"/>
      <c r="E8" s="760"/>
      <c r="F8" s="760"/>
      <c r="G8" s="760"/>
      <c r="H8" s="774"/>
      <c r="I8" s="563"/>
      <c r="J8" s="773"/>
    </row>
    <row r="9" spans="2:10" ht="15" customHeight="1">
      <c r="B9" s="545" t="s">
        <v>640</v>
      </c>
      <c r="C9" s="564"/>
      <c r="D9" s="513">
        <v>8597.6847228577699</v>
      </c>
      <c r="E9" s="513">
        <v>8520.1740758072065</v>
      </c>
      <c r="F9" s="513">
        <v>9290.8587372222428</v>
      </c>
      <c r="G9" s="513">
        <v>9338.2785459579318</v>
      </c>
      <c r="H9" s="514">
        <f>E9/D9*100-100</f>
        <v>-0.90152930177229962</v>
      </c>
      <c r="I9" s="515">
        <f>G9/F9*100-100</f>
        <v>0.51039209697279375</v>
      </c>
      <c r="J9" s="773"/>
    </row>
    <row r="10" spans="2:10" ht="15" customHeight="1">
      <c r="B10" s="544" t="s">
        <v>641</v>
      </c>
      <c r="C10" s="761"/>
      <c r="D10" s="513">
        <v>286.89317283556642</v>
      </c>
      <c r="E10" s="513">
        <v>282.84698175011698</v>
      </c>
      <c r="F10" s="513">
        <v>276.01959796801481</v>
      </c>
      <c r="G10" s="513">
        <v>299.18357934680103</v>
      </c>
      <c r="H10" s="516">
        <f>E10/D10*100-100</f>
        <v>-1.4103476375746737</v>
      </c>
      <c r="I10" s="517">
        <f>G10/F10*100-100</f>
        <v>8.3921509738125337</v>
      </c>
      <c r="J10" s="773"/>
    </row>
    <row r="11" spans="2:10" ht="15" customHeight="1">
      <c r="B11" s="544" t="s">
        <v>642</v>
      </c>
      <c r="C11" s="761"/>
      <c r="D11" s="513">
        <v>8310.7915500222043</v>
      </c>
      <c r="E11" s="513">
        <v>8237.3270940570892</v>
      </c>
      <c r="F11" s="513">
        <v>9014.8391392542271</v>
      </c>
      <c r="G11" s="513">
        <v>9039.0949666111301</v>
      </c>
      <c r="H11" s="514">
        <f>E11/D11*100-100</f>
        <v>-0.8839646082197703</v>
      </c>
      <c r="I11" s="515">
        <f>G11/F11*100-100</f>
        <v>0.26906555937624432</v>
      </c>
      <c r="J11" s="773"/>
    </row>
    <row r="12" spans="2:10" ht="15" customHeight="1">
      <c r="B12" s="518"/>
      <c r="C12" s="519" t="s">
        <v>643</v>
      </c>
      <c r="D12" s="520">
        <v>6300.5542976106053</v>
      </c>
      <c r="E12" s="520">
        <v>6144.4966441751058</v>
      </c>
      <c r="F12" s="520">
        <v>6648.5549122358534</v>
      </c>
      <c r="G12" s="520">
        <v>6678.9485619751495</v>
      </c>
      <c r="H12" s="516">
        <f>E12/D12*100-100</f>
        <v>-2.4768876842261704</v>
      </c>
      <c r="I12" s="517">
        <f>G12/F12*100-100</f>
        <v>0.45714670541954661</v>
      </c>
      <c r="J12" s="773"/>
    </row>
    <row r="13" spans="2:10" ht="15" customHeight="1">
      <c r="B13" s="518"/>
      <c r="C13" s="521" t="s">
        <v>644</v>
      </c>
      <c r="D13" s="520">
        <v>2010.2372524115992</v>
      </c>
      <c r="E13" s="520">
        <v>2092.8304498819844</v>
      </c>
      <c r="F13" s="520">
        <v>2366.2842270183746</v>
      </c>
      <c r="G13" s="520">
        <v>2360.1464046359811</v>
      </c>
      <c r="H13" s="516">
        <f>E13/D13*100-100</f>
        <v>4.1086293357314645</v>
      </c>
      <c r="I13" s="517">
        <f>G13/F13*100-100</f>
        <v>-0.25938652306901133</v>
      </c>
      <c r="J13" s="773"/>
    </row>
    <row r="14" spans="2:10" ht="15" customHeight="1">
      <c r="B14" s="536"/>
      <c r="C14" s="565"/>
      <c r="D14" s="522"/>
      <c r="E14" s="522"/>
      <c r="F14" s="522"/>
      <c r="G14" s="522"/>
      <c r="H14" s="516"/>
      <c r="I14" s="517"/>
      <c r="J14" s="773"/>
    </row>
    <row r="15" spans="2:10" ht="15" customHeight="1">
      <c r="B15" s="762"/>
      <c r="C15" s="511"/>
      <c r="D15" s="524"/>
      <c r="E15" s="524"/>
      <c r="F15" s="524"/>
      <c r="G15" s="524"/>
      <c r="H15" s="525"/>
      <c r="I15" s="566"/>
      <c r="J15" s="773"/>
    </row>
    <row r="16" spans="2:10" ht="15" customHeight="1">
      <c r="B16" s="545" t="s">
        <v>645</v>
      </c>
      <c r="C16" s="564"/>
      <c r="D16" s="513">
        <v>1426.0267340356393</v>
      </c>
      <c r="E16" s="513">
        <v>1427.6574637342067</v>
      </c>
      <c r="F16" s="513">
        <v>1480.2213142891901</v>
      </c>
      <c r="G16" s="513">
        <v>1526.0352555353691</v>
      </c>
      <c r="H16" s="514">
        <f>E16/D16*100-100</f>
        <v>0.11435477748389644</v>
      </c>
      <c r="I16" s="515">
        <f>G16/F16*100-100</f>
        <v>3.0950737436299676</v>
      </c>
      <c r="J16" s="773"/>
    </row>
    <row r="17" spans="2:10" ht="15" customHeight="1">
      <c r="B17" s="518"/>
      <c r="C17" s="527" t="s">
        <v>643</v>
      </c>
      <c r="D17" s="520">
        <v>1349.2513194380567</v>
      </c>
      <c r="E17" s="520">
        <v>1356.5626579316797</v>
      </c>
      <c r="F17" s="520">
        <v>1404.8940733792153</v>
      </c>
      <c r="G17" s="520">
        <v>1450.9726454786289</v>
      </c>
      <c r="H17" s="516">
        <f>E17/D17*100-100</f>
        <v>0.54188114462382941</v>
      </c>
      <c r="I17" s="517">
        <f>G17/F17*100-100</f>
        <v>3.2798609498422877</v>
      </c>
      <c r="J17" s="773"/>
    </row>
    <row r="18" spans="2:10" ht="15" customHeight="1">
      <c r="B18" s="518"/>
      <c r="C18" s="527" t="s">
        <v>644</v>
      </c>
      <c r="D18" s="520">
        <v>76.775414597582682</v>
      </c>
      <c r="E18" s="520">
        <v>71.094805802526906</v>
      </c>
      <c r="F18" s="520">
        <v>75.327240909974719</v>
      </c>
      <c r="G18" s="520">
        <v>75.062610056740368</v>
      </c>
      <c r="H18" s="516">
        <f>E18/D18*100-100</f>
        <v>-7.3989946193460696</v>
      </c>
      <c r="I18" s="517">
        <f>G18/F18*100-100</f>
        <v>-0.35130830498705734</v>
      </c>
      <c r="J18" s="773"/>
    </row>
    <row r="19" spans="2:10" ht="15" customHeight="1">
      <c r="B19" s="536"/>
      <c r="C19" s="529"/>
      <c r="D19" s="775"/>
      <c r="E19" s="775"/>
      <c r="F19" s="775"/>
      <c r="G19" s="775"/>
      <c r="H19" s="530"/>
      <c r="I19" s="523"/>
      <c r="J19" s="773"/>
    </row>
    <row r="20" spans="2:10" ht="15" customHeight="1">
      <c r="B20" s="567"/>
      <c r="C20" s="771"/>
      <c r="D20" s="533"/>
      <c r="E20" s="533"/>
      <c r="F20" s="533"/>
      <c r="G20" s="533"/>
      <c r="H20" s="534"/>
      <c r="I20" s="568"/>
      <c r="J20" s="773"/>
    </row>
    <row r="21" spans="2:10" ht="15" customHeight="1">
      <c r="B21" s="545" t="s">
        <v>646</v>
      </c>
      <c r="C21" s="564"/>
      <c r="D21" s="513">
        <v>9736.8183777522117</v>
      </c>
      <c r="E21" s="513">
        <v>9664.9845577912965</v>
      </c>
      <c r="F21" s="513">
        <v>10495.060453543418</v>
      </c>
      <c r="G21" s="513">
        <v>10565.130222146499</v>
      </c>
      <c r="H21" s="514">
        <f>E21/D21*100-100</f>
        <v>-0.73775454336345092</v>
      </c>
      <c r="I21" s="515">
        <f>G21/F21*100-100</f>
        <v>0.66764521189035975</v>
      </c>
      <c r="J21" s="773"/>
    </row>
    <row r="22" spans="2:10" ht="15" customHeight="1">
      <c r="B22" s="518"/>
      <c r="C22" s="527" t="s">
        <v>643</v>
      </c>
      <c r="D22" s="520">
        <v>7649.8056170486616</v>
      </c>
      <c r="E22" s="520">
        <v>7501.0593021067862</v>
      </c>
      <c r="F22" s="520">
        <v>8053.4489856150685</v>
      </c>
      <c r="G22" s="520">
        <v>8129.9212074537782</v>
      </c>
      <c r="H22" s="516">
        <f>E22/D22*100-100</f>
        <v>-1.9444456812127839</v>
      </c>
      <c r="I22" s="517">
        <f>G22/F22*100-100</f>
        <v>0.94955865462492284</v>
      </c>
      <c r="J22" s="773"/>
    </row>
    <row r="23" spans="2:10" ht="15" customHeight="1">
      <c r="B23" s="518"/>
      <c r="C23" s="527" t="s">
        <v>647</v>
      </c>
      <c r="D23" s="520">
        <v>78.56576265741802</v>
      </c>
      <c r="E23" s="520">
        <v>77.610670324971267</v>
      </c>
      <c r="F23" s="520">
        <v>76.735613113081271</v>
      </c>
      <c r="G23" s="520">
        <v>76.95050639709045</v>
      </c>
      <c r="H23" s="516" t="s">
        <v>7</v>
      </c>
      <c r="I23" s="517"/>
      <c r="J23" s="773"/>
    </row>
    <row r="24" spans="2:10" ht="15" customHeight="1">
      <c r="B24" s="518"/>
      <c r="C24" s="527" t="s">
        <v>644</v>
      </c>
      <c r="D24" s="520">
        <v>2087.0127607035506</v>
      </c>
      <c r="E24" s="520">
        <v>2163.9252556845113</v>
      </c>
      <c r="F24" s="520">
        <v>2441.6114679283492</v>
      </c>
      <c r="G24" s="520">
        <v>2435.2090146927217</v>
      </c>
      <c r="H24" s="516">
        <f>E24/D24*100-100</f>
        <v>3.6852910738807765</v>
      </c>
      <c r="I24" s="517">
        <f>G24/F24*100-100</f>
        <v>-0.26222244283033547</v>
      </c>
      <c r="J24" s="773"/>
    </row>
    <row r="25" spans="2:10" ht="15" customHeight="1">
      <c r="B25" s="518"/>
      <c r="C25" s="527" t="s">
        <v>647</v>
      </c>
      <c r="D25" s="520">
        <v>21.434237342581994</v>
      </c>
      <c r="E25" s="520">
        <v>22.38932967502873</v>
      </c>
      <c r="F25" s="520">
        <v>23.264386886918743</v>
      </c>
      <c r="G25" s="520">
        <v>23.049493602909553</v>
      </c>
      <c r="H25" s="516" t="s">
        <v>7</v>
      </c>
      <c r="I25" s="517"/>
      <c r="J25" s="773"/>
    </row>
    <row r="26" spans="2:10" ht="15" customHeight="1">
      <c r="B26" s="536"/>
      <c r="C26" s="529"/>
      <c r="D26" s="537"/>
      <c r="E26" s="537"/>
      <c r="F26" s="537"/>
      <c r="G26" s="537"/>
      <c r="H26" s="530"/>
      <c r="I26" s="523"/>
      <c r="J26" s="773"/>
    </row>
    <row r="27" spans="2:10" ht="15" customHeight="1">
      <c r="B27" s="762"/>
      <c r="C27" s="511"/>
      <c r="D27" s="519"/>
      <c r="E27" s="519"/>
      <c r="F27" s="519"/>
      <c r="G27" s="519"/>
      <c r="H27" s="516"/>
      <c r="I27" s="517"/>
      <c r="J27" s="773"/>
    </row>
    <row r="28" spans="2:10" ht="15" customHeight="1">
      <c r="B28" s="545" t="s">
        <v>648</v>
      </c>
      <c r="C28" s="564"/>
      <c r="D28" s="513">
        <v>10023.711550587779</v>
      </c>
      <c r="E28" s="513">
        <v>9947.8315395414138</v>
      </c>
      <c r="F28" s="513">
        <v>10771.080051511433</v>
      </c>
      <c r="G28" s="513">
        <v>10864.313801493301</v>
      </c>
      <c r="H28" s="514">
        <f>E28/D28*100-100</f>
        <v>-0.75700513391086588</v>
      </c>
      <c r="I28" s="515">
        <f>G28/F28*100-100</f>
        <v>0.86559332523748367</v>
      </c>
      <c r="J28" s="773"/>
    </row>
    <row r="29" spans="2:10" ht="15" customHeight="1">
      <c r="B29" s="538"/>
      <c r="C29" s="772"/>
      <c r="D29" s="539"/>
      <c r="E29" s="539"/>
      <c r="F29" s="539"/>
      <c r="G29" s="539"/>
      <c r="H29" s="540"/>
      <c r="I29" s="569"/>
      <c r="J29" s="773"/>
    </row>
    <row r="30" spans="2:10" ht="15" customHeight="1">
      <c r="B30" s="570" t="s">
        <v>649</v>
      </c>
      <c r="C30" s="776"/>
      <c r="D30" s="519"/>
      <c r="E30" s="519"/>
      <c r="F30" s="519"/>
      <c r="G30" s="519"/>
      <c r="H30" s="525"/>
      <c r="I30" s="566"/>
      <c r="J30" s="773"/>
    </row>
    <row r="31" spans="2:10" ht="6.75" customHeight="1">
      <c r="B31" s="571"/>
      <c r="C31" s="777"/>
      <c r="D31" s="513"/>
      <c r="E31" s="513"/>
      <c r="F31" s="513"/>
      <c r="G31" s="513"/>
      <c r="H31" s="514"/>
      <c r="I31" s="515"/>
      <c r="J31" s="773"/>
    </row>
    <row r="32" spans="2:10" ht="15" customHeight="1">
      <c r="B32" s="1778" t="s">
        <v>650</v>
      </c>
      <c r="C32" s="1785"/>
      <c r="D32" s="519"/>
      <c r="E32" s="519"/>
      <c r="F32" s="519"/>
      <c r="G32" s="519"/>
      <c r="H32" s="516"/>
      <c r="I32" s="517"/>
      <c r="J32" s="773"/>
    </row>
    <row r="33" spans="2:10" ht="15" customHeight="1">
      <c r="B33" s="518"/>
      <c r="C33" s="519" t="s">
        <v>651</v>
      </c>
      <c r="D33" s="520">
        <v>16.484769740752078</v>
      </c>
      <c r="E33" s="520">
        <v>14.143485966128065</v>
      </c>
      <c r="F33" s="520">
        <v>13.246401936608054</v>
      </c>
      <c r="G33" s="520">
        <v>13.334596181842615</v>
      </c>
      <c r="H33" s="516" t="s">
        <v>7</v>
      </c>
      <c r="I33" s="517"/>
      <c r="J33" s="773"/>
    </row>
    <row r="34" spans="2:10" ht="15" customHeight="1">
      <c r="B34" s="518"/>
      <c r="C34" s="519" t="s">
        <v>652</v>
      </c>
      <c r="D34" s="520">
        <v>14.089234984696539</v>
      </c>
      <c r="E34" s="520">
        <v>12.012749033644187</v>
      </c>
      <c r="F34" s="520">
        <v>11.430372707833035</v>
      </c>
      <c r="G34" s="520">
        <v>11.352676329777967</v>
      </c>
      <c r="H34" s="516" t="s">
        <v>7</v>
      </c>
      <c r="I34" s="517"/>
      <c r="J34" s="773"/>
    </row>
    <row r="35" spans="2:10" ht="15" customHeight="1">
      <c r="B35" s="518"/>
      <c r="C35" s="519"/>
      <c r="D35" s="520"/>
      <c r="E35" s="520"/>
      <c r="F35" s="520"/>
      <c r="G35" s="520"/>
      <c r="H35" s="516"/>
      <c r="I35" s="517"/>
      <c r="J35" s="773"/>
    </row>
    <row r="36" spans="2:10">
      <c r="B36" s="1778" t="s">
        <v>653</v>
      </c>
      <c r="C36" s="1785"/>
      <c r="D36" s="513"/>
      <c r="E36" s="513"/>
      <c r="F36" s="513"/>
      <c r="G36" s="513"/>
      <c r="H36" s="514"/>
      <c r="I36" s="515"/>
      <c r="J36" s="773"/>
    </row>
    <row r="37" spans="2:10">
      <c r="B37" s="545"/>
      <c r="C37" s="546" t="s">
        <v>651</v>
      </c>
      <c r="D37" s="520">
        <v>16.970489789222359</v>
      </c>
      <c r="E37" s="520">
        <v>14.557396851657579</v>
      </c>
      <c r="F37" s="520">
        <v>13.594781683383262</v>
      </c>
      <c r="G37" s="520">
        <v>13.712205556355116</v>
      </c>
      <c r="H37" s="516" t="s">
        <v>7</v>
      </c>
      <c r="I37" s="517"/>
      <c r="J37" s="773"/>
    </row>
    <row r="38" spans="2:10">
      <c r="B38" s="545"/>
      <c r="C38" s="546" t="s">
        <v>652</v>
      </c>
      <c r="D38" s="520">
        <v>14.504371138085341</v>
      </c>
      <c r="E38" s="520">
        <v>12.364303636382671</v>
      </c>
      <c r="F38" s="520">
        <v>11.730990971460994</v>
      </c>
      <c r="G38" s="520">
        <v>11.674161656327836</v>
      </c>
      <c r="H38" s="516" t="s">
        <v>7</v>
      </c>
      <c r="I38" s="517"/>
      <c r="J38" s="773"/>
    </row>
    <row r="39" spans="2:10">
      <c r="B39" s="547"/>
      <c r="C39" s="529"/>
      <c r="D39" s="537"/>
      <c r="E39" s="537"/>
      <c r="F39" s="537"/>
      <c r="G39" s="537"/>
      <c r="H39" s="530"/>
      <c r="I39" s="523"/>
      <c r="J39" s="773"/>
    </row>
    <row r="40" spans="2:10">
      <c r="B40" s="765"/>
      <c r="C40" s="766"/>
      <c r="D40" s="767"/>
      <c r="E40" s="767"/>
      <c r="F40" s="767"/>
      <c r="G40" s="767"/>
      <c r="H40" s="768"/>
      <c r="I40" s="778"/>
      <c r="J40" s="773"/>
    </row>
    <row r="41" spans="2:10">
      <c r="B41" s="548" t="s">
        <v>654</v>
      </c>
      <c r="C41" s="519"/>
      <c r="D41" s="522">
        <v>1066.3230098851454</v>
      </c>
      <c r="E41" s="522">
        <v>1032.2498830135705</v>
      </c>
      <c r="F41" s="522">
        <v>905.97518257076251</v>
      </c>
      <c r="G41" s="522">
        <v>976.5590451438037</v>
      </c>
      <c r="H41" s="516">
        <f>E41/D41*100-100</f>
        <v>-3.1953851277433216</v>
      </c>
      <c r="I41" s="517">
        <f>G41/F41*100-100</f>
        <v>7.7909267197314307</v>
      </c>
      <c r="J41" s="773"/>
    </row>
    <row r="42" spans="2:10">
      <c r="B42" s="548" t="s">
        <v>655</v>
      </c>
      <c r="C42" s="519"/>
      <c r="D42" s="522">
        <v>8957.3885407026337</v>
      </c>
      <c r="E42" s="522">
        <v>8915.5816565278437</v>
      </c>
      <c r="F42" s="522">
        <v>9865.1049661601919</v>
      </c>
      <c r="G42" s="522">
        <v>9887.7547563494973</v>
      </c>
      <c r="H42" s="516">
        <f>E42/D42*100-100</f>
        <v>-0.46673072162515439</v>
      </c>
      <c r="I42" s="517">
        <f>G42/F42*100-100</f>
        <v>0.22959502475646332</v>
      </c>
      <c r="J42" s="773"/>
    </row>
    <row r="43" spans="2:10">
      <c r="B43" s="548" t="s">
        <v>656</v>
      </c>
      <c r="C43" s="519"/>
      <c r="D43" s="522">
        <v>-1955.7264962915035</v>
      </c>
      <c r="E43" s="522">
        <v>31.747112299411945</v>
      </c>
      <c r="F43" s="522">
        <v>-570.70404306868681</v>
      </c>
      <c r="G43" s="522">
        <v>39.115687978787257</v>
      </c>
      <c r="H43" s="572" t="s">
        <v>7</v>
      </c>
      <c r="I43" s="517"/>
      <c r="J43" s="773"/>
    </row>
    <row r="44" spans="2:10">
      <c r="B44" s="548" t="s">
        <v>657</v>
      </c>
      <c r="C44" s="519"/>
      <c r="D44" s="522">
        <v>185.34057903120024</v>
      </c>
      <c r="E44" s="522">
        <v>0.98362189985961623</v>
      </c>
      <c r="F44" s="522">
        <v>-228.00034862006621</v>
      </c>
      <c r="G44" s="522">
        <v>18.347095318504316</v>
      </c>
      <c r="H44" s="572" t="s">
        <v>7</v>
      </c>
      <c r="I44" s="517"/>
      <c r="J44" s="773"/>
    </row>
    <row r="45" spans="2:10" ht="13.5" thickBot="1">
      <c r="B45" s="549" t="s">
        <v>658</v>
      </c>
      <c r="C45" s="770"/>
      <c r="D45" s="550">
        <v>-1770.3859172603034</v>
      </c>
      <c r="E45" s="550">
        <v>32.730734199271559</v>
      </c>
      <c r="F45" s="550">
        <v>-798.70439168875305</v>
      </c>
      <c r="G45" s="550">
        <v>57.462783297291573</v>
      </c>
      <c r="H45" s="573" t="s">
        <v>7</v>
      </c>
      <c r="I45" s="574"/>
      <c r="J45" s="773"/>
    </row>
    <row r="46" spans="2:10" ht="13.5" thickTop="1">
      <c r="B46" s="553" t="s">
        <v>659</v>
      </c>
      <c r="C46" s="508"/>
      <c r="D46" s="779"/>
      <c r="E46" s="779"/>
      <c r="F46" s="779"/>
      <c r="G46" s="508"/>
      <c r="H46" s="508"/>
      <c r="I46" s="508"/>
      <c r="J46" s="773"/>
    </row>
    <row r="47" spans="2:10">
      <c r="B47" s="554" t="s">
        <v>660</v>
      </c>
      <c r="C47" s="508"/>
      <c r="D47" s="779"/>
      <c r="E47" s="779"/>
      <c r="F47" s="779"/>
      <c r="G47" s="508"/>
      <c r="H47" s="508"/>
      <c r="I47" s="508"/>
      <c r="J47" s="773"/>
    </row>
    <row r="48" spans="2:10">
      <c r="B48" s="555" t="s">
        <v>661</v>
      </c>
      <c r="C48" s="557"/>
      <c r="D48" s="779"/>
      <c r="E48" s="779"/>
      <c r="F48" s="779"/>
      <c r="G48" s="508"/>
      <c r="H48" s="508"/>
      <c r="I48" s="508"/>
      <c r="J48" s="773"/>
    </row>
    <row r="49" spans="2:10">
      <c r="B49" s="556" t="s">
        <v>662</v>
      </c>
      <c r="C49" s="557"/>
      <c r="D49" s="779"/>
      <c r="E49" s="779"/>
      <c r="F49" s="779"/>
      <c r="G49" s="508"/>
      <c r="H49" s="508"/>
      <c r="I49" s="508"/>
      <c r="J49" s="773"/>
    </row>
    <row r="50" spans="2:10">
      <c r="B50" s="557" t="s">
        <v>663</v>
      </c>
      <c r="C50" s="546"/>
      <c r="D50" s="558">
        <v>106.73</v>
      </c>
      <c r="E50" s="558">
        <v>106.85</v>
      </c>
      <c r="F50" s="558">
        <v>102.86</v>
      </c>
      <c r="G50" s="558">
        <v>102.22</v>
      </c>
      <c r="H50" s="508"/>
      <c r="I50" s="508"/>
      <c r="J50" s="773"/>
    </row>
    <row r="51" spans="2:10">
      <c r="B51" s="773"/>
      <c r="C51" s="773"/>
      <c r="D51" s="773"/>
      <c r="E51" s="773"/>
      <c r="F51" s="773"/>
      <c r="G51" s="773"/>
      <c r="H51" s="773"/>
      <c r="I51" s="773"/>
      <c r="J51" s="773"/>
    </row>
    <row r="52" spans="2:10">
      <c r="H52" s="381"/>
      <c r="I52" s="381"/>
      <c r="J52" s="381"/>
    </row>
    <row r="53" spans="2:10">
      <c r="H53" s="381"/>
      <c r="I53" s="381"/>
      <c r="J53" s="381"/>
    </row>
    <row r="54" spans="2:10">
      <c r="H54" s="381"/>
      <c r="I54" s="381"/>
      <c r="J54" s="381"/>
    </row>
    <row r="55" spans="2:10">
      <c r="H55" s="381"/>
      <c r="I55" s="381"/>
      <c r="J55" s="381"/>
    </row>
    <row r="56" spans="2:10">
      <c r="H56" s="381"/>
      <c r="I56" s="381"/>
      <c r="J56" s="381"/>
    </row>
    <row r="57" spans="2:10">
      <c r="H57" s="381"/>
      <c r="I57" s="381"/>
      <c r="J57" s="381"/>
    </row>
    <row r="58" spans="2:10">
      <c r="H58" s="381"/>
      <c r="I58" s="381"/>
      <c r="J58" s="381"/>
    </row>
    <row r="59" spans="2:10">
      <c r="H59" s="381"/>
      <c r="I59" s="381"/>
      <c r="J59" s="381"/>
    </row>
    <row r="60" spans="2:10">
      <c r="H60" s="381"/>
      <c r="I60" s="381"/>
      <c r="J60" s="381"/>
    </row>
    <row r="61" spans="2:10">
      <c r="H61" s="381"/>
      <c r="I61" s="381"/>
      <c r="J61" s="381"/>
    </row>
    <row r="62" spans="2:10">
      <c r="H62" s="381"/>
      <c r="I62" s="381"/>
      <c r="J62" s="381"/>
    </row>
    <row r="63" spans="2:10">
      <c r="H63" s="381"/>
      <c r="I63" s="381"/>
      <c r="J63" s="381"/>
    </row>
    <row r="64" spans="2:10">
      <c r="H64" s="381"/>
      <c r="I64" s="381"/>
      <c r="J64" s="381"/>
    </row>
    <row r="65" spans="4:10">
      <c r="H65" s="381"/>
      <c r="I65" s="381"/>
      <c r="J65" s="381"/>
    </row>
    <row r="66" spans="4:10">
      <c r="H66" s="381"/>
      <c r="I66" s="381"/>
      <c r="J66" s="381"/>
    </row>
    <row r="67" spans="4:10">
      <c r="H67" s="381"/>
      <c r="I67" s="381"/>
      <c r="J67" s="381"/>
    </row>
    <row r="68" spans="4:10">
      <c r="H68" s="381"/>
      <c r="I68" s="381"/>
      <c r="J68" s="381"/>
    </row>
    <row r="69" spans="4:10">
      <c r="H69" s="381"/>
      <c r="I69" s="381"/>
      <c r="J69" s="381"/>
    </row>
    <row r="70" spans="4:10">
      <c r="H70" s="381"/>
      <c r="I70" s="381"/>
      <c r="J70" s="381"/>
    </row>
    <row r="71" spans="4:10">
      <c r="D71" s="381"/>
      <c r="E71" s="381"/>
      <c r="F71" s="381"/>
      <c r="G71" s="381"/>
      <c r="H71" s="381"/>
      <c r="I71" s="381"/>
      <c r="J71" s="381"/>
    </row>
    <row r="72" spans="4:10">
      <c r="D72" s="381"/>
      <c r="E72" s="381"/>
      <c r="F72" s="381"/>
      <c r="G72" s="381"/>
      <c r="H72" s="381"/>
      <c r="I72" s="381"/>
      <c r="J72" s="381"/>
    </row>
    <row r="73" spans="4:10">
      <c r="D73" s="381"/>
      <c r="E73" s="381"/>
      <c r="F73" s="381"/>
      <c r="G73" s="381"/>
      <c r="H73" s="381"/>
      <c r="I73" s="381"/>
      <c r="J73" s="381"/>
    </row>
    <row r="74" spans="4:10">
      <c r="H74" s="381"/>
      <c r="I74" s="381"/>
      <c r="J74" s="381"/>
    </row>
    <row r="75" spans="4:10">
      <c r="H75" s="381"/>
      <c r="I75" s="381"/>
      <c r="J75" s="381"/>
    </row>
    <row r="76" spans="4:10">
      <c r="H76" s="381"/>
      <c r="I76" s="381"/>
      <c r="J76" s="381"/>
    </row>
    <row r="77" spans="4:10">
      <c r="H77" s="381"/>
      <c r="I77" s="381"/>
      <c r="J77" s="381"/>
    </row>
    <row r="78" spans="4:10">
      <c r="H78" s="381"/>
      <c r="I78" s="381"/>
      <c r="J78" s="381"/>
    </row>
    <row r="79" spans="4:10">
      <c r="H79" s="381"/>
      <c r="I79" s="381"/>
      <c r="J79" s="381"/>
    </row>
    <row r="80" spans="4:10">
      <c r="H80" s="381"/>
      <c r="I80" s="381"/>
      <c r="J80" s="381"/>
    </row>
    <row r="81" spans="4:10">
      <c r="D81" s="381"/>
      <c r="E81" s="381"/>
      <c r="F81" s="381"/>
      <c r="G81" s="381"/>
      <c r="H81" s="381"/>
      <c r="I81" s="381"/>
      <c r="J81" s="381"/>
    </row>
    <row r="82" spans="4:10">
      <c r="D82" s="381"/>
      <c r="E82" s="381"/>
      <c r="F82" s="381"/>
      <c r="G82" s="381"/>
      <c r="H82" s="381"/>
      <c r="I82" s="381"/>
      <c r="J82" s="381"/>
    </row>
    <row r="83" spans="4:10">
      <c r="H83" s="381"/>
      <c r="I83" s="381"/>
      <c r="J83" s="381"/>
    </row>
    <row r="84" spans="4:10">
      <c r="H84" s="381"/>
      <c r="I84" s="381"/>
      <c r="J84" s="381"/>
    </row>
    <row r="85" spans="4:10">
      <c r="D85" s="381"/>
      <c r="E85" s="381"/>
      <c r="F85" s="381"/>
      <c r="G85" s="381"/>
      <c r="H85" s="381"/>
      <c r="I85" s="381"/>
      <c r="J85" s="381"/>
    </row>
    <row r="86" spans="4:10">
      <c r="D86" s="381"/>
      <c r="E86" s="381"/>
      <c r="F86" s="381"/>
      <c r="G86" s="381"/>
      <c r="H86" s="381"/>
      <c r="I86" s="381"/>
      <c r="J86" s="381"/>
    </row>
  </sheetData>
  <mergeCells count="6">
    <mergeCell ref="B36:C36"/>
    <mergeCell ref="B2:I2"/>
    <mergeCell ref="B3:I3"/>
    <mergeCell ref="B4:I4"/>
    <mergeCell ref="H6:I6"/>
    <mergeCell ref="B32:C32"/>
  </mergeCells>
  <pageMargins left="0.75" right="0.75" top="1" bottom="1" header="0.5" footer="0.5"/>
  <pageSetup scale="87"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B1:L99"/>
  <sheetViews>
    <sheetView view="pageBreakPreview" topLeftCell="A64" zoomScaleSheetLayoutView="100" workbookViewId="0">
      <selection activeCell="O81" sqref="O81"/>
    </sheetView>
  </sheetViews>
  <sheetFormatPr defaultRowHeight="15"/>
  <cols>
    <col min="3" max="3" width="14.140625" customWidth="1"/>
    <col min="259" max="259" width="14.140625" customWidth="1"/>
    <col min="515" max="515" width="14.140625" customWidth="1"/>
    <col min="771" max="771" width="14.140625" customWidth="1"/>
    <col min="1027" max="1027" width="14.140625" customWidth="1"/>
    <col min="1283" max="1283" width="14.140625" customWidth="1"/>
    <col min="1539" max="1539" width="14.140625" customWidth="1"/>
    <col min="1795" max="1795" width="14.140625" customWidth="1"/>
    <col min="2051" max="2051" width="14.140625" customWidth="1"/>
    <col min="2307" max="2307" width="14.140625" customWidth="1"/>
    <col min="2563" max="2563" width="14.140625" customWidth="1"/>
    <col min="2819" max="2819" width="14.140625" customWidth="1"/>
    <col min="3075" max="3075" width="14.140625" customWidth="1"/>
    <col min="3331" max="3331" width="14.140625" customWidth="1"/>
    <col min="3587" max="3587" width="14.140625" customWidth="1"/>
    <col min="3843" max="3843" width="14.140625" customWidth="1"/>
    <col min="4099" max="4099" width="14.140625" customWidth="1"/>
    <col min="4355" max="4355" width="14.140625" customWidth="1"/>
    <col min="4611" max="4611" width="14.140625" customWidth="1"/>
    <col min="4867" max="4867" width="14.140625" customWidth="1"/>
    <col min="5123" max="5123" width="14.140625" customWidth="1"/>
    <col min="5379" max="5379" width="14.140625" customWidth="1"/>
    <col min="5635" max="5635" width="14.140625" customWidth="1"/>
    <col min="5891" max="5891" width="14.140625" customWidth="1"/>
    <col min="6147" max="6147" width="14.140625" customWidth="1"/>
    <col min="6403" max="6403" width="14.140625" customWidth="1"/>
    <col min="6659" max="6659" width="14.140625" customWidth="1"/>
    <col min="6915" max="6915" width="14.140625" customWidth="1"/>
    <col min="7171" max="7171" width="14.140625" customWidth="1"/>
    <col min="7427" max="7427" width="14.140625" customWidth="1"/>
    <col min="7683" max="7683" width="14.140625" customWidth="1"/>
    <col min="7939" max="7939" width="14.140625" customWidth="1"/>
    <col min="8195" max="8195" width="14.140625" customWidth="1"/>
    <col min="8451" max="8451" width="14.140625" customWidth="1"/>
    <col min="8707" max="8707" width="14.140625" customWidth="1"/>
    <col min="8963" max="8963" width="14.140625" customWidth="1"/>
    <col min="9219" max="9219" width="14.140625" customWidth="1"/>
    <col min="9475" max="9475" width="14.140625" customWidth="1"/>
    <col min="9731" max="9731" width="14.140625" customWidth="1"/>
    <col min="9987" max="9987" width="14.140625" customWidth="1"/>
    <col min="10243" max="10243" width="14.140625" customWidth="1"/>
    <col min="10499" max="10499" width="14.140625" customWidth="1"/>
    <col min="10755" max="10755" width="14.140625" customWidth="1"/>
    <col min="11011" max="11011" width="14.140625" customWidth="1"/>
    <col min="11267" max="11267" width="14.140625" customWidth="1"/>
    <col min="11523" max="11523" width="14.140625" customWidth="1"/>
    <col min="11779" max="11779" width="14.140625" customWidth="1"/>
    <col min="12035" max="12035" width="14.140625" customWidth="1"/>
    <col min="12291" max="12291" width="14.140625" customWidth="1"/>
    <col min="12547" max="12547" width="14.140625" customWidth="1"/>
    <col min="12803" max="12803" width="14.140625" customWidth="1"/>
    <col min="13059" max="13059" width="14.140625" customWidth="1"/>
    <col min="13315" max="13315" width="14.140625" customWidth="1"/>
    <col min="13571" max="13571" width="14.140625" customWidth="1"/>
    <col min="13827" max="13827" width="14.140625" customWidth="1"/>
    <col min="14083" max="14083" width="14.140625" customWidth="1"/>
    <col min="14339" max="14339" width="14.140625" customWidth="1"/>
    <col min="14595" max="14595" width="14.140625" customWidth="1"/>
    <col min="14851" max="14851" width="14.140625" customWidth="1"/>
    <col min="15107" max="15107" width="14.140625" customWidth="1"/>
    <col min="15363" max="15363" width="14.140625" customWidth="1"/>
    <col min="15619" max="15619" width="14.140625" customWidth="1"/>
    <col min="15875" max="15875" width="14.140625" customWidth="1"/>
    <col min="16131" max="16131" width="14.140625" customWidth="1"/>
  </cols>
  <sheetData>
    <row r="1" spans="2:9">
      <c r="B1" s="1712" t="s">
        <v>688</v>
      </c>
      <c r="C1" s="1712"/>
      <c r="D1" s="1712"/>
      <c r="E1" s="1712"/>
      <c r="F1" s="1712"/>
      <c r="G1" s="1712"/>
      <c r="H1" s="1712"/>
      <c r="I1" s="1712"/>
    </row>
    <row r="2" spans="2:9" ht="16.5" thickBot="1">
      <c r="B2" s="1808" t="s">
        <v>666</v>
      </c>
      <c r="C2" s="1809"/>
      <c r="D2" s="1809"/>
      <c r="E2" s="1809"/>
      <c r="F2" s="1809"/>
      <c r="G2" s="1809"/>
      <c r="H2" s="1809"/>
      <c r="I2" s="1809"/>
    </row>
    <row r="3" spans="2:9" ht="15.75" thickTop="1">
      <c r="B3" s="1810" t="s">
        <v>667</v>
      </c>
      <c r="C3" s="1812" t="s">
        <v>562</v>
      </c>
      <c r="D3" s="1814" t="s">
        <v>668</v>
      </c>
      <c r="E3" s="1814"/>
      <c r="F3" s="1814"/>
      <c r="G3" s="1815" t="s">
        <v>669</v>
      </c>
      <c r="H3" s="1814"/>
      <c r="I3" s="1816"/>
    </row>
    <row r="4" spans="2:9" ht="15.75" thickBot="1">
      <c r="B4" s="1811"/>
      <c r="C4" s="1813"/>
      <c r="D4" s="575" t="s">
        <v>670</v>
      </c>
      <c r="E4" s="575" t="s">
        <v>671</v>
      </c>
      <c r="F4" s="575" t="s">
        <v>672</v>
      </c>
      <c r="G4" s="576" t="s">
        <v>670</v>
      </c>
      <c r="H4" s="575" t="s">
        <v>671</v>
      </c>
      <c r="I4" s="577" t="s">
        <v>672</v>
      </c>
    </row>
    <row r="5" spans="2:9">
      <c r="B5" s="1805" t="s">
        <v>552</v>
      </c>
      <c r="C5" s="578" t="s">
        <v>565</v>
      </c>
      <c r="D5" s="579">
        <v>72.099999999999994</v>
      </c>
      <c r="E5" s="579">
        <v>72.7</v>
      </c>
      <c r="F5" s="579">
        <v>72.400000000000006</v>
      </c>
      <c r="G5" s="579">
        <v>71.107187499999995</v>
      </c>
      <c r="H5" s="579">
        <v>71.707187500000003</v>
      </c>
      <c r="I5" s="580">
        <v>71.407187500000006</v>
      </c>
    </row>
    <row r="6" spans="2:9">
      <c r="B6" s="1806"/>
      <c r="C6" s="578" t="s">
        <v>566</v>
      </c>
      <c r="D6" s="579">
        <v>75.599999999999994</v>
      </c>
      <c r="E6" s="579">
        <v>76.2</v>
      </c>
      <c r="F6" s="579">
        <v>75.900000000000006</v>
      </c>
      <c r="G6" s="579">
        <v>73.617096774193527</v>
      </c>
      <c r="H6" s="579">
        <v>74.21709677419355</v>
      </c>
      <c r="I6" s="580">
        <v>73.917096774193539</v>
      </c>
    </row>
    <row r="7" spans="2:9">
      <c r="B7" s="1806"/>
      <c r="C7" s="578" t="s">
        <v>567</v>
      </c>
      <c r="D7" s="579">
        <v>78.099999999999994</v>
      </c>
      <c r="E7" s="579">
        <v>78.7</v>
      </c>
      <c r="F7" s="579">
        <v>78.400000000000006</v>
      </c>
      <c r="G7" s="579">
        <v>77.85466666666666</v>
      </c>
      <c r="H7" s="579">
        <v>78.454666666666668</v>
      </c>
      <c r="I7" s="580">
        <v>78.154666666666657</v>
      </c>
    </row>
    <row r="8" spans="2:9">
      <c r="B8" s="1806"/>
      <c r="C8" s="578" t="s">
        <v>568</v>
      </c>
      <c r="D8" s="579">
        <v>80.739999999999995</v>
      </c>
      <c r="E8" s="579">
        <v>81.34</v>
      </c>
      <c r="F8" s="579">
        <v>81.040000000000006</v>
      </c>
      <c r="G8" s="579">
        <v>78.983333333333334</v>
      </c>
      <c r="H8" s="579">
        <v>79.583333333333329</v>
      </c>
      <c r="I8" s="580">
        <v>79.283333333333331</v>
      </c>
    </row>
    <row r="9" spans="2:9">
      <c r="B9" s="1806"/>
      <c r="C9" s="578" t="s">
        <v>569</v>
      </c>
      <c r="D9" s="579">
        <v>85.51</v>
      </c>
      <c r="E9" s="579">
        <v>86.11</v>
      </c>
      <c r="F9" s="579">
        <v>85.81</v>
      </c>
      <c r="G9" s="579">
        <v>82.697241379310341</v>
      </c>
      <c r="H9" s="579">
        <v>83.297241379310336</v>
      </c>
      <c r="I9" s="580">
        <v>82.997241379310339</v>
      </c>
    </row>
    <row r="10" spans="2:9">
      <c r="B10" s="1806"/>
      <c r="C10" s="578" t="s">
        <v>570</v>
      </c>
      <c r="D10" s="579">
        <v>81.900000000000006</v>
      </c>
      <c r="E10" s="579">
        <v>82.5</v>
      </c>
      <c r="F10" s="579">
        <v>82.2</v>
      </c>
      <c r="G10" s="579">
        <v>84.163666666666657</v>
      </c>
      <c r="H10" s="579">
        <v>84.763666666666666</v>
      </c>
      <c r="I10" s="580">
        <v>84.463666666666654</v>
      </c>
    </row>
    <row r="11" spans="2:9">
      <c r="B11" s="1806"/>
      <c r="C11" s="578" t="s">
        <v>571</v>
      </c>
      <c r="D11" s="579">
        <v>79.05</v>
      </c>
      <c r="E11" s="579">
        <v>79.650000000000006</v>
      </c>
      <c r="F11" s="579">
        <v>79.349999999999994</v>
      </c>
      <c r="G11" s="579">
        <v>79.455517241379312</v>
      </c>
      <c r="H11" s="579">
        <v>80.055517241379306</v>
      </c>
      <c r="I11" s="580">
        <v>79.755517241379309</v>
      </c>
    </row>
    <row r="12" spans="2:9">
      <c r="B12" s="1806"/>
      <c r="C12" s="578" t="s">
        <v>572</v>
      </c>
      <c r="D12" s="579">
        <v>79.55</v>
      </c>
      <c r="E12" s="579">
        <v>80.150000000000006</v>
      </c>
      <c r="F12" s="579">
        <v>79.849999999999994</v>
      </c>
      <c r="G12" s="579">
        <v>78.760000000000005</v>
      </c>
      <c r="H12" s="579">
        <v>79.36</v>
      </c>
      <c r="I12" s="580">
        <v>79.06</v>
      </c>
    </row>
    <row r="13" spans="2:9">
      <c r="B13" s="1806"/>
      <c r="C13" s="578" t="s">
        <v>573</v>
      </c>
      <c r="D13" s="579">
        <v>82.13</v>
      </c>
      <c r="E13" s="579">
        <v>82.73</v>
      </c>
      <c r="F13" s="579">
        <v>82.43</v>
      </c>
      <c r="G13" s="579">
        <v>80.99233333333332</v>
      </c>
      <c r="H13" s="579">
        <v>81.592333333333343</v>
      </c>
      <c r="I13" s="580">
        <v>81.292333333333332</v>
      </c>
    </row>
    <row r="14" spans="2:9">
      <c r="B14" s="1806"/>
      <c r="C14" s="578" t="s">
        <v>574</v>
      </c>
      <c r="D14" s="579">
        <v>85.32</v>
      </c>
      <c r="E14" s="579">
        <v>85.92</v>
      </c>
      <c r="F14" s="579">
        <v>85.62</v>
      </c>
      <c r="G14" s="579">
        <v>83.74677419354839</v>
      </c>
      <c r="H14" s="579">
        <v>84.346774193548384</v>
      </c>
      <c r="I14" s="580">
        <v>84.046774193548387</v>
      </c>
    </row>
    <row r="15" spans="2:9">
      <c r="B15" s="1806"/>
      <c r="C15" s="578" t="s">
        <v>575</v>
      </c>
      <c r="D15" s="581">
        <v>88.6</v>
      </c>
      <c r="E15" s="579">
        <v>89.2</v>
      </c>
      <c r="F15" s="581">
        <v>88.9</v>
      </c>
      <c r="G15" s="579">
        <v>88.055937499999999</v>
      </c>
      <c r="H15" s="581">
        <v>88.655937499999993</v>
      </c>
      <c r="I15" s="580">
        <v>88.355937499999996</v>
      </c>
    </row>
    <row r="16" spans="2:9">
      <c r="B16" s="1806"/>
      <c r="C16" s="582" t="s">
        <v>576</v>
      </c>
      <c r="D16" s="583">
        <v>88.6</v>
      </c>
      <c r="E16" s="583">
        <v>89.2</v>
      </c>
      <c r="F16" s="583">
        <v>88.9</v>
      </c>
      <c r="G16" s="583">
        <v>89.202903225806452</v>
      </c>
      <c r="H16" s="583">
        <v>89.80290322580646</v>
      </c>
      <c r="I16" s="584">
        <v>89.502903225806449</v>
      </c>
    </row>
    <row r="17" spans="2:9" ht="15.75" thickBot="1">
      <c r="B17" s="1807"/>
      <c r="C17" s="585" t="s">
        <v>673</v>
      </c>
      <c r="D17" s="586">
        <v>81.433333333333323</v>
      </c>
      <c r="E17" s="586">
        <v>82.033333333333346</v>
      </c>
      <c r="F17" s="586">
        <v>81.733333333333334</v>
      </c>
      <c r="G17" s="586">
        <v>80.719721484519837</v>
      </c>
      <c r="H17" s="586">
        <v>81.319721484519846</v>
      </c>
      <c r="I17" s="587">
        <v>81.019721484519806</v>
      </c>
    </row>
    <row r="18" spans="2:9">
      <c r="B18" s="1805" t="s">
        <v>553</v>
      </c>
      <c r="C18" s="578" t="s">
        <v>565</v>
      </c>
      <c r="D18" s="588">
        <v>88.75</v>
      </c>
      <c r="E18" s="588">
        <v>89.35</v>
      </c>
      <c r="F18" s="588">
        <v>89.05</v>
      </c>
      <c r="G18" s="589">
        <v>88.448437499999997</v>
      </c>
      <c r="H18" s="588">
        <v>89.048437500000006</v>
      </c>
      <c r="I18" s="590">
        <v>88.748437499999994</v>
      </c>
    </row>
    <row r="19" spans="2:9">
      <c r="B19" s="1806"/>
      <c r="C19" s="578" t="s">
        <v>566</v>
      </c>
      <c r="D19" s="588">
        <v>87.23</v>
      </c>
      <c r="E19" s="588">
        <v>87.83</v>
      </c>
      <c r="F19" s="588">
        <v>87.53</v>
      </c>
      <c r="G19" s="589">
        <v>88.500967741935511</v>
      </c>
      <c r="H19" s="588">
        <v>89.100967741935477</v>
      </c>
      <c r="I19" s="590">
        <v>88.800967741935494</v>
      </c>
    </row>
    <row r="20" spans="2:9">
      <c r="B20" s="1806"/>
      <c r="C20" s="578" t="s">
        <v>567</v>
      </c>
      <c r="D20" s="588">
        <v>84.6</v>
      </c>
      <c r="E20" s="588">
        <v>85.2</v>
      </c>
      <c r="F20" s="588">
        <v>84.9</v>
      </c>
      <c r="G20" s="589">
        <v>84.469333333333324</v>
      </c>
      <c r="H20" s="588">
        <v>85.069333333333333</v>
      </c>
      <c r="I20" s="590">
        <v>84.769333333333321</v>
      </c>
    </row>
    <row r="21" spans="2:9">
      <c r="B21" s="1806"/>
      <c r="C21" s="578" t="s">
        <v>568</v>
      </c>
      <c r="D21" s="588">
        <v>87.64</v>
      </c>
      <c r="E21" s="588">
        <v>88.24</v>
      </c>
      <c r="F21" s="588">
        <v>87.94</v>
      </c>
      <c r="G21" s="589">
        <v>85.926666666666677</v>
      </c>
      <c r="H21" s="588">
        <v>86.526666666666657</v>
      </c>
      <c r="I21" s="590">
        <v>86.226666666666659</v>
      </c>
    </row>
    <row r="22" spans="2:9">
      <c r="B22" s="1806"/>
      <c r="C22" s="578" t="s">
        <v>569</v>
      </c>
      <c r="D22" s="588">
        <v>86.61</v>
      </c>
      <c r="E22" s="588">
        <v>87.21</v>
      </c>
      <c r="F22" s="588">
        <v>86.91</v>
      </c>
      <c r="G22" s="589">
        <v>87.38366666666667</v>
      </c>
      <c r="H22" s="588">
        <v>87.983666666666679</v>
      </c>
      <c r="I22" s="590">
        <v>87.683666666666682</v>
      </c>
    </row>
    <row r="23" spans="2:9">
      <c r="B23" s="1806"/>
      <c r="C23" s="578" t="s">
        <v>570</v>
      </c>
      <c r="D23" s="588">
        <v>87.1</v>
      </c>
      <c r="E23" s="588">
        <v>87.7</v>
      </c>
      <c r="F23" s="588">
        <v>87.4</v>
      </c>
      <c r="G23" s="589">
        <v>87.402758620689667</v>
      </c>
      <c r="H23" s="588">
        <v>88.002758620689633</v>
      </c>
      <c r="I23" s="590">
        <v>87.70275862068965</v>
      </c>
    </row>
    <row r="24" spans="2:9">
      <c r="B24" s="1806"/>
      <c r="C24" s="578" t="s">
        <v>571</v>
      </c>
      <c r="D24" s="588">
        <v>85.3</v>
      </c>
      <c r="E24" s="588">
        <v>85.9</v>
      </c>
      <c r="F24" s="588">
        <v>85.6</v>
      </c>
      <c r="G24" s="589">
        <v>85.646896551724126</v>
      </c>
      <c r="H24" s="588">
        <v>86.246896551724149</v>
      </c>
      <c r="I24" s="590">
        <v>85.946896551724137</v>
      </c>
    </row>
    <row r="25" spans="2:9">
      <c r="B25" s="1806"/>
      <c r="C25" s="578" t="s">
        <v>572</v>
      </c>
      <c r="D25" s="588">
        <v>86.77</v>
      </c>
      <c r="E25" s="588">
        <v>87.37</v>
      </c>
      <c r="F25" s="588">
        <v>87.07</v>
      </c>
      <c r="G25" s="589">
        <v>86.572333333333333</v>
      </c>
      <c r="H25" s="588">
        <v>87.172333333333341</v>
      </c>
      <c r="I25" s="590">
        <v>86.87233333333333</v>
      </c>
    </row>
    <row r="26" spans="2:9">
      <c r="B26" s="1806"/>
      <c r="C26" s="578" t="s">
        <v>573</v>
      </c>
      <c r="D26" s="588">
        <v>86.86</v>
      </c>
      <c r="E26" s="588">
        <v>87.46</v>
      </c>
      <c r="F26" s="588">
        <v>87.16</v>
      </c>
      <c r="G26" s="589">
        <v>86.686451612903213</v>
      </c>
      <c r="H26" s="588">
        <v>87.291000000000011</v>
      </c>
      <c r="I26" s="590">
        <v>86.988725806451612</v>
      </c>
    </row>
    <row r="27" spans="2:9">
      <c r="B27" s="1806"/>
      <c r="C27" s="578" t="s">
        <v>574</v>
      </c>
      <c r="D27" s="588">
        <v>87.61</v>
      </c>
      <c r="E27" s="588">
        <v>88.21</v>
      </c>
      <c r="F27" s="588">
        <v>87.91</v>
      </c>
      <c r="G27" s="589">
        <v>86.455806451612901</v>
      </c>
      <c r="H27" s="588">
        <v>87.055806451612895</v>
      </c>
      <c r="I27" s="590">
        <v>86.755806451612898</v>
      </c>
    </row>
    <row r="28" spans="2:9">
      <c r="B28" s="1806"/>
      <c r="C28" s="578" t="s">
        <v>575</v>
      </c>
      <c r="D28" s="588">
        <v>92.72</v>
      </c>
      <c r="E28" s="588">
        <v>93.32</v>
      </c>
      <c r="F28" s="588">
        <v>93.02</v>
      </c>
      <c r="G28" s="589">
        <v>89.458709677419364</v>
      </c>
      <c r="H28" s="588">
        <v>90.058709677419344</v>
      </c>
      <c r="I28" s="590">
        <v>89.758709677419347</v>
      </c>
    </row>
    <row r="29" spans="2:9">
      <c r="B29" s="1806"/>
      <c r="C29" s="582" t="s">
        <v>576</v>
      </c>
      <c r="D29" s="588">
        <v>95</v>
      </c>
      <c r="E29" s="588">
        <v>95.6</v>
      </c>
      <c r="F29" s="588">
        <v>95.3</v>
      </c>
      <c r="G29" s="589">
        <v>94.915483870967748</v>
      </c>
      <c r="H29" s="588">
        <v>95.515483870967742</v>
      </c>
      <c r="I29" s="590">
        <v>95.215483870967745</v>
      </c>
    </row>
    <row r="30" spans="2:9" ht="15.75" thickBot="1">
      <c r="B30" s="1807"/>
      <c r="C30" s="591" t="s">
        <v>673</v>
      </c>
      <c r="D30" s="592">
        <v>88.015833333333333</v>
      </c>
      <c r="E30" s="592">
        <v>88.615833333333327</v>
      </c>
      <c r="F30" s="592">
        <v>88.31583333333333</v>
      </c>
      <c r="G30" s="593">
        <v>87.655626002271049</v>
      </c>
      <c r="H30" s="592">
        <v>88.256005034529096</v>
      </c>
      <c r="I30" s="594">
        <v>87.955815518400073</v>
      </c>
    </row>
    <row r="31" spans="2:9">
      <c r="B31" s="1805" t="s">
        <v>77</v>
      </c>
      <c r="C31" s="578" t="s">
        <v>565</v>
      </c>
      <c r="D31" s="595">
        <v>97.96</v>
      </c>
      <c r="E31" s="595">
        <v>98.56</v>
      </c>
      <c r="F31" s="595">
        <v>98.259999999999991</v>
      </c>
      <c r="G31" s="595">
        <v>96.012187499999996</v>
      </c>
      <c r="H31" s="595">
        <v>96.612187500000005</v>
      </c>
      <c r="I31" s="596">
        <v>96.312187499999993</v>
      </c>
    </row>
    <row r="32" spans="2:9">
      <c r="B32" s="1806"/>
      <c r="C32" s="578" t="s">
        <v>566</v>
      </c>
      <c r="D32" s="588">
        <v>101.29</v>
      </c>
      <c r="E32" s="588">
        <v>101.89</v>
      </c>
      <c r="F32" s="588">
        <v>101.59</v>
      </c>
      <c r="G32" s="588">
        <v>103.24870967741936</v>
      </c>
      <c r="H32" s="588">
        <v>103.84870967741935</v>
      </c>
      <c r="I32" s="590">
        <v>103.54870967741935</v>
      </c>
    </row>
    <row r="33" spans="2:9">
      <c r="B33" s="1806"/>
      <c r="C33" s="578" t="s">
        <v>567</v>
      </c>
      <c r="D33" s="588">
        <v>98.64</v>
      </c>
      <c r="E33" s="588">
        <v>99.24</v>
      </c>
      <c r="F33" s="588">
        <v>98.94</v>
      </c>
      <c r="G33" s="588">
        <v>98.939677419354837</v>
      </c>
      <c r="H33" s="588">
        <v>99.539677419354845</v>
      </c>
      <c r="I33" s="590">
        <v>99.239677419354848</v>
      </c>
    </row>
    <row r="34" spans="2:9">
      <c r="B34" s="1806"/>
      <c r="C34" s="578" t="s">
        <v>568</v>
      </c>
      <c r="D34" s="588">
        <v>100.73</v>
      </c>
      <c r="E34" s="588">
        <v>101.33</v>
      </c>
      <c r="F34" s="588">
        <v>101.03</v>
      </c>
      <c r="G34" s="588">
        <v>98.803103448275863</v>
      </c>
      <c r="H34" s="588">
        <v>99.403103448275857</v>
      </c>
      <c r="I34" s="590">
        <v>99.10310344827586</v>
      </c>
    </row>
    <row r="35" spans="2:9">
      <c r="B35" s="1806"/>
      <c r="C35" s="578" t="s">
        <v>569</v>
      </c>
      <c r="D35" s="588">
        <v>99.11</v>
      </c>
      <c r="E35" s="588">
        <v>99.71</v>
      </c>
      <c r="F35" s="588">
        <v>99.41</v>
      </c>
      <c r="G35" s="588">
        <v>99.268333333333302</v>
      </c>
      <c r="H35" s="588">
        <v>99.868333333333339</v>
      </c>
      <c r="I35" s="590">
        <v>99.568333333333328</v>
      </c>
    </row>
    <row r="36" spans="2:9">
      <c r="B36" s="1806"/>
      <c r="C36" s="578" t="s">
        <v>570</v>
      </c>
      <c r="D36" s="588">
        <v>98.14</v>
      </c>
      <c r="E36" s="588">
        <v>98.74</v>
      </c>
      <c r="F36" s="588">
        <v>98.44</v>
      </c>
      <c r="G36" s="588">
        <v>98.89533333333334</v>
      </c>
      <c r="H36" s="588">
        <v>99.495333333333321</v>
      </c>
      <c r="I36" s="590">
        <v>99.195333333333338</v>
      </c>
    </row>
    <row r="37" spans="2:9">
      <c r="B37" s="1806"/>
      <c r="C37" s="597" t="s">
        <v>571</v>
      </c>
      <c r="D37" s="598">
        <v>99.26</v>
      </c>
      <c r="E37" s="598">
        <v>99.86</v>
      </c>
      <c r="F37" s="598">
        <v>99.56</v>
      </c>
      <c r="G37" s="598">
        <v>99.27</v>
      </c>
      <c r="H37" s="598">
        <v>99.87</v>
      </c>
      <c r="I37" s="590">
        <v>99.57</v>
      </c>
    </row>
    <row r="38" spans="2:9">
      <c r="B38" s="1806"/>
      <c r="C38" s="597" t="s">
        <v>572</v>
      </c>
      <c r="D38" s="598">
        <v>97.58</v>
      </c>
      <c r="E38" s="598">
        <v>98.18</v>
      </c>
      <c r="F38" s="598">
        <v>97.88</v>
      </c>
      <c r="G38" s="598">
        <v>98.50866666666667</v>
      </c>
      <c r="H38" s="598">
        <v>99.108666666666679</v>
      </c>
      <c r="I38" s="590">
        <v>98.808666666666682</v>
      </c>
    </row>
    <row r="39" spans="2:9">
      <c r="B39" s="1806"/>
      <c r="C39" s="578" t="s">
        <v>573</v>
      </c>
      <c r="D39" s="588">
        <v>95.99</v>
      </c>
      <c r="E39" s="588">
        <v>96.59</v>
      </c>
      <c r="F39" s="588">
        <v>96.289999999999992</v>
      </c>
      <c r="G39" s="588">
        <v>96.414666666666662</v>
      </c>
      <c r="H39" s="588">
        <v>97.014666666666685</v>
      </c>
      <c r="I39" s="590">
        <v>96.714666666666673</v>
      </c>
    </row>
    <row r="40" spans="2:9">
      <c r="B40" s="1806"/>
      <c r="C40" s="578" t="s">
        <v>574</v>
      </c>
      <c r="D40" s="588">
        <v>95.2</v>
      </c>
      <c r="E40" s="588">
        <v>95.8</v>
      </c>
      <c r="F40" s="588">
        <v>95.5</v>
      </c>
      <c r="G40" s="588">
        <v>96.220967741935496</v>
      </c>
      <c r="H40" s="588">
        <v>96.820967741935476</v>
      </c>
      <c r="I40" s="590">
        <v>96.520967741935493</v>
      </c>
    </row>
    <row r="41" spans="2:9">
      <c r="B41" s="1806"/>
      <c r="C41" s="578" t="s">
        <v>575</v>
      </c>
      <c r="D41" s="588">
        <v>95.32</v>
      </c>
      <c r="E41" s="588">
        <v>95.92</v>
      </c>
      <c r="F41" s="588">
        <v>95.62</v>
      </c>
      <c r="G41" s="588">
        <v>94.152258064516133</v>
      </c>
      <c r="H41" s="588">
        <v>94.752258064516141</v>
      </c>
      <c r="I41" s="590">
        <v>94.452258064516144</v>
      </c>
    </row>
    <row r="42" spans="2:9">
      <c r="B42" s="1806"/>
      <c r="C42" s="582" t="s">
        <v>576</v>
      </c>
      <c r="D42" s="599">
        <v>95.9</v>
      </c>
      <c r="E42" s="599">
        <v>96.5</v>
      </c>
      <c r="F42" s="599">
        <v>96.2</v>
      </c>
      <c r="G42" s="599">
        <v>95.714062499999997</v>
      </c>
      <c r="H42" s="599">
        <v>96.314062500000006</v>
      </c>
      <c r="I42" s="600">
        <v>96.014062499999994</v>
      </c>
    </row>
    <row r="43" spans="2:9" ht="15.75" thickBot="1">
      <c r="B43" s="1807"/>
      <c r="C43" s="601" t="s">
        <v>673</v>
      </c>
      <c r="D43" s="602">
        <v>97.926666666666677</v>
      </c>
      <c r="E43" s="602">
        <v>98.526666666666657</v>
      </c>
      <c r="F43" s="602">
        <v>98.251639784946235</v>
      </c>
      <c r="G43" s="602">
        <v>97.953997195958479</v>
      </c>
      <c r="H43" s="602">
        <v>98.553997195958473</v>
      </c>
      <c r="I43" s="603">
        <v>98.253997195958462</v>
      </c>
    </row>
    <row r="44" spans="2:9">
      <c r="B44" s="1805" t="s">
        <v>78</v>
      </c>
      <c r="C44" s="578" t="s">
        <v>565</v>
      </c>
      <c r="D44" s="604">
        <v>96.92</v>
      </c>
      <c r="E44" s="604">
        <v>97.52</v>
      </c>
      <c r="F44" s="604">
        <v>97.22</v>
      </c>
      <c r="G44" s="604">
        <v>96.714193548387101</v>
      </c>
      <c r="H44" s="604">
        <v>97.314193548387095</v>
      </c>
      <c r="I44" s="605">
        <v>97.014193548387098</v>
      </c>
    </row>
    <row r="45" spans="2:9">
      <c r="B45" s="1806"/>
      <c r="C45" s="578" t="s">
        <v>566</v>
      </c>
      <c r="D45" s="589">
        <v>97.52</v>
      </c>
      <c r="E45" s="589">
        <v>98.12</v>
      </c>
      <c r="F45" s="589">
        <v>97.82</v>
      </c>
      <c r="G45" s="589">
        <v>96.642258064516142</v>
      </c>
      <c r="H45" s="589">
        <v>97.242258064516108</v>
      </c>
      <c r="I45" s="606">
        <v>96.942258064516125</v>
      </c>
    </row>
    <row r="46" spans="2:9">
      <c r="B46" s="1806"/>
      <c r="C46" s="578" t="s">
        <v>567</v>
      </c>
      <c r="D46" s="589">
        <v>98.64</v>
      </c>
      <c r="E46" s="589">
        <v>99.24</v>
      </c>
      <c r="F46" s="589">
        <v>98.94</v>
      </c>
      <c r="G46" s="589">
        <v>97.734193548387097</v>
      </c>
      <c r="H46" s="589">
        <v>98.334193548387105</v>
      </c>
      <c r="I46" s="606">
        <v>98.034193548387094</v>
      </c>
    </row>
    <row r="47" spans="2:9">
      <c r="B47" s="1806"/>
      <c r="C47" s="578" t="s">
        <v>568</v>
      </c>
      <c r="D47" s="589">
        <v>98.46</v>
      </c>
      <c r="E47" s="589">
        <v>99.06</v>
      </c>
      <c r="F47" s="589">
        <v>98.76</v>
      </c>
      <c r="G47" s="589">
        <v>97.996333333333311</v>
      </c>
      <c r="H47" s="589">
        <v>98.596333333333334</v>
      </c>
      <c r="I47" s="606">
        <v>98.296333333333322</v>
      </c>
    </row>
    <row r="48" spans="2:9">
      <c r="B48" s="1806"/>
      <c r="C48" s="578" t="s">
        <v>569</v>
      </c>
      <c r="D48" s="589">
        <v>99.37</v>
      </c>
      <c r="E48" s="589">
        <v>99.97</v>
      </c>
      <c r="F48" s="589">
        <v>99.67</v>
      </c>
      <c r="G48" s="589">
        <v>98.795172413793082</v>
      </c>
      <c r="H48" s="589">
        <v>99.395172413793105</v>
      </c>
      <c r="I48" s="606">
        <v>99.095172413793094</v>
      </c>
    </row>
    <row r="49" spans="2:11">
      <c r="B49" s="1806"/>
      <c r="C49" s="578" t="s">
        <v>570</v>
      </c>
      <c r="D49" s="589">
        <v>99.13</v>
      </c>
      <c r="E49" s="589">
        <v>99.73</v>
      </c>
      <c r="F49" s="589">
        <v>99.43</v>
      </c>
      <c r="G49" s="589">
        <v>100.75700000000002</v>
      </c>
      <c r="H49" s="589">
        <v>101.357</v>
      </c>
      <c r="I49" s="606">
        <v>101.05700000000002</v>
      </c>
    </row>
    <row r="50" spans="2:11">
      <c r="B50" s="1806"/>
      <c r="C50" s="578" t="s">
        <v>674</v>
      </c>
      <c r="D50" s="589">
        <v>99.31</v>
      </c>
      <c r="E50" s="589">
        <v>99.91</v>
      </c>
      <c r="F50" s="589">
        <v>99.61</v>
      </c>
      <c r="G50" s="589">
        <v>98.53</v>
      </c>
      <c r="H50" s="589">
        <v>99.13</v>
      </c>
      <c r="I50" s="606">
        <v>98.83</v>
      </c>
    </row>
    <row r="51" spans="2:11">
      <c r="B51" s="1806"/>
      <c r="C51" s="578" t="s">
        <v>572</v>
      </c>
      <c r="D51" s="589">
        <v>100.45</v>
      </c>
      <c r="E51" s="589">
        <v>101.05</v>
      </c>
      <c r="F51" s="589">
        <v>100.75</v>
      </c>
      <c r="G51" s="589">
        <v>99.253666666666689</v>
      </c>
      <c r="H51" s="589">
        <v>99.853666666666655</v>
      </c>
      <c r="I51" s="606">
        <v>99.553666666666672</v>
      </c>
    </row>
    <row r="52" spans="2:11">
      <c r="B52" s="1806"/>
      <c r="C52" s="578" t="s">
        <v>573</v>
      </c>
      <c r="D52" s="589">
        <v>99.4</v>
      </c>
      <c r="E52" s="589">
        <v>100</v>
      </c>
      <c r="F52" s="589">
        <v>99.7</v>
      </c>
      <c r="G52" s="589">
        <v>99.667000000000002</v>
      </c>
      <c r="H52" s="589">
        <v>100.26700000000001</v>
      </c>
      <c r="I52" s="606">
        <v>99.967000000000013</v>
      </c>
    </row>
    <row r="53" spans="2:11">
      <c r="B53" s="1806"/>
      <c r="C53" s="578" t="s">
        <v>574</v>
      </c>
      <c r="D53" s="589">
        <v>102.16</v>
      </c>
      <c r="E53" s="589">
        <v>102.76</v>
      </c>
      <c r="F53" s="589">
        <v>102.46000000000001</v>
      </c>
      <c r="G53" s="589">
        <v>100.94516129032259</v>
      </c>
      <c r="H53" s="589">
        <v>101.54516129032258</v>
      </c>
      <c r="I53" s="606">
        <v>101.24516129032259</v>
      </c>
    </row>
    <row r="54" spans="2:11">
      <c r="B54" s="1806"/>
      <c r="C54" s="578" t="s">
        <v>675</v>
      </c>
      <c r="D54" s="589">
        <v>102.2</v>
      </c>
      <c r="E54" s="589">
        <v>102.8</v>
      </c>
      <c r="F54" s="589">
        <v>102.5</v>
      </c>
      <c r="G54" s="589">
        <v>101.78375</v>
      </c>
      <c r="H54" s="589">
        <v>102.38374999999999</v>
      </c>
      <c r="I54" s="606">
        <v>102.08374999999999</v>
      </c>
    </row>
    <row r="55" spans="2:11">
      <c r="B55" s="1806"/>
      <c r="C55" s="578" t="s">
        <v>576</v>
      </c>
      <c r="D55" s="588">
        <v>101.14</v>
      </c>
      <c r="E55" s="588">
        <v>101.74</v>
      </c>
      <c r="F55" s="588">
        <v>101.44</v>
      </c>
      <c r="G55" s="588">
        <v>101.45258064516129</v>
      </c>
      <c r="H55" s="588">
        <v>102.0525806451613</v>
      </c>
      <c r="I55" s="590">
        <v>101.75258064516129</v>
      </c>
    </row>
    <row r="56" spans="2:11" ht="15.75" thickBot="1">
      <c r="B56" s="1807"/>
      <c r="C56" s="601" t="s">
        <v>673</v>
      </c>
      <c r="D56" s="592">
        <v>99.558333333333337</v>
      </c>
      <c r="E56" s="592">
        <v>100.15833333333332</v>
      </c>
      <c r="F56" s="592">
        <v>99.858333333333348</v>
      </c>
      <c r="G56" s="592">
        <v>99.189275792547292</v>
      </c>
      <c r="H56" s="592">
        <v>99.789275792547258</v>
      </c>
      <c r="I56" s="594">
        <v>99.489275792547275</v>
      </c>
    </row>
    <row r="57" spans="2:11">
      <c r="B57" s="1805" t="s">
        <v>4</v>
      </c>
      <c r="C57" s="578" t="s">
        <v>565</v>
      </c>
      <c r="D57" s="604">
        <v>103.71</v>
      </c>
      <c r="E57" s="604">
        <v>104.31</v>
      </c>
      <c r="F57" s="604">
        <v>104.00999999999999</v>
      </c>
      <c r="G57" s="604">
        <v>102.12375000000002</v>
      </c>
      <c r="H57" s="604">
        <v>102.72375</v>
      </c>
      <c r="I57" s="605">
        <v>102.42375000000001</v>
      </c>
    </row>
    <row r="58" spans="2:11">
      <c r="B58" s="1806"/>
      <c r="C58" s="578" t="s">
        <v>566</v>
      </c>
      <c r="D58" s="589">
        <v>105.92</v>
      </c>
      <c r="E58" s="589">
        <v>106.52</v>
      </c>
      <c r="F58" s="589">
        <v>106.22</v>
      </c>
      <c r="G58" s="589">
        <v>105.59096774193547</v>
      </c>
      <c r="H58" s="589">
        <v>106.19096774193549</v>
      </c>
      <c r="I58" s="606">
        <v>105.89096774193548</v>
      </c>
    </row>
    <row r="59" spans="2:11">
      <c r="B59" s="1806"/>
      <c r="C59" s="578" t="s">
        <v>567</v>
      </c>
      <c r="D59" s="589">
        <v>103.49</v>
      </c>
      <c r="E59" s="589">
        <v>104.09</v>
      </c>
      <c r="F59" s="589">
        <v>103.78999999999999</v>
      </c>
      <c r="G59" s="589">
        <v>104.52666666666666</v>
      </c>
      <c r="H59" s="589">
        <v>105.12666666666668</v>
      </c>
      <c r="I59" s="606">
        <v>104.82666666666667</v>
      </c>
    </row>
    <row r="60" spans="2:11">
      <c r="B60" s="1806"/>
      <c r="C60" s="578" t="s">
        <v>568</v>
      </c>
      <c r="D60" s="589">
        <v>105.46</v>
      </c>
      <c r="E60" s="589">
        <v>106.06</v>
      </c>
      <c r="F60" s="589">
        <v>105.75999999999999</v>
      </c>
      <c r="G60" s="589">
        <v>104.429</v>
      </c>
      <c r="H60" s="589">
        <v>105.02900000000001</v>
      </c>
      <c r="I60" s="606">
        <v>104.72900000000001</v>
      </c>
    </row>
    <row r="61" spans="2:11">
      <c r="B61" s="1806"/>
      <c r="C61" s="578" t="s">
        <v>569</v>
      </c>
      <c r="D61" s="589">
        <v>107</v>
      </c>
      <c r="E61" s="589">
        <v>107.6</v>
      </c>
      <c r="F61" s="589">
        <v>107.3</v>
      </c>
      <c r="G61" s="589">
        <v>106.20206896551723</v>
      </c>
      <c r="H61" s="589">
        <v>106.80206896551724</v>
      </c>
      <c r="I61" s="606">
        <v>106.50206896551722</v>
      </c>
      <c r="K61" s="412"/>
    </row>
    <row r="62" spans="2:11">
      <c r="B62" s="1806"/>
      <c r="C62" s="578" t="s">
        <v>570</v>
      </c>
      <c r="D62" s="589">
        <v>106.6</v>
      </c>
      <c r="E62" s="589">
        <v>107.2</v>
      </c>
      <c r="F62" s="589">
        <v>106.9</v>
      </c>
      <c r="G62" s="589">
        <v>106.06200000000003</v>
      </c>
      <c r="H62" s="589">
        <v>106.66199999999999</v>
      </c>
      <c r="I62" s="606">
        <v>106.36200000000001</v>
      </c>
      <c r="K62" s="412"/>
    </row>
    <row r="63" spans="2:11">
      <c r="B63" s="1806"/>
      <c r="C63" s="578" t="s">
        <v>676</v>
      </c>
      <c r="D63" s="589">
        <v>108.88</v>
      </c>
      <c r="E63" s="589">
        <v>109.48</v>
      </c>
      <c r="F63" s="589">
        <v>109.18</v>
      </c>
      <c r="G63" s="589">
        <v>108.18586206896553</v>
      </c>
      <c r="H63" s="589">
        <v>108.78586206896551</v>
      </c>
      <c r="I63" s="606">
        <v>108.48586206896553</v>
      </c>
      <c r="K63" s="412"/>
    </row>
    <row r="64" spans="2:11">
      <c r="B64" s="1806"/>
      <c r="C64" s="578" t="s">
        <v>572</v>
      </c>
      <c r="D64" s="589">
        <v>107.23</v>
      </c>
      <c r="E64" s="589">
        <v>107.83</v>
      </c>
      <c r="F64" s="589">
        <v>107.53</v>
      </c>
      <c r="G64" s="589">
        <v>108.52000000000001</v>
      </c>
      <c r="H64" s="589">
        <v>109.11999999999998</v>
      </c>
      <c r="I64" s="606">
        <v>108.82</v>
      </c>
      <c r="K64" s="412"/>
    </row>
    <row r="65" spans="2:12">
      <c r="B65" s="1806"/>
      <c r="C65" s="578" t="s">
        <v>573</v>
      </c>
      <c r="D65" s="589">
        <v>105.92</v>
      </c>
      <c r="E65" s="589">
        <v>106.52</v>
      </c>
      <c r="F65" s="589">
        <v>106.22</v>
      </c>
      <c r="G65" s="589">
        <v>106.24066666666664</v>
      </c>
      <c r="H65" s="589">
        <v>106.84066666666668</v>
      </c>
      <c r="I65" s="606">
        <v>106.54066666666665</v>
      </c>
      <c r="K65" s="412"/>
    </row>
    <row r="66" spans="2:12">
      <c r="B66" s="1806"/>
      <c r="C66" s="578" t="s">
        <v>574</v>
      </c>
      <c r="D66" s="589">
        <v>106.27</v>
      </c>
      <c r="E66" s="589">
        <v>106.87</v>
      </c>
      <c r="F66" s="589">
        <v>106.57</v>
      </c>
      <c r="G66" s="589">
        <v>106.12741935483871</v>
      </c>
      <c r="H66" s="589">
        <v>106.72741935483872</v>
      </c>
      <c r="I66" s="606">
        <v>106.42741935483872</v>
      </c>
      <c r="K66" s="412"/>
    </row>
    <row r="67" spans="2:12">
      <c r="B67" s="1806"/>
      <c r="C67" s="578" t="s">
        <v>575</v>
      </c>
      <c r="D67" s="588">
        <v>107.08</v>
      </c>
      <c r="E67" s="588">
        <v>107.68</v>
      </c>
      <c r="F67" s="588">
        <v>107.38</v>
      </c>
      <c r="G67" s="588">
        <v>107.05187500000002</v>
      </c>
      <c r="H67" s="588">
        <v>107.65187499999999</v>
      </c>
      <c r="I67" s="590">
        <v>107.35187500000001</v>
      </c>
      <c r="K67" s="412"/>
    </row>
    <row r="68" spans="2:12">
      <c r="B68" s="1806"/>
      <c r="C68" s="578" t="s">
        <v>576</v>
      </c>
      <c r="D68" s="588">
        <v>106.73</v>
      </c>
      <c r="E68" s="588">
        <v>107.33</v>
      </c>
      <c r="F68" s="588">
        <v>107.03</v>
      </c>
      <c r="G68" s="588">
        <v>107.56193548387097</v>
      </c>
      <c r="H68" s="588">
        <v>108.16193548387095</v>
      </c>
      <c r="I68" s="590">
        <v>107.86193548387095</v>
      </c>
      <c r="L68" s="412"/>
    </row>
    <row r="69" spans="2:12" ht="15.75" thickBot="1">
      <c r="B69" s="1807"/>
      <c r="C69" s="601" t="s">
        <v>673</v>
      </c>
      <c r="D69" s="592">
        <v>106.19083333333333</v>
      </c>
      <c r="E69" s="592">
        <v>106.79083333333334</v>
      </c>
      <c r="F69" s="592">
        <v>106.4908333333333</v>
      </c>
      <c r="G69" s="592">
        <v>106.05185099570512</v>
      </c>
      <c r="H69" s="592">
        <v>106.6518509957051</v>
      </c>
      <c r="I69" s="594">
        <v>106.35185099570509</v>
      </c>
    </row>
    <row r="70" spans="2:12">
      <c r="B70" s="1805" t="s">
        <v>5</v>
      </c>
      <c r="C70" s="607" t="s">
        <v>565</v>
      </c>
      <c r="D70" s="595">
        <v>106.72</v>
      </c>
      <c r="E70" s="595">
        <v>107.32</v>
      </c>
      <c r="F70" s="595">
        <v>107.02</v>
      </c>
      <c r="G70" s="595">
        <v>106.88593750000001</v>
      </c>
      <c r="H70" s="595">
        <v>107.48593749999998</v>
      </c>
      <c r="I70" s="596">
        <v>107.18593749999999</v>
      </c>
      <c r="K70" s="412"/>
    </row>
    <row r="71" spans="2:12">
      <c r="B71" s="1806"/>
      <c r="C71" s="578" t="s">
        <v>566</v>
      </c>
      <c r="D71" s="588">
        <v>106.85</v>
      </c>
      <c r="E71" s="588">
        <v>107.45</v>
      </c>
      <c r="F71" s="588">
        <v>107.15</v>
      </c>
      <c r="G71" s="588">
        <v>106.7274193548387</v>
      </c>
      <c r="H71" s="588">
        <v>107.32741935483868</v>
      </c>
      <c r="I71" s="590">
        <v>107.02741935483868</v>
      </c>
      <c r="K71" s="412"/>
    </row>
    <row r="72" spans="2:12">
      <c r="B72" s="1806"/>
      <c r="C72" s="578" t="s">
        <v>567</v>
      </c>
      <c r="D72" s="588">
        <v>106.49</v>
      </c>
      <c r="E72" s="588">
        <v>107.09</v>
      </c>
      <c r="F72" s="588">
        <v>106.78999999999999</v>
      </c>
      <c r="G72" s="588">
        <v>106.43566666666669</v>
      </c>
      <c r="H72" s="588">
        <v>107.03566666666666</v>
      </c>
      <c r="I72" s="590">
        <v>106.73566666666667</v>
      </c>
      <c r="K72" s="412"/>
    </row>
    <row r="73" spans="2:12">
      <c r="B73" s="1806"/>
      <c r="C73" s="578" t="s">
        <v>568</v>
      </c>
      <c r="D73" s="588">
        <v>107.31</v>
      </c>
      <c r="E73" s="588">
        <v>107.91</v>
      </c>
      <c r="F73" s="588">
        <v>107.61</v>
      </c>
      <c r="G73" s="588">
        <v>106.61566666666667</v>
      </c>
      <c r="H73" s="588">
        <v>107.21566666666668</v>
      </c>
      <c r="I73" s="590">
        <v>106.91566666666668</v>
      </c>
      <c r="K73" s="412"/>
    </row>
    <row r="74" spans="2:12">
      <c r="B74" s="1806"/>
      <c r="C74" s="578" t="s">
        <v>569</v>
      </c>
      <c r="D74" s="588">
        <v>107.7</v>
      </c>
      <c r="E74" s="588">
        <v>108.3</v>
      </c>
      <c r="F74" s="588">
        <v>108</v>
      </c>
      <c r="G74" s="588">
        <v>108.59133333333332</v>
      </c>
      <c r="H74" s="588">
        <v>109.19133333333333</v>
      </c>
      <c r="I74" s="590">
        <v>108.89133333333334</v>
      </c>
      <c r="K74" s="412"/>
    </row>
    <row r="75" spans="2:12">
      <c r="B75" s="1806"/>
      <c r="C75" s="578" t="s">
        <v>570</v>
      </c>
      <c r="D75" s="588">
        <v>108.54</v>
      </c>
      <c r="E75" s="588">
        <v>109.14</v>
      </c>
      <c r="F75" s="588">
        <v>108.84</v>
      </c>
      <c r="G75" s="588">
        <v>108.4448275862069</v>
      </c>
      <c r="H75" s="588">
        <v>109.04482758620691</v>
      </c>
      <c r="I75" s="590">
        <v>108.7448275862069</v>
      </c>
      <c r="K75" s="412"/>
    </row>
    <row r="76" spans="2:12">
      <c r="B76" s="1806"/>
      <c r="C76" s="578" t="s">
        <v>571</v>
      </c>
      <c r="D76" s="588">
        <v>106.63</v>
      </c>
      <c r="E76" s="588">
        <v>107.23</v>
      </c>
      <c r="F76" s="588">
        <v>106.93</v>
      </c>
      <c r="G76" s="588">
        <v>108.20103448275863</v>
      </c>
      <c r="H76" s="588">
        <v>108.80103448275862</v>
      </c>
      <c r="I76" s="590">
        <v>108.50103448275863</v>
      </c>
      <c r="K76" s="412"/>
    </row>
    <row r="77" spans="2:12">
      <c r="B77" s="1806"/>
      <c r="C77" s="578" t="s">
        <v>572</v>
      </c>
      <c r="D77" s="588">
        <v>106.27</v>
      </c>
      <c r="E77" s="588">
        <v>106.87</v>
      </c>
      <c r="F77" s="588">
        <v>106.57</v>
      </c>
      <c r="G77" s="588">
        <v>106.642</v>
      </c>
      <c r="H77" s="588">
        <v>107.242</v>
      </c>
      <c r="I77" s="590">
        <v>106.94200000000001</v>
      </c>
      <c r="K77" s="412"/>
    </row>
    <row r="78" spans="2:12">
      <c r="B78" s="1806"/>
      <c r="C78" s="578" t="s">
        <v>573</v>
      </c>
      <c r="D78" s="588">
        <v>103.1</v>
      </c>
      <c r="E78" s="588">
        <v>103.7</v>
      </c>
      <c r="F78" s="588">
        <v>103.4</v>
      </c>
      <c r="G78" s="588">
        <v>103.90870967741935</v>
      </c>
      <c r="H78" s="588">
        <v>104.50870967741933</v>
      </c>
      <c r="I78" s="590">
        <v>104.20870967741934</v>
      </c>
      <c r="K78" s="412"/>
    </row>
    <row r="79" spans="2:12">
      <c r="B79" s="1806"/>
      <c r="C79" s="578" t="s">
        <v>574</v>
      </c>
      <c r="D79" s="588">
        <v>102.61</v>
      </c>
      <c r="E79" s="588">
        <v>103.21</v>
      </c>
      <c r="F79" s="588">
        <v>102.91</v>
      </c>
      <c r="G79" s="588">
        <v>102.69709677419354</v>
      </c>
      <c r="H79" s="588">
        <v>103.29709677419355</v>
      </c>
      <c r="I79" s="590">
        <v>102.99709677419355</v>
      </c>
      <c r="K79" s="412"/>
    </row>
    <row r="80" spans="2:12">
      <c r="B80" s="1806"/>
      <c r="C80" s="578" t="s">
        <v>575</v>
      </c>
      <c r="D80" s="588">
        <v>102.77</v>
      </c>
      <c r="E80" s="588">
        <v>103.37</v>
      </c>
      <c r="F80" s="588">
        <v>103.07</v>
      </c>
      <c r="G80" s="588">
        <v>102.82129032258065</v>
      </c>
      <c r="H80" s="588">
        <v>103.42129032258065</v>
      </c>
      <c r="I80" s="590">
        <v>103.12129032258065</v>
      </c>
      <c r="K80" s="412"/>
    </row>
    <row r="81" spans="2:12">
      <c r="B81" s="1806"/>
      <c r="C81" s="578" t="s">
        <v>576</v>
      </c>
      <c r="D81" s="588">
        <v>102.86</v>
      </c>
      <c r="E81" s="588">
        <v>103.46</v>
      </c>
      <c r="F81" s="588">
        <v>103.16</v>
      </c>
      <c r="G81" s="588">
        <v>102.97903225806451</v>
      </c>
      <c r="H81" s="588">
        <v>103.57903225806453</v>
      </c>
      <c r="I81" s="590">
        <v>103.27903225806452</v>
      </c>
      <c r="K81" s="412"/>
      <c r="L81" s="412"/>
    </row>
    <row r="82" spans="2:12">
      <c r="B82" s="1807"/>
      <c r="C82" s="601" t="s">
        <v>673</v>
      </c>
      <c r="D82" s="592">
        <v>105.65416666666665</v>
      </c>
      <c r="E82" s="592">
        <v>106.25416666666668</v>
      </c>
      <c r="F82" s="592">
        <v>105.95416666666667</v>
      </c>
      <c r="G82" s="592">
        <v>105.91250121856073</v>
      </c>
      <c r="H82" s="592">
        <v>106.51250121856073</v>
      </c>
      <c r="I82" s="594">
        <v>106.21250121856076</v>
      </c>
      <c r="K82" s="412"/>
    </row>
    <row r="83" spans="2:12">
      <c r="B83" s="1787" t="s">
        <v>79</v>
      </c>
      <c r="C83" s="607" t="s">
        <v>565</v>
      </c>
      <c r="D83" s="595">
        <v>102.29</v>
      </c>
      <c r="E83" s="595">
        <v>102.89</v>
      </c>
      <c r="F83" s="595">
        <v>102.59</v>
      </c>
      <c r="G83" s="595">
        <v>102.28999999999998</v>
      </c>
      <c r="H83" s="595">
        <v>102.89000000000001</v>
      </c>
      <c r="I83" s="596">
        <v>102.59</v>
      </c>
      <c r="K83" s="412"/>
    </row>
    <row r="84" spans="2:12" ht="15.75" thickBot="1">
      <c r="B84" s="1788"/>
      <c r="C84" s="608" t="s">
        <v>566</v>
      </c>
      <c r="D84" s="609">
        <v>102.22</v>
      </c>
      <c r="E84" s="609">
        <v>102.82</v>
      </c>
      <c r="F84" s="609">
        <v>102.52</v>
      </c>
      <c r="G84" s="609">
        <v>102.15354838709678</v>
      </c>
      <c r="H84" s="609">
        <v>102.75354838709676</v>
      </c>
      <c r="I84" s="610">
        <v>102.45354838709676</v>
      </c>
      <c r="K84" s="412"/>
    </row>
    <row r="85" spans="2:12" ht="15.75" thickTop="1">
      <c r="B85" s="611"/>
      <c r="C85" s="612"/>
      <c r="D85" s="613"/>
      <c r="E85" s="613"/>
      <c r="F85" s="613"/>
      <c r="G85" s="613"/>
      <c r="H85" s="613"/>
      <c r="I85" s="613"/>
      <c r="K85" s="412"/>
    </row>
    <row r="86" spans="2:12">
      <c r="B86" s="614" t="s">
        <v>677</v>
      </c>
      <c r="C86" s="372"/>
      <c r="D86" s="372"/>
      <c r="E86" s="372"/>
      <c r="F86" s="372"/>
      <c r="G86" s="372"/>
      <c r="H86" s="372"/>
      <c r="I86" s="372"/>
    </row>
    <row r="88" spans="2:12">
      <c r="B88" s="1712" t="s">
        <v>678</v>
      </c>
      <c r="C88" s="1712"/>
      <c r="D88" s="1712"/>
      <c r="E88" s="1712"/>
      <c r="F88" s="1712"/>
      <c r="G88" s="1712"/>
      <c r="H88" s="1712"/>
      <c r="I88" s="1712"/>
      <c r="J88" s="1712"/>
      <c r="K88" s="1712"/>
      <c r="L88" s="1712"/>
    </row>
    <row r="89" spans="2:12" ht="15.75">
      <c r="B89" s="1789" t="s">
        <v>259</v>
      </c>
      <c r="C89" s="1789"/>
      <c r="D89" s="1789"/>
      <c r="E89" s="1789"/>
      <c r="F89" s="1789"/>
      <c r="G89" s="1789"/>
      <c r="H89" s="1789"/>
      <c r="I89" s="1789"/>
      <c r="J89" s="1789"/>
      <c r="K89" s="1789"/>
      <c r="L89" s="1789"/>
    </row>
    <row r="90" spans="2:12" ht="16.5" thickBot="1">
      <c r="B90" s="316"/>
      <c r="C90" s="316"/>
      <c r="D90" s="316"/>
      <c r="E90" s="316"/>
      <c r="F90" s="316"/>
      <c r="G90" s="316"/>
      <c r="H90" s="316"/>
      <c r="I90" s="316"/>
      <c r="J90" s="372"/>
      <c r="K90" s="372"/>
      <c r="L90" s="372"/>
    </row>
    <row r="91" spans="2:12" ht="15.75" thickTop="1">
      <c r="B91" s="1790"/>
      <c r="C91" s="1793" t="s">
        <v>638</v>
      </c>
      <c r="D91" s="1794"/>
      <c r="E91" s="1795"/>
      <c r="F91" s="1793" t="s">
        <v>639</v>
      </c>
      <c r="G91" s="1794"/>
      <c r="H91" s="1795"/>
      <c r="I91" s="1799" t="s">
        <v>146</v>
      </c>
      <c r="J91" s="1800"/>
      <c r="K91" s="1800"/>
      <c r="L91" s="1801"/>
    </row>
    <row r="92" spans="2:12" ht="12.75" customHeight="1">
      <c r="B92" s="1791"/>
      <c r="C92" s="1796"/>
      <c r="D92" s="1797"/>
      <c r="E92" s="1798"/>
      <c r="F92" s="1796"/>
      <c r="G92" s="1797"/>
      <c r="H92" s="1798"/>
      <c r="I92" s="1802" t="s">
        <v>679</v>
      </c>
      <c r="J92" s="1803"/>
      <c r="K92" s="1802" t="s">
        <v>1247</v>
      </c>
      <c r="L92" s="1804"/>
    </row>
    <row r="93" spans="2:12" ht="14.25" customHeight="1">
      <c r="B93" s="1792"/>
      <c r="C93" s="615" t="s">
        <v>680</v>
      </c>
      <c r="D93" s="615" t="s">
        <v>681</v>
      </c>
      <c r="E93" s="615">
        <v>2017</v>
      </c>
      <c r="F93" s="615">
        <v>2015</v>
      </c>
      <c r="G93" s="615">
        <v>2016</v>
      </c>
      <c r="H93" s="615">
        <v>2017</v>
      </c>
      <c r="I93" s="616">
        <v>2016</v>
      </c>
      <c r="J93" s="616">
        <v>2017</v>
      </c>
      <c r="K93" s="616">
        <v>2016</v>
      </c>
      <c r="L93" s="617">
        <v>2017</v>
      </c>
    </row>
    <row r="94" spans="2:12">
      <c r="B94" s="618" t="s">
        <v>682</v>
      </c>
      <c r="C94" s="619">
        <v>57.31</v>
      </c>
      <c r="D94" s="619">
        <v>46.25</v>
      </c>
      <c r="E94" s="619">
        <v>47.89</v>
      </c>
      <c r="F94" s="620">
        <v>48.27</v>
      </c>
      <c r="G94" s="620">
        <v>45.26</v>
      </c>
      <c r="H94" s="620">
        <v>56.18</v>
      </c>
      <c r="I94" s="621">
        <f>D94/C94*100-100</f>
        <v>-19.298551736171703</v>
      </c>
      <c r="J94" s="621">
        <f>E94/D94*100-100</f>
        <v>3.5459459459459453</v>
      </c>
      <c r="K94" s="622">
        <f>G94/F94*100-100</f>
        <v>-6.2357571990884821</v>
      </c>
      <c r="L94" s="623">
        <f>H94/G94*100-100</f>
        <v>24.127264692885547</v>
      </c>
    </row>
    <row r="95" spans="2:12" ht="15.75" thickBot="1">
      <c r="B95" s="624" t="s">
        <v>683</v>
      </c>
      <c r="C95" s="625">
        <v>1144.4000000000001</v>
      </c>
      <c r="D95" s="625">
        <v>1327</v>
      </c>
      <c r="E95" s="625">
        <v>1230.3</v>
      </c>
      <c r="F95" s="625">
        <v>1117.5</v>
      </c>
      <c r="G95" s="625">
        <v>1308.3499999999999</v>
      </c>
      <c r="H95" s="625">
        <v>1322.85</v>
      </c>
      <c r="I95" s="626">
        <f>D95/C95*100-100</f>
        <v>15.955959454736089</v>
      </c>
      <c r="J95" s="626">
        <f>E95/D95*100-100</f>
        <v>-7.2871137905049039</v>
      </c>
      <c r="K95" s="627">
        <f>G95/F95*100-100</f>
        <v>17.078299776286343</v>
      </c>
      <c r="L95" s="628">
        <f>H95/G95*100-100</f>
        <v>1.1082661367371145</v>
      </c>
    </row>
    <row r="96" spans="2:12" ht="15.75" thickTop="1">
      <c r="B96" s="614" t="s">
        <v>684</v>
      </c>
      <c r="C96" s="372"/>
      <c r="D96" s="372"/>
      <c r="E96" s="372"/>
      <c r="F96" s="372"/>
      <c r="G96" s="372"/>
      <c r="H96" s="372"/>
      <c r="I96" s="372"/>
      <c r="J96" s="372"/>
      <c r="K96" s="372"/>
      <c r="L96" s="372"/>
    </row>
    <row r="97" spans="2:12">
      <c r="B97" s="614" t="s">
        <v>685</v>
      </c>
      <c r="C97" s="372"/>
      <c r="D97" s="372"/>
      <c r="E97" s="372"/>
      <c r="F97" s="372"/>
      <c r="G97" s="372"/>
      <c r="H97" s="372"/>
      <c r="I97" s="372"/>
      <c r="J97" s="372"/>
      <c r="K97" s="372"/>
      <c r="L97" s="372"/>
    </row>
    <row r="98" spans="2:12">
      <c r="B98" s="614" t="s">
        <v>686</v>
      </c>
      <c r="C98" s="629"/>
      <c r="D98" s="629"/>
      <c r="E98" s="629"/>
      <c r="F98" s="629"/>
      <c r="G98" s="629"/>
      <c r="H98" s="629"/>
      <c r="I98" s="372"/>
      <c r="J98" s="372"/>
      <c r="K98" s="372"/>
      <c r="L98" s="372"/>
    </row>
    <row r="99" spans="2:12">
      <c r="B99" s="630" t="s">
        <v>687</v>
      </c>
      <c r="C99" s="372"/>
      <c r="D99" s="372"/>
      <c r="E99" s="372"/>
      <c r="F99" s="372"/>
      <c r="G99" s="372"/>
      <c r="H99" s="372"/>
      <c r="I99" s="375"/>
      <c r="J99" s="375"/>
      <c r="K99" s="372"/>
      <c r="L99" s="372"/>
    </row>
  </sheetData>
  <mergeCells count="21">
    <mergeCell ref="B70:B82"/>
    <mergeCell ref="B1:I1"/>
    <mergeCell ref="B2:I2"/>
    <mergeCell ref="B3:B4"/>
    <mergeCell ref="C3:C4"/>
    <mergeCell ref="D3:F3"/>
    <mergeCell ref="G3:I3"/>
    <mergeCell ref="B5:B17"/>
    <mergeCell ref="B18:B30"/>
    <mergeCell ref="B31:B43"/>
    <mergeCell ref="B44:B56"/>
    <mergeCell ref="B57:B69"/>
    <mergeCell ref="B83:B84"/>
    <mergeCell ref="B88:L88"/>
    <mergeCell ref="B89:L89"/>
    <mergeCell ref="B91:B93"/>
    <mergeCell ref="C91:E92"/>
    <mergeCell ref="F91:H92"/>
    <mergeCell ref="I91:L91"/>
    <mergeCell ref="I92:J92"/>
    <mergeCell ref="K92:L92"/>
  </mergeCells>
  <hyperlinks>
    <hyperlink ref="B99" r:id="rId1"/>
  </hyperlinks>
  <pageMargins left="0.7" right="0.7" top="0.75" bottom="0.75" header="0.3" footer="0.3"/>
  <pageSetup paperSize="9" scale="50" orientation="portrait" verticalDpi="300" r:id="rId2"/>
</worksheet>
</file>

<file path=xl/worksheets/sheet22.xml><?xml version="1.0" encoding="utf-8"?>
<worksheet xmlns="http://schemas.openxmlformats.org/spreadsheetml/2006/main" xmlns:r="http://schemas.openxmlformats.org/officeDocument/2006/relationships">
  <dimension ref="A1:K53"/>
  <sheetViews>
    <sheetView view="pageBreakPreview" topLeftCell="A31" zoomScaleSheetLayoutView="100" workbookViewId="0">
      <selection activeCell="F36" sqref="F36"/>
    </sheetView>
  </sheetViews>
  <sheetFormatPr defaultRowHeight="15"/>
  <cols>
    <col min="1" max="1" width="38.5703125" bestFit="1" customWidth="1"/>
    <col min="2" max="2" width="14" customWidth="1"/>
    <col min="3" max="3" width="13.28515625" customWidth="1"/>
    <col min="4" max="4" width="13.5703125" customWidth="1"/>
    <col min="5" max="5" width="12.5703125" customWidth="1"/>
    <col min="6" max="6" width="13.140625" customWidth="1"/>
    <col min="7" max="7" width="9.42578125" customWidth="1"/>
    <col min="8" max="8" width="9" customWidth="1"/>
  </cols>
  <sheetData>
    <row r="1" spans="1:8">
      <c r="A1" s="1817" t="s">
        <v>38</v>
      </c>
      <c r="B1" s="1817"/>
      <c r="C1" s="1817"/>
      <c r="D1" s="1817"/>
      <c r="E1" s="1817"/>
      <c r="F1" s="1817"/>
      <c r="G1" s="1817"/>
      <c r="H1" s="1817"/>
    </row>
    <row r="2" spans="1:8" ht="15.75">
      <c r="A2" s="1818" t="s">
        <v>0</v>
      </c>
      <c r="B2" s="1818"/>
      <c r="C2" s="1818"/>
      <c r="D2" s="1818"/>
      <c r="E2" s="1818"/>
      <c r="F2" s="1818"/>
      <c r="G2" s="1818"/>
      <c r="H2" s="1818"/>
    </row>
    <row r="3" spans="1:8">
      <c r="A3" s="1817" t="s">
        <v>40</v>
      </c>
      <c r="B3" s="1817"/>
      <c r="C3" s="1817"/>
      <c r="D3" s="1817"/>
      <c r="E3" s="1817"/>
      <c r="F3" s="1817"/>
      <c r="G3" s="1817"/>
      <c r="H3" s="1817"/>
    </row>
    <row r="4" spans="1:8">
      <c r="A4" s="26"/>
      <c r="B4" s="26"/>
      <c r="C4" s="26"/>
      <c r="D4" s="26"/>
      <c r="E4" s="26"/>
      <c r="F4" s="26"/>
      <c r="G4" s="26"/>
      <c r="H4" s="26"/>
    </row>
    <row r="5" spans="1:8" ht="15.75" thickBot="1">
      <c r="A5" s="1820" t="s">
        <v>1</v>
      </c>
      <c r="B5" s="1820"/>
      <c r="C5" s="1820"/>
      <c r="D5" s="1820"/>
      <c r="E5" s="1820"/>
      <c r="F5" s="1820"/>
      <c r="G5" s="1820"/>
      <c r="H5" s="1820"/>
    </row>
    <row r="6" spans="1:8" ht="24" customHeight="1" thickTop="1">
      <c r="A6" s="1821" t="s">
        <v>2</v>
      </c>
      <c r="B6" s="1824" t="s">
        <v>3</v>
      </c>
      <c r="C6" s="1824"/>
      <c r="D6" s="1824"/>
      <c r="E6" s="1824"/>
      <c r="F6" s="1824"/>
      <c r="G6" s="1827" t="s">
        <v>39</v>
      </c>
      <c r="H6" s="1828"/>
    </row>
    <row r="7" spans="1:8" ht="24" customHeight="1">
      <c r="A7" s="1822"/>
      <c r="B7" s="1825" t="s">
        <v>4</v>
      </c>
      <c r="C7" s="1826"/>
      <c r="D7" s="1825" t="s">
        <v>5</v>
      </c>
      <c r="E7" s="1826"/>
      <c r="F7" s="31" t="s">
        <v>41</v>
      </c>
      <c r="G7" s="1829"/>
      <c r="H7" s="1830"/>
    </row>
    <row r="8" spans="1:8" ht="24" customHeight="1" thickBot="1">
      <c r="A8" s="1823"/>
      <c r="B8" s="32" t="s">
        <v>37</v>
      </c>
      <c r="C8" s="32" t="s">
        <v>6</v>
      </c>
      <c r="D8" s="32" t="s">
        <v>37</v>
      </c>
      <c r="E8" s="32" t="s">
        <v>6</v>
      </c>
      <c r="F8" s="32" t="s">
        <v>37</v>
      </c>
      <c r="G8" s="32" t="s">
        <v>5</v>
      </c>
      <c r="H8" s="33" t="s">
        <v>41</v>
      </c>
    </row>
    <row r="9" spans="1:8" ht="24" customHeight="1" thickBot="1">
      <c r="A9" s="34" t="s">
        <v>8</v>
      </c>
      <c r="B9" s="35">
        <f>B10+B14+B18</f>
        <v>11001.699999999999</v>
      </c>
      <c r="C9" s="35">
        <v>581704.39100000006</v>
      </c>
      <c r="D9" s="35">
        <f>D10+D14+D18</f>
        <v>31547.599999999995</v>
      </c>
      <c r="E9" s="36">
        <v>793912.70000000007</v>
      </c>
      <c r="F9" s="35">
        <f>F10+F14+F18</f>
        <v>72376.100000000006</v>
      </c>
      <c r="G9" s="35">
        <f>D9/B9*100-100</f>
        <v>186.75204741085463</v>
      </c>
      <c r="H9" s="37">
        <f>F9/D9*100-100</f>
        <v>129.41871964903834</v>
      </c>
    </row>
    <row r="10" spans="1:8" ht="24" customHeight="1">
      <c r="A10" s="38" t="s">
        <v>42</v>
      </c>
      <c r="B10" s="39">
        <f>[1]Entry!C10</f>
        <v>10565.8</v>
      </c>
      <c r="C10" s="39">
        <v>364469.23300000001</v>
      </c>
      <c r="D10" s="39">
        <f>[1]Entry!D10</f>
        <v>29578.899999999994</v>
      </c>
      <c r="E10" s="39">
        <v>501619.60000000003</v>
      </c>
      <c r="F10" s="39">
        <f>[1]Entry!F10</f>
        <v>70256.400000000009</v>
      </c>
      <c r="G10" s="39">
        <f t="shared" ref="G10:G45" si="0">D10/B10*100-100</f>
        <v>179.94945957712616</v>
      </c>
      <c r="H10" s="40">
        <f t="shared" ref="H10:H45" si="1">F10/D10*100-100</f>
        <v>137.52201738401365</v>
      </c>
    </row>
    <row r="11" spans="1:8" ht="24" customHeight="1">
      <c r="A11" s="41" t="s">
        <v>43</v>
      </c>
      <c r="B11" s="11">
        <f>[1]Entry!C11</f>
        <v>10529.5</v>
      </c>
      <c r="C11" s="11">
        <v>333275.03399999999</v>
      </c>
      <c r="D11" s="11">
        <f>[1]Entry!D11</f>
        <v>22185.599999999999</v>
      </c>
      <c r="E11" s="11">
        <v>465283.9</v>
      </c>
      <c r="F11" s="11">
        <f>[1]Entry!F11</f>
        <v>69300.800000000003</v>
      </c>
      <c r="G11" s="11"/>
      <c r="H11" s="12">
        <f t="shared" si="1"/>
        <v>212.36838309534119</v>
      </c>
    </row>
    <row r="12" spans="1:8" ht="24" customHeight="1">
      <c r="A12" s="41" t="s">
        <v>44</v>
      </c>
      <c r="B12" s="11">
        <f>[1]Entry!C14+[1]Entry!C15</f>
        <v>18.899999999999999</v>
      </c>
      <c r="C12" s="11">
        <v>9490.5519999999997</v>
      </c>
      <c r="D12" s="11">
        <f>[1]Entry!D14+[1]Entry!D15</f>
        <v>5621.7000000000007</v>
      </c>
      <c r="E12" s="11">
        <v>19140.8</v>
      </c>
      <c r="F12" s="11">
        <f>[1]Entry!F14+[1]Entry!F15</f>
        <v>499.1</v>
      </c>
      <c r="G12" s="11"/>
      <c r="H12" s="12"/>
    </row>
    <row r="13" spans="1:8" ht="24" customHeight="1">
      <c r="A13" s="41" t="s">
        <v>45</v>
      </c>
      <c r="B13" s="11">
        <f>[1]Entry!C12+[1]Entry!C13</f>
        <v>17.399999999999999</v>
      </c>
      <c r="C13" s="11">
        <v>21703.646999999997</v>
      </c>
      <c r="D13" s="11">
        <f>[1]Entry!D12+[1]Entry!D13</f>
        <v>1771.6</v>
      </c>
      <c r="E13" s="11">
        <v>17194.900000000001</v>
      </c>
      <c r="F13" s="11">
        <f>[1]Entry!F12+[1]Entry!F13</f>
        <v>456.5</v>
      </c>
      <c r="G13" s="11"/>
      <c r="H13" s="12"/>
    </row>
    <row r="14" spans="1:8" ht="24" customHeight="1">
      <c r="A14" s="38" t="s">
        <v>46</v>
      </c>
      <c r="B14" s="39">
        <f>[1]Entry!C16</f>
        <v>435.90000000000003</v>
      </c>
      <c r="C14" s="39">
        <v>115677.41900000001</v>
      </c>
      <c r="D14" s="39">
        <f>[1]Entry!D16</f>
        <v>1290.8000000000002</v>
      </c>
      <c r="E14" s="39">
        <v>189456.6</v>
      </c>
      <c r="F14" s="39">
        <f>[1]Entry!F16</f>
        <v>1548.8999999999999</v>
      </c>
      <c r="G14" s="39">
        <f t="shared" si="0"/>
        <v>196.12296398256484</v>
      </c>
      <c r="H14" s="40">
        <f t="shared" si="1"/>
        <v>19.995351719863621</v>
      </c>
    </row>
    <row r="15" spans="1:8" ht="24" customHeight="1">
      <c r="A15" s="41" t="s">
        <v>43</v>
      </c>
      <c r="B15" s="11">
        <f>[1]Entry!C17</f>
        <v>381.6</v>
      </c>
      <c r="C15" s="11">
        <v>101579.099</v>
      </c>
      <c r="D15" s="11">
        <f>[1]Entry!D17</f>
        <v>1093.8</v>
      </c>
      <c r="E15" s="11">
        <v>152580.5</v>
      </c>
      <c r="F15" s="11">
        <f>[1]Entry!F17</f>
        <v>1471</v>
      </c>
      <c r="G15" s="11"/>
      <c r="H15" s="12"/>
    </row>
    <row r="16" spans="1:8" ht="24" customHeight="1">
      <c r="A16" s="41" t="s">
        <v>44</v>
      </c>
      <c r="B16" s="11">
        <f>[1]Entry!C20+[1]Entry!C21</f>
        <v>51.7</v>
      </c>
      <c r="C16" s="11">
        <v>7247.4970000000003</v>
      </c>
      <c r="D16" s="11">
        <f>[1]Entry!D20+[1]Entry!D21</f>
        <v>172.1</v>
      </c>
      <c r="E16" s="11">
        <v>24626.5</v>
      </c>
      <c r="F16" s="11">
        <f>[1]Entry!F20+[1]Entry!F21</f>
        <v>51.1</v>
      </c>
      <c r="G16" s="11"/>
      <c r="H16" s="12"/>
    </row>
    <row r="17" spans="1:8" ht="24" customHeight="1">
      <c r="A17" s="41" t="s">
        <v>45</v>
      </c>
      <c r="B17" s="11">
        <f>[1]Entry!C18+[1]Entry!C19</f>
        <v>2.6</v>
      </c>
      <c r="C17" s="11">
        <v>6850.8230000000003</v>
      </c>
      <c r="D17" s="11">
        <f>[1]Entry!D18+[1]Entry!D19</f>
        <v>24.9</v>
      </c>
      <c r="E17" s="11">
        <v>12249.6</v>
      </c>
      <c r="F17" s="11">
        <f>[1]Entry!F18+[1]Entry!F19</f>
        <v>26.8</v>
      </c>
      <c r="G17" s="11"/>
      <c r="H17" s="12"/>
    </row>
    <row r="18" spans="1:8" ht="24" customHeight="1">
      <c r="A18" s="38" t="s">
        <v>47</v>
      </c>
      <c r="B18" s="39">
        <f>[1]Entry!C22</f>
        <v>0</v>
      </c>
      <c r="C18" s="39">
        <v>101557.739</v>
      </c>
      <c r="D18" s="39">
        <f>[1]Entry!D22</f>
        <v>677.9</v>
      </c>
      <c r="E18" s="39">
        <v>102836.5</v>
      </c>
      <c r="F18" s="39">
        <f>[1]Entry!F22</f>
        <v>570.79999999999995</v>
      </c>
      <c r="G18" s="42" t="s">
        <v>7</v>
      </c>
      <c r="H18" s="40">
        <f t="shared" si="1"/>
        <v>-15.798790382062251</v>
      </c>
    </row>
    <row r="19" spans="1:8" ht="24" customHeight="1">
      <c r="A19" s="41" t="s">
        <v>43</v>
      </c>
      <c r="B19" s="11">
        <f>[1]Entry!C23</f>
        <v>0</v>
      </c>
      <c r="C19" s="11">
        <v>93336.894</v>
      </c>
      <c r="D19" s="11">
        <f>[1]Entry!D23</f>
        <v>677.9</v>
      </c>
      <c r="E19" s="11">
        <v>100771</v>
      </c>
      <c r="F19" s="43">
        <f>[1]Entry!F23</f>
        <v>570.79999999999995</v>
      </c>
      <c r="G19" s="11"/>
      <c r="H19" s="44"/>
    </row>
    <row r="20" spans="1:8" ht="24" customHeight="1">
      <c r="A20" s="41" t="s">
        <v>44</v>
      </c>
      <c r="B20" s="11">
        <f>[1]Entry!C26+[1]Entry!C27</f>
        <v>0</v>
      </c>
      <c r="C20" s="11">
        <v>7834.1750000000002</v>
      </c>
      <c r="D20" s="11">
        <f>[1]Entry!D26+[1]Entry!D27</f>
        <v>0</v>
      </c>
      <c r="E20" s="11">
        <v>1737</v>
      </c>
      <c r="F20" s="11">
        <f>[1]Entry!F26+[1]Entry!F27</f>
        <v>0</v>
      </c>
      <c r="G20" s="11"/>
      <c r="H20" s="12"/>
    </row>
    <row r="21" spans="1:8" ht="24" customHeight="1" thickBot="1">
      <c r="A21" s="41" t="s">
        <v>45</v>
      </c>
      <c r="B21" s="11">
        <f>[1]Entry!C24+[1]Entry!C25</f>
        <v>0</v>
      </c>
      <c r="C21" s="11">
        <v>386.67</v>
      </c>
      <c r="D21" s="11">
        <f>[1]Entry!D24+[1]Entry!D25</f>
        <v>0</v>
      </c>
      <c r="E21" s="11">
        <v>328.5</v>
      </c>
      <c r="F21" s="11">
        <f>[1]Entry!F24+[1]Entry!F25</f>
        <v>0</v>
      </c>
      <c r="G21" s="11"/>
      <c r="H21" s="12"/>
    </row>
    <row r="22" spans="1:8" ht="24" customHeight="1" thickBot="1">
      <c r="A22" s="34" t="s">
        <v>9</v>
      </c>
      <c r="B22" s="36">
        <f>[1]Entry!C29</f>
        <v>60338.700000000004</v>
      </c>
      <c r="C22" s="36">
        <f>C23+C26</f>
        <v>525022.19999999995</v>
      </c>
      <c r="D22" s="36">
        <f>[1]Entry!D29</f>
        <v>77171.3</v>
      </c>
      <c r="E22" s="36">
        <f>E23+E26</f>
        <v>627036.89999999991</v>
      </c>
      <c r="F22" s="36">
        <f>[1]Entry!F29</f>
        <v>91558.5</v>
      </c>
      <c r="G22" s="35">
        <f t="shared" si="0"/>
        <v>27.896855583564118</v>
      </c>
      <c r="H22" s="37">
        <f t="shared" si="1"/>
        <v>18.643200257090385</v>
      </c>
    </row>
    <row r="23" spans="1:8" ht="24" customHeight="1">
      <c r="A23" s="38" t="s">
        <v>48</v>
      </c>
      <c r="B23" s="45">
        <f>[1]Entry!C31+[1]Entry!C35+[1]Entry!C32</f>
        <v>59583.4</v>
      </c>
      <c r="C23" s="45">
        <f>C24+C25</f>
        <v>521761.3</v>
      </c>
      <c r="D23" s="45">
        <f>[1]Entry!D31+[1]Entry!D35+[1]Entry!D32</f>
        <v>76205</v>
      </c>
      <c r="E23" s="45">
        <f>E24+E25</f>
        <v>623639.79999999993</v>
      </c>
      <c r="F23" s="45">
        <f>[1]Entry!F31+[1]Entry!F32+[1]Entry!F35</f>
        <v>90208.6</v>
      </c>
      <c r="G23" s="39">
        <f t="shared" si="0"/>
        <v>27.896360395680659</v>
      </c>
      <c r="H23" s="40">
        <f t="shared" si="1"/>
        <v>18.376222032675031</v>
      </c>
    </row>
    <row r="24" spans="1:8" ht="24" customHeight="1">
      <c r="A24" s="41" t="s">
        <v>49</v>
      </c>
      <c r="B24" s="46">
        <f>[1]Entry!C31+[1]Entry!C35</f>
        <v>53075.4</v>
      </c>
      <c r="C24" s="46">
        <v>481978.1</v>
      </c>
      <c r="D24" s="46">
        <f>[1]Entry!D31+[1]Entry!D35</f>
        <v>80474.600000000006</v>
      </c>
      <c r="E24" s="46">
        <f>547469.7+61694.1</f>
        <v>609163.79999999993</v>
      </c>
      <c r="F24" s="46">
        <f>[1]Entry!F31+[1]Entry!F35</f>
        <v>88791.1</v>
      </c>
      <c r="G24" s="11">
        <f t="shared" si="0"/>
        <v>51.623162519736098</v>
      </c>
      <c r="H24" s="12">
        <f t="shared" si="1"/>
        <v>10.334316666376722</v>
      </c>
    </row>
    <row r="25" spans="1:8" ht="24" customHeight="1">
      <c r="A25" s="41" t="s">
        <v>50</v>
      </c>
      <c r="B25" s="46">
        <f>[1]Entry!C32</f>
        <v>6508</v>
      </c>
      <c r="C25" s="46">
        <v>39783.199999999997</v>
      </c>
      <c r="D25" s="46">
        <f>[1]Entry!D32</f>
        <v>-4269.6000000000058</v>
      </c>
      <c r="E25" s="46">
        <v>14476</v>
      </c>
      <c r="F25" s="46">
        <f>[1]Entry!F32</f>
        <v>1417.5</v>
      </c>
      <c r="G25" s="11">
        <f t="shared" si="0"/>
        <v>-165.60540872771981</v>
      </c>
      <c r="H25" s="12">
        <f t="shared" si="1"/>
        <v>-133.19983136593586</v>
      </c>
    </row>
    <row r="26" spans="1:8" ht="24" customHeight="1" thickBot="1">
      <c r="A26" s="38" t="s">
        <v>51</v>
      </c>
      <c r="B26" s="45">
        <f>[1]Entry!C36</f>
        <v>755.3</v>
      </c>
      <c r="C26" s="45">
        <v>3260.9</v>
      </c>
      <c r="D26" s="45">
        <f>[1]Entry!D36</f>
        <v>966.3</v>
      </c>
      <c r="E26" s="45">
        <v>3397.1</v>
      </c>
      <c r="F26" s="45">
        <f>[1]Entry!F36</f>
        <v>1349.9</v>
      </c>
      <c r="G26" s="39">
        <f t="shared" si="0"/>
        <v>27.935919502184575</v>
      </c>
      <c r="H26" s="40">
        <f t="shared" si="1"/>
        <v>39.69781641312224</v>
      </c>
    </row>
    <row r="27" spans="1:8" ht="24" customHeight="1" thickBot="1">
      <c r="A27" s="34" t="s">
        <v>10</v>
      </c>
      <c r="B27" s="35">
        <f>B22-B9</f>
        <v>49337.000000000007</v>
      </c>
      <c r="C27" s="35">
        <f t="shared" ref="C27:E27" si="2">C22-C9</f>
        <v>-56682.191000000108</v>
      </c>
      <c r="D27" s="35">
        <f>D22-D9</f>
        <v>45623.700000000012</v>
      </c>
      <c r="E27" s="36">
        <f t="shared" si="2"/>
        <v>-166875.80000000016</v>
      </c>
      <c r="F27" s="35">
        <f>F22-F9</f>
        <v>19182.399999999994</v>
      </c>
      <c r="G27" s="35">
        <f t="shared" si="0"/>
        <v>-7.5264000648600415</v>
      </c>
      <c r="H27" s="37">
        <f t="shared" si="1"/>
        <v>-57.955185572410855</v>
      </c>
    </row>
    <row r="28" spans="1:8" s="28" customFormat="1" ht="24" customHeight="1" thickBot="1">
      <c r="A28" s="34" t="s">
        <v>11</v>
      </c>
      <c r="B28" s="35">
        <f>B29+B38+B39</f>
        <v>-49337</v>
      </c>
      <c r="C28" s="36">
        <f t="shared" ref="C28:F28" si="3">C29+C38+C39</f>
        <v>56682.200000000004</v>
      </c>
      <c r="D28" s="36">
        <f t="shared" si="3"/>
        <v>-45623.7</v>
      </c>
      <c r="E28" s="36">
        <f t="shared" si="3"/>
        <v>166875.80000000002</v>
      </c>
      <c r="F28" s="36">
        <f t="shared" si="3"/>
        <v>-19182.399999999998</v>
      </c>
      <c r="G28" s="35">
        <f t="shared" si="0"/>
        <v>-7.5264000648600557</v>
      </c>
      <c r="H28" s="37">
        <f t="shared" si="1"/>
        <v>-57.955185572410834</v>
      </c>
    </row>
    <row r="29" spans="1:8" ht="24" customHeight="1">
      <c r="A29" s="41" t="s">
        <v>52</v>
      </c>
      <c r="B29" s="46">
        <f>B30+B36+B37</f>
        <v>-51167.799999999996</v>
      </c>
      <c r="C29" s="46">
        <f t="shared" ref="C29:F29" si="4">C30+C36+C37</f>
        <v>13214.700000000006</v>
      </c>
      <c r="D29" s="46">
        <f t="shared" si="4"/>
        <v>-52783</v>
      </c>
      <c r="E29" s="46">
        <f t="shared" si="4"/>
        <v>116129.10000000002</v>
      </c>
      <c r="F29" s="46">
        <f t="shared" si="4"/>
        <v>-26506.600000000006</v>
      </c>
      <c r="G29" s="11">
        <f t="shared" si="0"/>
        <v>3.156672751222473</v>
      </c>
      <c r="H29" s="12">
        <f t="shared" si="1"/>
        <v>-49.78193736619744</v>
      </c>
    </row>
    <row r="30" spans="1:8" ht="24" customHeight="1">
      <c r="A30" s="41" t="s">
        <v>53</v>
      </c>
      <c r="B30" s="46">
        <f>SUM(B31:B35)</f>
        <v>0</v>
      </c>
      <c r="C30" s="46">
        <f t="shared" ref="C30:F30" si="5">SUM(C31:C35)</f>
        <v>87774.5</v>
      </c>
      <c r="D30" s="46">
        <f t="shared" si="5"/>
        <v>0</v>
      </c>
      <c r="E30" s="46">
        <f t="shared" si="5"/>
        <v>88337.700000000012</v>
      </c>
      <c r="F30" s="46">
        <f t="shared" si="5"/>
        <v>48625</v>
      </c>
      <c r="G30" s="46"/>
      <c r="H30" s="47"/>
    </row>
    <row r="31" spans="1:8" ht="24" customHeight="1">
      <c r="A31" s="41" t="s">
        <v>54</v>
      </c>
      <c r="B31" s="46">
        <v>0</v>
      </c>
      <c r="C31" s="46">
        <v>20500</v>
      </c>
      <c r="D31" s="46">
        <v>0</v>
      </c>
      <c r="E31" s="46">
        <v>33000</v>
      </c>
      <c r="F31" s="46">
        <v>13625</v>
      </c>
      <c r="G31" s="46"/>
      <c r="H31" s="47"/>
    </row>
    <row r="32" spans="1:8" ht="24" customHeight="1">
      <c r="A32" s="41" t="s">
        <v>55</v>
      </c>
      <c r="B32" s="46">
        <v>0</v>
      </c>
      <c r="C32" s="46">
        <v>62000</v>
      </c>
      <c r="D32" s="46">
        <v>0</v>
      </c>
      <c r="E32" s="46">
        <v>55000</v>
      </c>
      <c r="F32" s="46">
        <v>35000</v>
      </c>
      <c r="G32" s="46"/>
      <c r="H32" s="47"/>
    </row>
    <row r="33" spans="1:11" ht="24" customHeight="1">
      <c r="A33" s="41" t="s">
        <v>56</v>
      </c>
      <c r="B33" s="46">
        <v>0</v>
      </c>
      <c r="C33" s="46">
        <v>0</v>
      </c>
      <c r="D33" s="46">
        <v>0</v>
      </c>
      <c r="E33" s="46">
        <v>0</v>
      </c>
      <c r="F33" s="46">
        <v>0</v>
      </c>
      <c r="G33" s="46"/>
      <c r="H33" s="47"/>
    </row>
    <row r="34" spans="1:11" ht="24" customHeight="1">
      <c r="A34" s="41" t="s">
        <v>57</v>
      </c>
      <c r="B34" s="46">
        <v>0</v>
      </c>
      <c r="C34" s="46">
        <v>5000</v>
      </c>
      <c r="D34" s="46">
        <v>0</v>
      </c>
      <c r="E34" s="46">
        <v>285.60000000000002</v>
      </c>
      <c r="F34" s="46">
        <v>0</v>
      </c>
      <c r="G34" s="46"/>
      <c r="H34" s="47"/>
    </row>
    <row r="35" spans="1:11" ht="24" customHeight="1">
      <c r="A35" s="41" t="s">
        <v>58</v>
      </c>
      <c r="B35" s="46">
        <v>0</v>
      </c>
      <c r="C35" s="46">
        <v>274.5</v>
      </c>
      <c r="D35" s="46">
        <v>0</v>
      </c>
      <c r="E35" s="46">
        <v>52.1</v>
      </c>
      <c r="F35" s="46">
        <v>0</v>
      </c>
      <c r="G35" s="46"/>
      <c r="H35" s="47"/>
    </row>
    <row r="36" spans="1:11" ht="24" customHeight="1">
      <c r="A36" s="41" t="s">
        <v>59</v>
      </c>
      <c r="B36" s="46">
        <v>-51036.1</v>
      </c>
      <c r="C36" s="46">
        <v>-74373.399999999994</v>
      </c>
      <c r="D36" s="46">
        <v>-52691.1</v>
      </c>
      <c r="E36" s="46">
        <v>28599.8</v>
      </c>
      <c r="F36" s="46">
        <v>-75088.100000000006</v>
      </c>
      <c r="G36" s="11">
        <f t="shared" si="0"/>
        <v>3.2428026436189299</v>
      </c>
      <c r="H36" s="12">
        <f t="shared" si="1"/>
        <v>42.506229704826836</v>
      </c>
    </row>
    <row r="37" spans="1:11" ht="24" customHeight="1">
      <c r="A37" s="41" t="s">
        <v>60</v>
      </c>
      <c r="B37" s="46">
        <f>[1]Entry!C44</f>
        <v>-131.69999999999999</v>
      </c>
      <c r="C37" s="46">
        <v>-186.4</v>
      </c>
      <c r="D37" s="46">
        <f>[1]Entry!D44</f>
        <v>-91.9</v>
      </c>
      <c r="E37" s="46">
        <v>-808.4</v>
      </c>
      <c r="F37" s="46">
        <f>[1]Entry!F44</f>
        <v>-43.5</v>
      </c>
      <c r="G37" s="11">
        <f t="shared" si="0"/>
        <v>-30.220197418375079</v>
      </c>
      <c r="H37" s="12">
        <f t="shared" si="1"/>
        <v>-52.665941240478787</v>
      </c>
    </row>
    <row r="38" spans="1:11" ht="24" customHeight="1">
      <c r="A38" s="41" t="s">
        <v>61</v>
      </c>
      <c r="B38" s="46">
        <f>[1]Entry!C43</f>
        <v>61.7</v>
      </c>
      <c r="C38" s="46">
        <v>13694</v>
      </c>
      <c r="D38" s="46">
        <f>[1]Entry!D43</f>
        <v>33.9</v>
      </c>
      <c r="E38" s="46">
        <v>2940.2</v>
      </c>
      <c r="F38" s="46">
        <f>[1]Entry!F43</f>
        <v>614.29999999999995</v>
      </c>
      <c r="G38" s="11">
        <f t="shared" si="0"/>
        <v>-45.056726094003238</v>
      </c>
      <c r="H38" s="12"/>
    </row>
    <row r="39" spans="1:11" ht="24" customHeight="1" thickBot="1">
      <c r="A39" s="41" t="s">
        <v>62</v>
      </c>
      <c r="B39" s="46">
        <f>[1]Entry!C40</f>
        <v>1769.0999999999995</v>
      </c>
      <c r="C39" s="46">
        <v>29773.5</v>
      </c>
      <c r="D39" s="46">
        <f>[1]Entry!D40</f>
        <v>7125.3999999999978</v>
      </c>
      <c r="E39" s="46">
        <v>47806.5</v>
      </c>
      <c r="F39" s="46">
        <f>[1]Entry!F40</f>
        <v>6709.9000000000087</v>
      </c>
      <c r="G39" s="11">
        <f t="shared" si="0"/>
        <v>302.76976993951729</v>
      </c>
      <c r="H39" s="12">
        <f t="shared" si="1"/>
        <v>-5.8312515788585699</v>
      </c>
    </row>
    <row r="40" spans="1:11" s="28" customFormat="1" ht="24" customHeight="1" thickBot="1">
      <c r="A40" s="34" t="s">
        <v>63</v>
      </c>
      <c r="B40" s="36">
        <f>SUM(B41:B45)</f>
        <v>-902.90000000000032</v>
      </c>
      <c r="C40" s="36">
        <f t="shared" ref="C40:F40" si="6">SUM(C41:C45)</f>
        <v>6848.8</v>
      </c>
      <c r="D40" s="36">
        <f t="shared" si="6"/>
        <v>20827.7</v>
      </c>
      <c r="E40" s="36">
        <f t="shared" si="6"/>
        <v>41267.699999999997</v>
      </c>
      <c r="F40" s="36">
        <f t="shared" si="6"/>
        <v>55606.6</v>
      </c>
      <c r="G40" s="35">
        <f t="shared" si="0"/>
        <v>-2406.7560084173215</v>
      </c>
      <c r="H40" s="37">
        <f t="shared" si="1"/>
        <v>166.98387243910753</v>
      </c>
    </row>
    <row r="41" spans="1:11" ht="24" customHeight="1">
      <c r="A41" s="41" t="s">
        <v>64</v>
      </c>
      <c r="B41" s="46">
        <f>[1]Entry!C50</f>
        <v>701.1</v>
      </c>
      <c r="C41" s="46">
        <v>-3.1</v>
      </c>
      <c r="D41" s="46">
        <f>[1]Entry!D50</f>
        <v>275.5</v>
      </c>
      <c r="E41" s="46">
        <v>-850.9</v>
      </c>
      <c r="F41" s="46">
        <f>[1]Entry!F50</f>
        <v>1730.5</v>
      </c>
      <c r="G41" s="11">
        <f t="shared" si="0"/>
        <v>-60.704607046070464</v>
      </c>
      <c r="H41" s="12">
        <f t="shared" si="1"/>
        <v>528.13067150635209</v>
      </c>
    </row>
    <row r="42" spans="1:11" ht="24" customHeight="1">
      <c r="A42" s="41" t="s">
        <v>65</v>
      </c>
      <c r="B42" s="46">
        <f>[1]Entry!C51</f>
        <v>760.3</v>
      </c>
      <c r="C42" s="46">
        <v>216</v>
      </c>
      <c r="D42" s="46">
        <f>[1]Entry!D51</f>
        <v>457</v>
      </c>
      <c r="E42" s="46">
        <v>228.6</v>
      </c>
      <c r="F42" s="46">
        <f>[1]Entry!F51</f>
        <v>766.59999999999991</v>
      </c>
      <c r="G42" s="11">
        <f t="shared" si="0"/>
        <v>-39.892147836380374</v>
      </c>
      <c r="H42" s="12">
        <f t="shared" si="1"/>
        <v>67.746170678336966</v>
      </c>
    </row>
    <row r="43" spans="1:11" ht="24" customHeight="1">
      <c r="A43" s="41" t="s">
        <v>66</v>
      </c>
      <c r="B43" s="46">
        <f>[1]Entry!C52</f>
        <v>0</v>
      </c>
      <c r="C43" s="46">
        <v>0</v>
      </c>
      <c r="D43" s="46">
        <f>[1]Entry!D52</f>
        <v>18260</v>
      </c>
      <c r="E43" s="46">
        <v>17038.599999999999</v>
      </c>
      <c r="F43" s="46">
        <f>[1]Entry!F52</f>
        <v>0</v>
      </c>
      <c r="G43" s="46"/>
      <c r="H43" s="47"/>
    </row>
    <row r="44" spans="1:11" ht="24" customHeight="1">
      <c r="A44" s="41" t="s">
        <v>67</v>
      </c>
      <c r="B44" s="46">
        <f>[1]Entry!C53</f>
        <v>-1954.6000000000004</v>
      </c>
      <c r="C44" s="46">
        <v>3086.9</v>
      </c>
      <c r="D44" s="46">
        <f>[1]Entry!D53</f>
        <v>-1588.8999999999978</v>
      </c>
      <c r="E44" s="46">
        <v>13314.4</v>
      </c>
      <c r="F44" s="46">
        <f>[1]Entry!F53</f>
        <v>54567.5</v>
      </c>
      <c r="G44" s="11">
        <f t="shared" si="0"/>
        <v>-18.709710426685888</v>
      </c>
      <c r="H44" s="12">
        <f t="shared" si="1"/>
        <v>-3534.2941657750694</v>
      </c>
    </row>
    <row r="45" spans="1:11" ht="24" customHeight="1" thickBot="1">
      <c r="A45" s="41" t="s">
        <v>68</v>
      </c>
      <c r="B45" s="46">
        <f>[1]Entry!C47+[1]Entry!C48+[1]Entry!C49</f>
        <v>-409.7</v>
      </c>
      <c r="C45" s="46">
        <f>2684+1096.5-231.5</f>
        <v>3549</v>
      </c>
      <c r="D45" s="46">
        <f>[1]Entry!D47+[1]Entry!D48+[1]Entry!D49</f>
        <v>3424.0999999999995</v>
      </c>
      <c r="E45" s="46">
        <f>6719.6+5552.2-734.8</f>
        <v>11537</v>
      </c>
      <c r="F45" s="46">
        <f>[1]Entry!F47+[1]Entry!F48+[1]Entry!F49</f>
        <v>-1458.0000000000023</v>
      </c>
      <c r="G45" s="11">
        <f t="shared" si="0"/>
        <v>-935.75787161337553</v>
      </c>
      <c r="H45" s="12">
        <f t="shared" si="1"/>
        <v>-142.5805321106277</v>
      </c>
    </row>
    <row r="46" spans="1:11" s="28" customFormat="1" ht="24" customHeight="1" thickBot="1">
      <c r="A46" s="50" t="s">
        <v>69</v>
      </c>
      <c r="B46" s="51">
        <f>[1]Entry!C55</f>
        <v>50133.200000000004</v>
      </c>
      <c r="C46" s="51">
        <v>81222.3</v>
      </c>
      <c r="D46" s="51">
        <f>[1]Entry!D55</f>
        <v>73518.8</v>
      </c>
      <c r="E46" s="51">
        <v>12667.9</v>
      </c>
      <c r="F46" s="51">
        <f>[1]Entry!F55</f>
        <v>130694.70000000001</v>
      </c>
      <c r="G46" s="48">
        <f>D46/B46*100-100</f>
        <v>46.646932571629179</v>
      </c>
      <c r="H46" s="49">
        <f>F46/D46*100-100</f>
        <v>77.770447831030964</v>
      </c>
    </row>
    <row r="47" spans="1:11" s="28" customFormat="1" ht="15.75" customHeight="1" thickTop="1">
      <c r="A47" s="52"/>
      <c r="B47" s="52"/>
      <c r="C47" s="52"/>
      <c r="D47" s="52"/>
      <c r="E47" s="52"/>
      <c r="F47" s="52"/>
      <c r="G47" s="53"/>
      <c r="H47" s="53"/>
    </row>
    <row r="48" spans="1:11" ht="53.25" customHeight="1">
      <c r="A48" s="1831" t="s">
        <v>70</v>
      </c>
      <c r="B48" s="1831"/>
      <c r="C48" s="1831"/>
      <c r="D48" s="1831"/>
      <c r="E48" s="1831"/>
      <c r="F48" s="1831"/>
      <c r="G48" s="1831"/>
      <c r="H48" s="1831"/>
      <c r="K48" s="29"/>
    </row>
    <row r="49" spans="1:8">
      <c r="A49" s="1819" t="s">
        <v>13</v>
      </c>
      <c r="B49" s="1819"/>
      <c r="C49" s="1819"/>
      <c r="D49" s="1819"/>
      <c r="E49" s="1819"/>
      <c r="F49" s="1819"/>
      <c r="G49" s="1819"/>
      <c r="H49" s="1819"/>
    </row>
    <row r="50" spans="1:8">
      <c r="A50" s="1819" t="s">
        <v>12</v>
      </c>
      <c r="B50" s="1819"/>
      <c r="C50" s="1819"/>
      <c r="D50" s="1819"/>
      <c r="E50" s="1819"/>
      <c r="F50" s="1819"/>
      <c r="G50" s="1819"/>
      <c r="H50" s="1819"/>
    </row>
    <row r="51" spans="1:8" ht="15" customHeight="1">
      <c r="A51" s="1832" t="s">
        <v>71</v>
      </c>
      <c r="B51" s="1833"/>
      <c r="C51" s="1833"/>
      <c r="D51" s="1833"/>
      <c r="E51" s="1833"/>
      <c r="F51" s="1833"/>
      <c r="G51" s="1833"/>
      <c r="H51" s="1833"/>
    </row>
    <row r="52" spans="1:8">
      <c r="A52" s="1819" t="s">
        <v>72</v>
      </c>
      <c r="B52" s="1819"/>
      <c r="C52" s="1819"/>
      <c r="D52" s="1819"/>
      <c r="E52" s="1819"/>
      <c r="F52" s="1819"/>
      <c r="G52" s="1819"/>
      <c r="H52" s="1819"/>
    </row>
    <row r="53" spans="1:8">
      <c r="A53" s="30"/>
      <c r="B53" s="30"/>
      <c r="C53" s="30"/>
      <c r="D53" s="30"/>
      <c r="E53" s="30"/>
      <c r="F53" s="30"/>
      <c r="G53" s="30"/>
      <c r="H53" s="30"/>
    </row>
  </sheetData>
  <mergeCells count="14">
    <mergeCell ref="A1:H1"/>
    <mergeCell ref="A2:H2"/>
    <mergeCell ref="A3:H3"/>
    <mergeCell ref="A52:H52"/>
    <mergeCell ref="A5:H5"/>
    <mergeCell ref="A6:A8"/>
    <mergeCell ref="B6:F6"/>
    <mergeCell ref="B7:C7"/>
    <mergeCell ref="D7:E7"/>
    <mergeCell ref="G6:H7"/>
    <mergeCell ref="A48:H48"/>
    <mergeCell ref="A49:H49"/>
    <mergeCell ref="A50:H50"/>
    <mergeCell ref="A51:H51"/>
  </mergeCells>
  <pageMargins left="0.9055118110236221" right="0.70866141732283472" top="0.74803149606299213" bottom="0.74803149606299213" header="0.31496062992125984" footer="0.31496062992125984"/>
  <pageSetup paperSize="9" scale="54" orientation="portrait" horizontalDpi="200" r:id="rId1"/>
</worksheet>
</file>

<file path=xl/worksheets/sheet23.xml><?xml version="1.0" encoding="utf-8"?>
<worksheet xmlns="http://schemas.openxmlformats.org/spreadsheetml/2006/main" xmlns:r="http://schemas.openxmlformats.org/officeDocument/2006/relationships">
  <sheetPr>
    <pageSetUpPr fitToPage="1"/>
  </sheetPr>
  <dimension ref="A1:V250"/>
  <sheetViews>
    <sheetView view="pageBreakPreview" topLeftCell="A13" zoomScale="106" zoomScaleSheetLayoutView="106" workbookViewId="0">
      <selection activeCell="V15" sqref="V15"/>
    </sheetView>
  </sheetViews>
  <sheetFormatPr defaultRowHeight="12.75"/>
  <cols>
    <col min="1" max="1" width="20.7109375" style="54" customWidth="1"/>
    <col min="2" max="2" width="10.85546875" style="54" hidden="1" customWidth="1"/>
    <col min="3" max="3" width="12.5703125" style="54" hidden="1" customWidth="1"/>
    <col min="4" max="10" width="10.85546875" style="54" customWidth="1"/>
    <col min="11" max="11" width="13.140625" style="54" hidden="1" customWidth="1"/>
    <col min="12" max="12" width="9.5703125" style="54" customWidth="1"/>
    <col min="13" max="13" width="9.5703125" style="56" customWidth="1"/>
    <col min="14" max="14" width="9.7109375" style="56" customWidth="1"/>
    <col min="15" max="15" width="16.85546875" style="77" hidden="1" customWidth="1"/>
    <col min="16" max="16" width="9.140625" style="78"/>
    <col min="17" max="18" width="9.140625" style="56"/>
    <col min="19" max="256" width="9.140625" style="54"/>
    <col min="257" max="257" width="20.7109375" style="54" customWidth="1"/>
    <col min="258" max="259" width="0" style="54" hidden="1" customWidth="1"/>
    <col min="260" max="266" width="10.85546875" style="54" customWidth="1"/>
    <col min="267" max="267" width="0" style="54" hidden="1" customWidth="1"/>
    <col min="268" max="269" width="9.5703125" style="54" customWidth="1"/>
    <col min="270" max="270" width="9.7109375" style="54" customWidth="1"/>
    <col min="271" max="271" width="0" style="54" hidden="1" customWidth="1"/>
    <col min="272" max="512" width="9.140625" style="54"/>
    <col min="513" max="513" width="20.7109375" style="54" customWidth="1"/>
    <col min="514" max="515" width="0" style="54" hidden="1" customWidth="1"/>
    <col min="516" max="522" width="10.85546875" style="54" customWidth="1"/>
    <col min="523" max="523" width="0" style="54" hidden="1" customWidth="1"/>
    <col min="524" max="525" width="9.5703125" style="54" customWidth="1"/>
    <col min="526" max="526" width="9.7109375" style="54" customWidth="1"/>
    <col min="527" max="527" width="0" style="54" hidden="1" customWidth="1"/>
    <col min="528" max="768" width="9.140625" style="54"/>
    <col min="769" max="769" width="20.7109375" style="54" customWidth="1"/>
    <col min="770" max="771" width="0" style="54" hidden="1" customWidth="1"/>
    <col min="772" max="778" width="10.85546875" style="54" customWidth="1"/>
    <col min="779" max="779" width="0" style="54" hidden="1" customWidth="1"/>
    <col min="780" max="781" width="9.5703125" style="54" customWidth="1"/>
    <col min="782" max="782" width="9.7109375" style="54" customWidth="1"/>
    <col min="783" max="783" width="0" style="54" hidden="1" customWidth="1"/>
    <col min="784" max="1024" width="9.140625" style="54"/>
    <col min="1025" max="1025" width="20.7109375" style="54" customWidth="1"/>
    <col min="1026" max="1027" width="0" style="54" hidden="1" customWidth="1"/>
    <col min="1028" max="1034" width="10.85546875" style="54" customWidth="1"/>
    <col min="1035" max="1035" width="0" style="54" hidden="1" customWidth="1"/>
    <col min="1036" max="1037" width="9.5703125" style="54" customWidth="1"/>
    <col min="1038" max="1038" width="9.7109375" style="54" customWidth="1"/>
    <col min="1039" max="1039" width="0" style="54" hidden="1" customWidth="1"/>
    <col min="1040" max="1280" width="9.140625" style="54"/>
    <col min="1281" max="1281" width="20.7109375" style="54" customWidth="1"/>
    <col min="1282" max="1283" width="0" style="54" hidden="1" customWidth="1"/>
    <col min="1284" max="1290" width="10.85546875" style="54" customWidth="1"/>
    <col min="1291" max="1291" width="0" style="54" hidden="1" customWidth="1"/>
    <col min="1292" max="1293" width="9.5703125" style="54" customWidth="1"/>
    <col min="1294" max="1294" width="9.7109375" style="54" customWidth="1"/>
    <col min="1295" max="1295" width="0" style="54" hidden="1" customWidth="1"/>
    <col min="1296" max="1536" width="9.140625" style="54"/>
    <col min="1537" max="1537" width="20.7109375" style="54" customWidth="1"/>
    <col min="1538" max="1539" width="0" style="54" hidden="1" customWidth="1"/>
    <col min="1540" max="1546" width="10.85546875" style="54" customWidth="1"/>
    <col min="1547" max="1547" width="0" style="54" hidden="1" customWidth="1"/>
    <col min="1548" max="1549" width="9.5703125" style="54" customWidth="1"/>
    <col min="1550" max="1550" width="9.7109375" style="54" customWidth="1"/>
    <col min="1551" max="1551" width="0" style="54" hidden="1" customWidth="1"/>
    <col min="1552" max="1792" width="9.140625" style="54"/>
    <col min="1793" max="1793" width="20.7109375" style="54" customWidth="1"/>
    <col min="1794" max="1795" width="0" style="54" hidden="1" customWidth="1"/>
    <col min="1796" max="1802" width="10.85546875" style="54" customWidth="1"/>
    <col min="1803" max="1803" width="0" style="54" hidden="1" customWidth="1"/>
    <col min="1804" max="1805" width="9.5703125" style="54" customWidth="1"/>
    <col min="1806" max="1806" width="9.7109375" style="54" customWidth="1"/>
    <col min="1807" max="1807" width="0" style="54" hidden="1" customWidth="1"/>
    <col min="1808" max="2048" width="9.140625" style="54"/>
    <col min="2049" max="2049" width="20.7109375" style="54" customWidth="1"/>
    <col min="2050" max="2051" width="0" style="54" hidden="1" customWidth="1"/>
    <col min="2052" max="2058" width="10.85546875" style="54" customWidth="1"/>
    <col min="2059" max="2059" width="0" style="54" hidden="1" customWidth="1"/>
    <col min="2060" max="2061" width="9.5703125" style="54" customWidth="1"/>
    <col min="2062" max="2062" width="9.7109375" style="54" customWidth="1"/>
    <col min="2063" max="2063" width="0" style="54" hidden="1" customWidth="1"/>
    <col min="2064" max="2304" width="9.140625" style="54"/>
    <col min="2305" max="2305" width="20.7109375" style="54" customWidth="1"/>
    <col min="2306" max="2307" width="0" style="54" hidden="1" customWidth="1"/>
    <col min="2308" max="2314" width="10.85546875" style="54" customWidth="1"/>
    <col min="2315" max="2315" width="0" style="54" hidden="1" customWidth="1"/>
    <col min="2316" max="2317" width="9.5703125" style="54" customWidth="1"/>
    <col min="2318" max="2318" width="9.7109375" style="54" customWidth="1"/>
    <col min="2319" max="2319" width="0" style="54" hidden="1" customWidth="1"/>
    <col min="2320" max="2560" width="9.140625" style="54"/>
    <col min="2561" max="2561" width="20.7109375" style="54" customWidth="1"/>
    <col min="2562" max="2563" width="0" style="54" hidden="1" customWidth="1"/>
    <col min="2564" max="2570" width="10.85546875" style="54" customWidth="1"/>
    <col min="2571" max="2571" width="0" style="54" hidden="1" customWidth="1"/>
    <col min="2572" max="2573" width="9.5703125" style="54" customWidth="1"/>
    <col min="2574" max="2574" width="9.7109375" style="54" customWidth="1"/>
    <col min="2575" max="2575" width="0" style="54" hidden="1" customWidth="1"/>
    <col min="2576" max="2816" width="9.140625" style="54"/>
    <col min="2817" max="2817" width="20.7109375" style="54" customWidth="1"/>
    <col min="2818" max="2819" width="0" style="54" hidden="1" customWidth="1"/>
    <col min="2820" max="2826" width="10.85546875" style="54" customWidth="1"/>
    <col min="2827" max="2827" width="0" style="54" hidden="1" customWidth="1"/>
    <col min="2828" max="2829" width="9.5703125" style="54" customWidth="1"/>
    <col min="2830" max="2830" width="9.7109375" style="54" customWidth="1"/>
    <col min="2831" max="2831" width="0" style="54" hidden="1" customWidth="1"/>
    <col min="2832" max="3072" width="9.140625" style="54"/>
    <col min="3073" max="3073" width="20.7109375" style="54" customWidth="1"/>
    <col min="3074" max="3075" width="0" style="54" hidden="1" customWidth="1"/>
    <col min="3076" max="3082" width="10.85546875" style="54" customWidth="1"/>
    <col min="3083" max="3083" width="0" style="54" hidden="1" customWidth="1"/>
    <col min="3084" max="3085" width="9.5703125" style="54" customWidth="1"/>
    <col min="3086" max="3086" width="9.7109375" style="54" customWidth="1"/>
    <col min="3087" max="3087" width="0" style="54" hidden="1" customWidth="1"/>
    <col min="3088" max="3328" width="9.140625" style="54"/>
    <col min="3329" max="3329" width="20.7109375" style="54" customWidth="1"/>
    <col min="3330" max="3331" width="0" style="54" hidden="1" customWidth="1"/>
    <col min="3332" max="3338" width="10.85546875" style="54" customWidth="1"/>
    <col min="3339" max="3339" width="0" style="54" hidden="1" customWidth="1"/>
    <col min="3340" max="3341" width="9.5703125" style="54" customWidth="1"/>
    <col min="3342" max="3342" width="9.7109375" style="54" customWidth="1"/>
    <col min="3343" max="3343" width="0" style="54" hidden="1" customWidth="1"/>
    <col min="3344" max="3584" width="9.140625" style="54"/>
    <col min="3585" max="3585" width="20.7109375" style="54" customWidth="1"/>
    <col min="3586" max="3587" width="0" style="54" hidden="1" customWidth="1"/>
    <col min="3588" max="3594" width="10.85546875" style="54" customWidth="1"/>
    <col min="3595" max="3595" width="0" style="54" hidden="1" customWidth="1"/>
    <col min="3596" max="3597" width="9.5703125" style="54" customWidth="1"/>
    <col min="3598" max="3598" width="9.7109375" style="54" customWidth="1"/>
    <col min="3599" max="3599" width="0" style="54" hidden="1" customWidth="1"/>
    <col min="3600" max="3840" width="9.140625" style="54"/>
    <col min="3841" max="3841" width="20.7109375" style="54" customWidth="1"/>
    <col min="3842" max="3843" width="0" style="54" hidden="1" customWidth="1"/>
    <col min="3844" max="3850" width="10.85546875" style="54" customWidth="1"/>
    <col min="3851" max="3851" width="0" style="54" hidden="1" customWidth="1"/>
    <col min="3852" max="3853" width="9.5703125" style="54" customWidth="1"/>
    <col min="3854" max="3854" width="9.7109375" style="54" customWidth="1"/>
    <col min="3855" max="3855" width="0" style="54" hidden="1" customWidth="1"/>
    <col min="3856" max="4096" width="9.140625" style="54"/>
    <col min="4097" max="4097" width="20.7109375" style="54" customWidth="1"/>
    <col min="4098" max="4099" width="0" style="54" hidden="1" customWidth="1"/>
    <col min="4100" max="4106" width="10.85546875" style="54" customWidth="1"/>
    <col min="4107" max="4107" width="0" style="54" hidden="1" customWidth="1"/>
    <col min="4108" max="4109" width="9.5703125" style="54" customWidth="1"/>
    <col min="4110" max="4110" width="9.7109375" style="54" customWidth="1"/>
    <col min="4111" max="4111" width="0" style="54" hidden="1" customWidth="1"/>
    <col min="4112" max="4352" width="9.140625" style="54"/>
    <col min="4353" max="4353" width="20.7109375" style="54" customWidth="1"/>
    <col min="4354" max="4355" width="0" style="54" hidden="1" customWidth="1"/>
    <col min="4356" max="4362" width="10.85546875" style="54" customWidth="1"/>
    <col min="4363" max="4363" width="0" style="54" hidden="1" customWidth="1"/>
    <col min="4364" max="4365" width="9.5703125" style="54" customWidth="1"/>
    <col min="4366" max="4366" width="9.7109375" style="54" customWidth="1"/>
    <col min="4367" max="4367" width="0" style="54" hidden="1" customWidth="1"/>
    <col min="4368" max="4608" width="9.140625" style="54"/>
    <col min="4609" max="4609" width="20.7109375" style="54" customWidth="1"/>
    <col min="4610" max="4611" width="0" style="54" hidden="1" customWidth="1"/>
    <col min="4612" max="4618" width="10.85546875" style="54" customWidth="1"/>
    <col min="4619" max="4619" width="0" style="54" hidden="1" customWidth="1"/>
    <col min="4620" max="4621" width="9.5703125" style="54" customWidth="1"/>
    <col min="4622" max="4622" width="9.7109375" style="54" customWidth="1"/>
    <col min="4623" max="4623" width="0" style="54" hidden="1" customWidth="1"/>
    <col min="4624" max="4864" width="9.140625" style="54"/>
    <col min="4865" max="4865" width="20.7109375" style="54" customWidth="1"/>
    <col min="4866" max="4867" width="0" style="54" hidden="1" customWidth="1"/>
    <col min="4868" max="4874" width="10.85546875" style="54" customWidth="1"/>
    <col min="4875" max="4875" width="0" style="54" hidden="1" customWidth="1"/>
    <col min="4876" max="4877" width="9.5703125" style="54" customWidth="1"/>
    <col min="4878" max="4878" width="9.7109375" style="54" customWidth="1"/>
    <col min="4879" max="4879" width="0" style="54" hidden="1" customWidth="1"/>
    <col min="4880" max="5120" width="9.140625" style="54"/>
    <col min="5121" max="5121" width="20.7109375" style="54" customWidth="1"/>
    <col min="5122" max="5123" width="0" style="54" hidden="1" customWidth="1"/>
    <col min="5124" max="5130" width="10.85546875" style="54" customWidth="1"/>
    <col min="5131" max="5131" width="0" style="54" hidden="1" customWidth="1"/>
    <col min="5132" max="5133" width="9.5703125" style="54" customWidth="1"/>
    <col min="5134" max="5134" width="9.7109375" style="54" customWidth="1"/>
    <col min="5135" max="5135" width="0" style="54" hidden="1" customWidth="1"/>
    <col min="5136" max="5376" width="9.140625" style="54"/>
    <col min="5377" max="5377" width="20.7109375" style="54" customWidth="1"/>
    <col min="5378" max="5379" width="0" style="54" hidden="1" customWidth="1"/>
    <col min="5380" max="5386" width="10.85546875" style="54" customWidth="1"/>
    <col min="5387" max="5387" width="0" style="54" hidden="1" customWidth="1"/>
    <col min="5388" max="5389" width="9.5703125" style="54" customWidth="1"/>
    <col min="5390" max="5390" width="9.7109375" style="54" customWidth="1"/>
    <col min="5391" max="5391" width="0" style="54" hidden="1" customWidth="1"/>
    <col min="5392" max="5632" width="9.140625" style="54"/>
    <col min="5633" max="5633" width="20.7109375" style="54" customWidth="1"/>
    <col min="5634" max="5635" width="0" style="54" hidden="1" customWidth="1"/>
    <col min="5636" max="5642" width="10.85546875" style="54" customWidth="1"/>
    <col min="5643" max="5643" width="0" style="54" hidden="1" customWidth="1"/>
    <col min="5644" max="5645" width="9.5703125" style="54" customWidth="1"/>
    <col min="5646" max="5646" width="9.7109375" style="54" customWidth="1"/>
    <col min="5647" max="5647" width="0" style="54" hidden="1" customWidth="1"/>
    <col min="5648" max="5888" width="9.140625" style="54"/>
    <col min="5889" max="5889" width="20.7109375" style="54" customWidth="1"/>
    <col min="5890" max="5891" width="0" style="54" hidden="1" customWidth="1"/>
    <col min="5892" max="5898" width="10.85546875" style="54" customWidth="1"/>
    <col min="5899" max="5899" width="0" style="54" hidden="1" customWidth="1"/>
    <col min="5900" max="5901" width="9.5703125" style="54" customWidth="1"/>
    <col min="5902" max="5902" width="9.7109375" style="54" customWidth="1"/>
    <col min="5903" max="5903" width="0" style="54" hidden="1" customWidth="1"/>
    <col min="5904" max="6144" width="9.140625" style="54"/>
    <col min="6145" max="6145" width="20.7109375" style="54" customWidth="1"/>
    <col min="6146" max="6147" width="0" style="54" hidden="1" customWidth="1"/>
    <col min="6148" max="6154" width="10.85546875" style="54" customWidth="1"/>
    <col min="6155" max="6155" width="0" style="54" hidden="1" customWidth="1"/>
    <col min="6156" max="6157" width="9.5703125" style="54" customWidth="1"/>
    <col min="6158" max="6158" width="9.7109375" style="54" customWidth="1"/>
    <col min="6159" max="6159" width="0" style="54" hidden="1" customWidth="1"/>
    <col min="6160" max="6400" width="9.140625" style="54"/>
    <col min="6401" max="6401" width="20.7109375" style="54" customWidth="1"/>
    <col min="6402" max="6403" width="0" style="54" hidden="1" customWidth="1"/>
    <col min="6404" max="6410" width="10.85546875" style="54" customWidth="1"/>
    <col min="6411" max="6411" width="0" style="54" hidden="1" customWidth="1"/>
    <col min="6412" max="6413" width="9.5703125" style="54" customWidth="1"/>
    <col min="6414" max="6414" width="9.7109375" style="54" customWidth="1"/>
    <col min="6415" max="6415" width="0" style="54" hidden="1" customWidth="1"/>
    <col min="6416" max="6656" width="9.140625" style="54"/>
    <col min="6657" max="6657" width="20.7109375" style="54" customWidth="1"/>
    <col min="6658" max="6659" width="0" style="54" hidden="1" customWidth="1"/>
    <col min="6660" max="6666" width="10.85546875" style="54" customWidth="1"/>
    <col min="6667" max="6667" width="0" style="54" hidden="1" customWidth="1"/>
    <col min="6668" max="6669" width="9.5703125" style="54" customWidth="1"/>
    <col min="6670" max="6670" width="9.7109375" style="54" customWidth="1"/>
    <col min="6671" max="6671" width="0" style="54" hidden="1" customWidth="1"/>
    <col min="6672" max="6912" width="9.140625" style="54"/>
    <col min="6913" max="6913" width="20.7109375" style="54" customWidth="1"/>
    <col min="6914" max="6915" width="0" style="54" hidden="1" customWidth="1"/>
    <col min="6916" max="6922" width="10.85546875" style="54" customWidth="1"/>
    <col min="6923" max="6923" width="0" style="54" hidden="1" customWidth="1"/>
    <col min="6924" max="6925" width="9.5703125" style="54" customWidth="1"/>
    <col min="6926" max="6926" width="9.7109375" style="54" customWidth="1"/>
    <col min="6927" max="6927" width="0" style="54" hidden="1" customWidth="1"/>
    <col min="6928" max="7168" width="9.140625" style="54"/>
    <col min="7169" max="7169" width="20.7109375" style="54" customWidth="1"/>
    <col min="7170" max="7171" width="0" style="54" hidden="1" customWidth="1"/>
    <col min="7172" max="7178" width="10.85546875" style="54" customWidth="1"/>
    <col min="7179" max="7179" width="0" style="54" hidden="1" customWidth="1"/>
    <col min="7180" max="7181" width="9.5703125" style="54" customWidth="1"/>
    <col min="7182" max="7182" width="9.7109375" style="54" customWidth="1"/>
    <col min="7183" max="7183" width="0" style="54" hidden="1" customWidth="1"/>
    <col min="7184" max="7424" width="9.140625" style="54"/>
    <col min="7425" max="7425" width="20.7109375" style="54" customWidth="1"/>
    <col min="7426" max="7427" width="0" style="54" hidden="1" customWidth="1"/>
    <col min="7428" max="7434" width="10.85546875" style="54" customWidth="1"/>
    <col min="7435" max="7435" width="0" style="54" hidden="1" customWidth="1"/>
    <col min="7436" max="7437" width="9.5703125" style="54" customWidth="1"/>
    <col min="7438" max="7438" width="9.7109375" style="54" customWidth="1"/>
    <col min="7439" max="7439" width="0" style="54" hidden="1" customWidth="1"/>
    <col min="7440" max="7680" width="9.140625" style="54"/>
    <col min="7681" max="7681" width="20.7109375" style="54" customWidth="1"/>
    <col min="7682" max="7683" width="0" style="54" hidden="1" customWidth="1"/>
    <col min="7684" max="7690" width="10.85546875" style="54" customWidth="1"/>
    <col min="7691" max="7691" width="0" style="54" hidden="1" customWidth="1"/>
    <col min="7692" max="7693" width="9.5703125" style="54" customWidth="1"/>
    <col min="7694" max="7694" width="9.7109375" style="54" customWidth="1"/>
    <col min="7695" max="7695" width="0" style="54" hidden="1" customWidth="1"/>
    <col min="7696" max="7936" width="9.140625" style="54"/>
    <col min="7937" max="7937" width="20.7109375" style="54" customWidth="1"/>
    <col min="7938" max="7939" width="0" style="54" hidden="1" customWidth="1"/>
    <col min="7940" max="7946" width="10.85546875" style="54" customWidth="1"/>
    <col min="7947" max="7947" width="0" style="54" hidden="1" customWidth="1"/>
    <col min="7948" max="7949" width="9.5703125" style="54" customWidth="1"/>
    <col min="7950" max="7950" width="9.7109375" style="54" customWidth="1"/>
    <col min="7951" max="7951" width="0" style="54" hidden="1" customWidth="1"/>
    <col min="7952" max="8192" width="9.140625" style="54"/>
    <col min="8193" max="8193" width="20.7109375" style="54" customWidth="1"/>
    <col min="8194" max="8195" width="0" style="54" hidden="1" customWidth="1"/>
    <col min="8196" max="8202" width="10.85546875" style="54" customWidth="1"/>
    <col min="8203" max="8203" width="0" style="54" hidden="1" customWidth="1"/>
    <col min="8204" max="8205" width="9.5703125" style="54" customWidth="1"/>
    <col min="8206" max="8206" width="9.7109375" style="54" customWidth="1"/>
    <col min="8207" max="8207" width="0" style="54" hidden="1" customWidth="1"/>
    <col min="8208" max="8448" width="9.140625" style="54"/>
    <col min="8449" max="8449" width="20.7109375" style="54" customWidth="1"/>
    <col min="8450" max="8451" width="0" style="54" hidden="1" customWidth="1"/>
    <col min="8452" max="8458" width="10.85546875" style="54" customWidth="1"/>
    <col min="8459" max="8459" width="0" style="54" hidden="1" customWidth="1"/>
    <col min="8460" max="8461" width="9.5703125" style="54" customWidth="1"/>
    <col min="8462" max="8462" width="9.7109375" style="54" customWidth="1"/>
    <col min="8463" max="8463" width="0" style="54" hidden="1" customWidth="1"/>
    <col min="8464" max="8704" width="9.140625" style="54"/>
    <col min="8705" max="8705" width="20.7109375" style="54" customWidth="1"/>
    <col min="8706" max="8707" width="0" style="54" hidden="1" customWidth="1"/>
    <col min="8708" max="8714" width="10.85546875" style="54" customWidth="1"/>
    <col min="8715" max="8715" width="0" style="54" hidden="1" customWidth="1"/>
    <col min="8716" max="8717" width="9.5703125" style="54" customWidth="1"/>
    <col min="8718" max="8718" width="9.7109375" style="54" customWidth="1"/>
    <col min="8719" max="8719" width="0" style="54" hidden="1" customWidth="1"/>
    <col min="8720" max="8960" width="9.140625" style="54"/>
    <col min="8961" max="8961" width="20.7109375" style="54" customWidth="1"/>
    <col min="8962" max="8963" width="0" style="54" hidden="1" customWidth="1"/>
    <col min="8964" max="8970" width="10.85546875" style="54" customWidth="1"/>
    <col min="8971" max="8971" width="0" style="54" hidden="1" customWidth="1"/>
    <col min="8972" max="8973" width="9.5703125" style="54" customWidth="1"/>
    <col min="8974" max="8974" width="9.7109375" style="54" customWidth="1"/>
    <col min="8975" max="8975" width="0" style="54" hidden="1" customWidth="1"/>
    <col min="8976" max="9216" width="9.140625" style="54"/>
    <col min="9217" max="9217" width="20.7109375" style="54" customWidth="1"/>
    <col min="9218" max="9219" width="0" style="54" hidden="1" customWidth="1"/>
    <col min="9220" max="9226" width="10.85546875" style="54" customWidth="1"/>
    <col min="9227" max="9227" width="0" style="54" hidden="1" customWidth="1"/>
    <col min="9228" max="9229" width="9.5703125" style="54" customWidth="1"/>
    <col min="9230" max="9230" width="9.7109375" style="54" customWidth="1"/>
    <col min="9231" max="9231" width="0" style="54" hidden="1" customWidth="1"/>
    <col min="9232" max="9472" width="9.140625" style="54"/>
    <col min="9473" max="9473" width="20.7109375" style="54" customWidth="1"/>
    <col min="9474" max="9475" width="0" style="54" hidden="1" customWidth="1"/>
    <col min="9476" max="9482" width="10.85546875" style="54" customWidth="1"/>
    <col min="9483" max="9483" width="0" style="54" hidden="1" customWidth="1"/>
    <col min="9484" max="9485" width="9.5703125" style="54" customWidth="1"/>
    <col min="9486" max="9486" width="9.7109375" style="54" customWidth="1"/>
    <col min="9487" max="9487" width="0" style="54" hidden="1" customWidth="1"/>
    <col min="9488" max="9728" width="9.140625" style="54"/>
    <col min="9729" max="9729" width="20.7109375" style="54" customWidth="1"/>
    <col min="9730" max="9731" width="0" style="54" hidden="1" customWidth="1"/>
    <col min="9732" max="9738" width="10.85546875" style="54" customWidth="1"/>
    <col min="9739" max="9739" width="0" style="54" hidden="1" customWidth="1"/>
    <col min="9740" max="9741" width="9.5703125" style="54" customWidth="1"/>
    <col min="9742" max="9742" width="9.7109375" style="54" customWidth="1"/>
    <col min="9743" max="9743" width="0" style="54" hidden="1" customWidth="1"/>
    <col min="9744" max="9984" width="9.140625" style="54"/>
    <col min="9985" max="9985" width="20.7109375" style="54" customWidth="1"/>
    <col min="9986" max="9987" width="0" style="54" hidden="1" customWidth="1"/>
    <col min="9988" max="9994" width="10.85546875" style="54" customWidth="1"/>
    <col min="9995" max="9995" width="0" style="54" hidden="1" customWidth="1"/>
    <col min="9996" max="9997" width="9.5703125" style="54" customWidth="1"/>
    <col min="9998" max="9998" width="9.7109375" style="54" customWidth="1"/>
    <col min="9999" max="9999" width="0" style="54" hidden="1" customWidth="1"/>
    <col min="10000" max="10240" width="9.140625" style="54"/>
    <col min="10241" max="10241" width="20.7109375" style="54" customWidth="1"/>
    <col min="10242" max="10243" width="0" style="54" hidden="1" customWidth="1"/>
    <col min="10244" max="10250" width="10.85546875" style="54" customWidth="1"/>
    <col min="10251" max="10251" width="0" style="54" hidden="1" customWidth="1"/>
    <col min="10252" max="10253" width="9.5703125" style="54" customWidth="1"/>
    <col min="10254" max="10254" width="9.7109375" style="54" customWidth="1"/>
    <col min="10255" max="10255" width="0" style="54" hidden="1" customWidth="1"/>
    <col min="10256" max="10496" width="9.140625" style="54"/>
    <col min="10497" max="10497" width="20.7109375" style="54" customWidth="1"/>
    <col min="10498" max="10499" width="0" style="54" hidden="1" customWidth="1"/>
    <col min="10500" max="10506" width="10.85546875" style="54" customWidth="1"/>
    <col min="10507" max="10507" width="0" style="54" hidden="1" customWidth="1"/>
    <col min="10508" max="10509" width="9.5703125" style="54" customWidth="1"/>
    <col min="10510" max="10510" width="9.7109375" style="54" customWidth="1"/>
    <col min="10511" max="10511" width="0" style="54" hidden="1" customWidth="1"/>
    <col min="10512" max="10752" width="9.140625" style="54"/>
    <col min="10753" max="10753" width="20.7109375" style="54" customWidth="1"/>
    <col min="10754" max="10755" width="0" style="54" hidden="1" customWidth="1"/>
    <col min="10756" max="10762" width="10.85546875" style="54" customWidth="1"/>
    <col min="10763" max="10763" width="0" style="54" hidden="1" customWidth="1"/>
    <col min="10764" max="10765" width="9.5703125" style="54" customWidth="1"/>
    <col min="10766" max="10766" width="9.7109375" style="54" customWidth="1"/>
    <col min="10767" max="10767" width="0" style="54" hidden="1" customWidth="1"/>
    <col min="10768" max="11008" width="9.140625" style="54"/>
    <col min="11009" max="11009" width="20.7109375" style="54" customWidth="1"/>
    <col min="11010" max="11011" width="0" style="54" hidden="1" customWidth="1"/>
    <col min="11012" max="11018" width="10.85546875" style="54" customWidth="1"/>
    <col min="11019" max="11019" width="0" style="54" hidden="1" customWidth="1"/>
    <col min="11020" max="11021" width="9.5703125" style="54" customWidth="1"/>
    <col min="11022" max="11022" width="9.7109375" style="54" customWidth="1"/>
    <col min="11023" max="11023" width="0" style="54" hidden="1" customWidth="1"/>
    <col min="11024" max="11264" width="9.140625" style="54"/>
    <col min="11265" max="11265" width="20.7109375" style="54" customWidth="1"/>
    <col min="11266" max="11267" width="0" style="54" hidden="1" customWidth="1"/>
    <col min="11268" max="11274" width="10.85546875" style="54" customWidth="1"/>
    <col min="11275" max="11275" width="0" style="54" hidden="1" customWidth="1"/>
    <col min="11276" max="11277" width="9.5703125" style="54" customWidth="1"/>
    <col min="11278" max="11278" width="9.7109375" style="54" customWidth="1"/>
    <col min="11279" max="11279" width="0" style="54" hidden="1" customWidth="1"/>
    <col min="11280" max="11520" width="9.140625" style="54"/>
    <col min="11521" max="11521" width="20.7109375" style="54" customWidth="1"/>
    <col min="11522" max="11523" width="0" style="54" hidden="1" customWidth="1"/>
    <col min="11524" max="11530" width="10.85546875" style="54" customWidth="1"/>
    <col min="11531" max="11531" width="0" style="54" hidden="1" customWidth="1"/>
    <col min="11532" max="11533" width="9.5703125" style="54" customWidth="1"/>
    <col min="11534" max="11534" width="9.7109375" style="54" customWidth="1"/>
    <col min="11535" max="11535" width="0" style="54" hidden="1" customWidth="1"/>
    <col min="11536" max="11776" width="9.140625" style="54"/>
    <col min="11777" max="11777" width="20.7109375" style="54" customWidth="1"/>
    <col min="11778" max="11779" width="0" style="54" hidden="1" customWidth="1"/>
    <col min="11780" max="11786" width="10.85546875" style="54" customWidth="1"/>
    <col min="11787" max="11787" width="0" style="54" hidden="1" customWidth="1"/>
    <col min="11788" max="11789" width="9.5703125" style="54" customWidth="1"/>
    <col min="11790" max="11790" width="9.7109375" style="54" customWidth="1"/>
    <col min="11791" max="11791" width="0" style="54" hidden="1" customWidth="1"/>
    <col min="11792" max="12032" width="9.140625" style="54"/>
    <col min="12033" max="12033" width="20.7109375" style="54" customWidth="1"/>
    <col min="12034" max="12035" width="0" style="54" hidden="1" customWidth="1"/>
    <col min="12036" max="12042" width="10.85546875" style="54" customWidth="1"/>
    <col min="12043" max="12043" width="0" style="54" hidden="1" customWidth="1"/>
    <col min="12044" max="12045" width="9.5703125" style="54" customWidth="1"/>
    <col min="12046" max="12046" width="9.7109375" style="54" customWidth="1"/>
    <col min="12047" max="12047" width="0" style="54" hidden="1" customWidth="1"/>
    <col min="12048" max="12288" width="9.140625" style="54"/>
    <col min="12289" max="12289" width="20.7109375" style="54" customWidth="1"/>
    <col min="12290" max="12291" width="0" style="54" hidden="1" customWidth="1"/>
    <col min="12292" max="12298" width="10.85546875" style="54" customWidth="1"/>
    <col min="12299" max="12299" width="0" style="54" hidden="1" customWidth="1"/>
    <col min="12300" max="12301" width="9.5703125" style="54" customWidth="1"/>
    <col min="12302" max="12302" width="9.7109375" style="54" customWidth="1"/>
    <col min="12303" max="12303" width="0" style="54" hidden="1" customWidth="1"/>
    <col min="12304" max="12544" width="9.140625" style="54"/>
    <col min="12545" max="12545" width="20.7109375" style="54" customWidth="1"/>
    <col min="12546" max="12547" width="0" style="54" hidden="1" customWidth="1"/>
    <col min="12548" max="12554" width="10.85546875" style="54" customWidth="1"/>
    <col min="12555" max="12555" width="0" style="54" hidden="1" customWidth="1"/>
    <col min="12556" max="12557" width="9.5703125" style="54" customWidth="1"/>
    <col min="12558" max="12558" width="9.7109375" style="54" customWidth="1"/>
    <col min="12559" max="12559" width="0" style="54" hidden="1" customWidth="1"/>
    <col min="12560" max="12800" width="9.140625" style="54"/>
    <col min="12801" max="12801" width="20.7109375" style="54" customWidth="1"/>
    <col min="12802" max="12803" width="0" style="54" hidden="1" customWidth="1"/>
    <col min="12804" max="12810" width="10.85546875" style="54" customWidth="1"/>
    <col min="12811" max="12811" width="0" style="54" hidden="1" customWidth="1"/>
    <col min="12812" max="12813" width="9.5703125" style="54" customWidth="1"/>
    <col min="12814" max="12814" width="9.7109375" style="54" customWidth="1"/>
    <col min="12815" max="12815" width="0" style="54" hidden="1" customWidth="1"/>
    <col min="12816" max="13056" width="9.140625" style="54"/>
    <col min="13057" max="13057" width="20.7109375" style="54" customWidth="1"/>
    <col min="13058" max="13059" width="0" style="54" hidden="1" customWidth="1"/>
    <col min="13060" max="13066" width="10.85546875" style="54" customWidth="1"/>
    <col min="13067" max="13067" width="0" style="54" hidden="1" customWidth="1"/>
    <col min="13068" max="13069" width="9.5703125" style="54" customWidth="1"/>
    <col min="13070" max="13070" width="9.7109375" style="54" customWidth="1"/>
    <col min="13071" max="13071" width="0" style="54" hidden="1" customWidth="1"/>
    <col min="13072" max="13312" width="9.140625" style="54"/>
    <col min="13313" max="13313" width="20.7109375" style="54" customWidth="1"/>
    <col min="13314" max="13315" width="0" style="54" hidden="1" customWidth="1"/>
    <col min="13316" max="13322" width="10.85546875" style="54" customWidth="1"/>
    <col min="13323" max="13323" width="0" style="54" hidden="1" customWidth="1"/>
    <col min="13324" max="13325" width="9.5703125" style="54" customWidth="1"/>
    <col min="13326" max="13326" width="9.7109375" style="54" customWidth="1"/>
    <col min="13327" max="13327" width="0" style="54" hidden="1" customWidth="1"/>
    <col min="13328" max="13568" width="9.140625" style="54"/>
    <col min="13569" max="13569" width="20.7109375" style="54" customWidth="1"/>
    <col min="13570" max="13571" width="0" style="54" hidden="1" customWidth="1"/>
    <col min="13572" max="13578" width="10.85546875" style="54" customWidth="1"/>
    <col min="13579" max="13579" width="0" style="54" hidden="1" customWidth="1"/>
    <col min="13580" max="13581" width="9.5703125" style="54" customWidth="1"/>
    <col min="13582" max="13582" width="9.7109375" style="54" customWidth="1"/>
    <col min="13583" max="13583" width="0" style="54" hidden="1" customWidth="1"/>
    <col min="13584" max="13824" width="9.140625" style="54"/>
    <col min="13825" max="13825" width="20.7109375" style="54" customWidth="1"/>
    <col min="13826" max="13827" width="0" style="54" hidden="1" customWidth="1"/>
    <col min="13828" max="13834" width="10.85546875" style="54" customWidth="1"/>
    <col min="13835" max="13835" width="0" style="54" hidden="1" customWidth="1"/>
    <col min="13836" max="13837" width="9.5703125" style="54" customWidth="1"/>
    <col min="13838" max="13838" width="9.7109375" style="54" customWidth="1"/>
    <col min="13839" max="13839" width="0" style="54" hidden="1" customWidth="1"/>
    <col min="13840" max="14080" width="9.140625" style="54"/>
    <col min="14081" max="14081" width="20.7109375" style="54" customWidth="1"/>
    <col min="14082" max="14083" width="0" style="54" hidden="1" customWidth="1"/>
    <col min="14084" max="14090" width="10.85546875" style="54" customWidth="1"/>
    <col min="14091" max="14091" width="0" style="54" hidden="1" customWidth="1"/>
    <col min="14092" max="14093" width="9.5703125" style="54" customWidth="1"/>
    <col min="14094" max="14094" width="9.7109375" style="54" customWidth="1"/>
    <col min="14095" max="14095" width="0" style="54" hidden="1" customWidth="1"/>
    <col min="14096" max="14336" width="9.140625" style="54"/>
    <col min="14337" max="14337" width="20.7109375" style="54" customWidth="1"/>
    <col min="14338" max="14339" width="0" style="54" hidden="1" customWidth="1"/>
    <col min="14340" max="14346" width="10.85546875" style="54" customWidth="1"/>
    <col min="14347" max="14347" width="0" style="54" hidden="1" customWidth="1"/>
    <col min="14348" max="14349" width="9.5703125" style="54" customWidth="1"/>
    <col min="14350" max="14350" width="9.7109375" style="54" customWidth="1"/>
    <col min="14351" max="14351" width="0" style="54" hidden="1" customWidth="1"/>
    <col min="14352" max="14592" width="9.140625" style="54"/>
    <col min="14593" max="14593" width="20.7109375" style="54" customWidth="1"/>
    <col min="14594" max="14595" width="0" style="54" hidden="1" customWidth="1"/>
    <col min="14596" max="14602" width="10.85546875" style="54" customWidth="1"/>
    <col min="14603" max="14603" width="0" style="54" hidden="1" customWidth="1"/>
    <col min="14604" max="14605" width="9.5703125" style="54" customWidth="1"/>
    <col min="14606" max="14606" width="9.7109375" style="54" customWidth="1"/>
    <col min="14607" max="14607" width="0" style="54" hidden="1" customWidth="1"/>
    <col min="14608" max="14848" width="9.140625" style="54"/>
    <col min="14849" max="14849" width="20.7109375" style="54" customWidth="1"/>
    <col min="14850" max="14851" width="0" style="54" hidden="1" customWidth="1"/>
    <col min="14852" max="14858" width="10.85546875" style="54" customWidth="1"/>
    <col min="14859" max="14859" width="0" style="54" hidden="1" customWidth="1"/>
    <col min="14860" max="14861" width="9.5703125" style="54" customWidth="1"/>
    <col min="14862" max="14862" width="9.7109375" style="54" customWidth="1"/>
    <col min="14863" max="14863" width="0" style="54" hidden="1" customWidth="1"/>
    <col min="14864" max="15104" width="9.140625" style="54"/>
    <col min="15105" max="15105" width="20.7109375" style="54" customWidth="1"/>
    <col min="15106" max="15107" width="0" style="54" hidden="1" customWidth="1"/>
    <col min="15108" max="15114" width="10.85546875" style="54" customWidth="1"/>
    <col min="15115" max="15115" width="0" style="54" hidden="1" customWidth="1"/>
    <col min="15116" max="15117" width="9.5703125" style="54" customWidth="1"/>
    <col min="15118" max="15118" width="9.7109375" style="54" customWidth="1"/>
    <col min="15119" max="15119" width="0" style="54" hidden="1" customWidth="1"/>
    <col min="15120" max="15360" width="9.140625" style="54"/>
    <col min="15361" max="15361" width="20.7109375" style="54" customWidth="1"/>
    <col min="15362" max="15363" width="0" style="54" hidden="1" customWidth="1"/>
    <col min="15364" max="15370" width="10.85546875" style="54" customWidth="1"/>
    <col min="15371" max="15371" width="0" style="54" hidden="1" customWidth="1"/>
    <col min="15372" max="15373" width="9.5703125" style="54" customWidth="1"/>
    <col min="15374" max="15374" width="9.7109375" style="54" customWidth="1"/>
    <col min="15375" max="15375" width="0" style="54" hidden="1" customWidth="1"/>
    <col min="15376" max="15616" width="9.140625" style="54"/>
    <col min="15617" max="15617" width="20.7109375" style="54" customWidth="1"/>
    <col min="15618" max="15619" width="0" style="54" hidden="1" customWidth="1"/>
    <col min="15620" max="15626" width="10.85546875" style="54" customWidth="1"/>
    <col min="15627" max="15627" width="0" style="54" hidden="1" customWidth="1"/>
    <col min="15628" max="15629" width="9.5703125" style="54" customWidth="1"/>
    <col min="15630" max="15630" width="9.7109375" style="54" customWidth="1"/>
    <col min="15631" max="15631" width="0" style="54" hidden="1" customWidth="1"/>
    <col min="15632" max="15872" width="9.140625" style="54"/>
    <col min="15873" max="15873" width="20.7109375" style="54" customWidth="1"/>
    <col min="15874" max="15875" width="0" style="54" hidden="1" customWidth="1"/>
    <col min="15876" max="15882" width="10.85546875" style="54" customWidth="1"/>
    <col min="15883" max="15883" width="0" style="54" hidden="1" customWidth="1"/>
    <col min="15884" max="15885" width="9.5703125" style="54" customWidth="1"/>
    <col min="15886" max="15886" width="9.7109375" style="54" customWidth="1"/>
    <col min="15887" max="15887" width="0" style="54" hidden="1" customWidth="1"/>
    <col min="15888" max="16128" width="9.140625" style="54"/>
    <col min="16129" max="16129" width="20.7109375" style="54" customWidth="1"/>
    <col min="16130" max="16131" width="0" style="54" hidden="1" customWidth="1"/>
    <col min="16132" max="16138" width="10.85546875" style="54" customWidth="1"/>
    <col min="16139" max="16139" width="0" style="54" hidden="1" customWidth="1"/>
    <col min="16140" max="16141" width="9.5703125" style="54" customWidth="1"/>
    <col min="16142" max="16142" width="9.7109375" style="54" customWidth="1"/>
    <col min="16143" max="16143" width="0" style="54" hidden="1" customWidth="1"/>
    <col min="16144" max="16384" width="9.140625" style="54"/>
  </cols>
  <sheetData>
    <row r="1" spans="1:22">
      <c r="A1" s="1712" t="s">
        <v>95</v>
      </c>
      <c r="B1" s="1712"/>
      <c r="C1" s="1712"/>
      <c r="D1" s="1712"/>
      <c r="E1" s="1712"/>
      <c r="F1" s="1712"/>
      <c r="G1" s="1712"/>
      <c r="H1" s="1712"/>
      <c r="I1" s="1712"/>
      <c r="J1" s="1712"/>
      <c r="K1" s="1712"/>
      <c r="L1" s="1712"/>
      <c r="M1" s="1712"/>
      <c r="N1" s="1712"/>
      <c r="O1" s="1712"/>
      <c r="P1" s="1712"/>
      <c r="Q1" s="1712"/>
      <c r="R1" s="1712"/>
      <c r="S1" s="1712"/>
    </row>
    <row r="2" spans="1:22" ht="15.75">
      <c r="A2" s="1789" t="s">
        <v>73</v>
      </c>
      <c r="B2" s="1789"/>
      <c r="C2" s="1789"/>
      <c r="D2" s="1789"/>
      <c r="E2" s="1789"/>
      <c r="F2" s="1789"/>
      <c r="G2" s="1789"/>
      <c r="H2" s="1789"/>
      <c r="I2" s="1789"/>
      <c r="J2" s="1789"/>
      <c r="K2" s="1789"/>
      <c r="L2" s="1789"/>
      <c r="M2" s="1789"/>
      <c r="N2" s="1789"/>
      <c r="O2" s="1789"/>
      <c r="P2" s="1789"/>
      <c r="Q2" s="1789"/>
      <c r="R2" s="1789"/>
      <c r="S2" s="1789"/>
    </row>
    <row r="3" spans="1:22">
      <c r="A3" s="1835" t="s">
        <v>37</v>
      </c>
      <c r="B3" s="1835"/>
      <c r="C3" s="1835"/>
      <c r="D3" s="1835"/>
      <c r="E3" s="1835"/>
      <c r="F3" s="1835"/>
      <c r="G3" s="1835"/>
      <c r="H3" s="1835"/>
      <c r="I3" s="1835"/>
      <c r="J3" s="1835"/>
      <c r="K3" s="1835"/>
      <c r="L3" s="1835"/>
      <c r="M3" s="1835"/>
      <c r="N3" s="1835"/>
      <c r="O3" s="1835"/>
      <c r="P3" s="1835"/>
      <c r="Q3" s="1835"/>
      <c r="R3" s="1835"/>
      <c r="S3" s="1835"/>
    </row>
    <row r="4" spans="1:22">
      <c r="A4" s="55"/>
      <c r="B4" s="55"/>
      <c r="C4" s="55"/>
      <c r="D4" s="55"/>
      <c r="E4" s="55"/>
      <c r="F4" s="55"/>
      <c r="G4" s="55"/>
      <c r="H4" s="55"/>
      <c r="I4" s="55"/>
      <c r="J4" s="55"/>
      <c r="K4" s="55"/>
      <c r="L4" s="55"/>
      <c r="M4" s="55"/>
      <c r="N4" s="55"/>
      <c r="O4" s="55"/>
      <c r="P4" s="55"/>
      <c r="Q4" s="55"/>
      <c r="R4" s="55"/>
      <c r="S4" s="55"/>
    </row>
    <row r="5" spans="1:22" ht="13.5" thickBot="1">
      <c r="A5" s="55"/>
      <c r="B5" s="55"/>
      <c r="C5" s="55"/>
      <c r="D5" s="55"/>
      <c r="E5" s="55"/>
      <c r="F5" s="55"/>
      <c r="G5" s="55"/>
      <c r="H5" s="55"/>
      <c r="I5" s="55"/>
      <c r="J5" s="55"/>
      <c r="K5" s="55"/>
      <c r="L5" s="55"/>
      <c r="M5" s="55"/>
      <c r="N5" s="55"/>
      <c r="O5" s="55"/>
      <c r="P5" s="56"/>
    </row>
    <row r="6" spans="1:22" ht="25.5" customHeight="1" thickTop="1" thickBot="1">
      <c r="A6" s="1836"/>
      <c r="B6" s="1839" t="s">
        <v>74</v>
      </c>
      <c r="C6" s="1840"/>
      <c r="D6" s="1840"/>
      <c r="E6" s="1840"/>
      <c r="F6" s="1840"/>
      <c r="G6" s="1840"/>
      <c r="H6" s="1840"/>
      <c r="I6" s="1840"/>
      <c r="J6" s="1841"/>
      <c r="K6" s="1842" t="s">
        <v>75</v>
      </c>
      <c r="L6" s="1843"/>
      <c r="M6" s="1843"/>
      <c r="N6" s="1844"/>
      <c r="O6" s="1842" t="s">
        <v>76</v>
      </c>
      <c r="P6" s="1843"/>
      <c r="Q6" s="1843"/>
      <c r="R6" s="1843"/>
      <c r="S6" s="1848"/>
    </row>
    <row r="7" spans="1:22" ht="25.5" customHeight="1">
      <c r="A7" s="1837"/>
      <c r="B7" s="1850" t="s">
        <v>77</v>
      </c>
      <c r="C7" s="1851"/>
      <c r="D7" s="1802" t="s">
        <v>78</v>
      </c>
      <c r="E7" s="1852"/>
      <c r="F7" s="1802" t="s">
        <v>4</v>
      </c>
      <c r="G7" s="1803"/>
      <c r="H7" s="1802" t="s">
        <v>5</v>
      </c>
      <c r="I7" s="1803"/>
      <c r="J7" s="57" t="s">
        <v>79</v>
      </c>
      <c r="K7" s="1845"/>
      <c r="L7" s="1846"/>
      <c r="M7" s="1846"/>
      <c r="N7" s="1847"/>
      <c r="O7" s="1845"/>
      <c r="P7" s="1846"/>
      <c r="Q7" s="1846"/>
      <c r="R7" s="1846"/>
      <c r="S7" s="1849"/>
    </row>
    <row r="8" spans="1:22" ht="25.5" customHeight="1" thickBot="1">
      <c r="A8" s="1838"/>
      <c r="B8" s="82" t="s">
        <v>37</v>
      </c>
      <c r="C8" s="83" t="s">
        <v>80</v>
      </c>
      <c r="D8" s="84" t="str">
        <f>B8</f>
        <v>Two Months</v>
      </c>
      <c r="E8" s="83" t="s">
        <v>80</v>
      </c>
      <c r="F8" s="85" t="str">
        <f>D8</f>
        <v>Two Months</v>
      </c>
      <c r="G8" s="86" t="s">
        <v>6</v>
      </c>
      <c r="H8" s="85" t="str">
        <f>F8</f>
        <v>Two Months</v>
      </c>
      <c r="I8" s="86" t="s">
        <v>6</v>
      </c>
      <c r="J8" s="85" t="str">
        <f>H8</f>
        <v>Two Months</v>
      </c>
      <c r="K8" s="87" t="s">
        <v>78</v>
      </c>
      <c r="L8" s="88" t="s">
        <v>4</v>
      </c>
      <c r="M8" s="89" t="s">
        <v>5</v>
      </c>
      <c r="N8" s="90" t="s">
        <v>79</v>
      </c>
      <c r="O8" s="91" t="s">
        <v>78</v>
      </c>
      <c r="P8" s="92" t="s">
        <v>78</v>
      </c>
      <c r="Q8" s="92" t="s">
        <v>4</v>
      </c>
      <c r="R8" s="92" t="s">
        <v>5</v>
      </c>
      <c r="S8" s="93" t="s">
        <v>79</v>
      </c>
    </row>
    <row r="9" spans="1:22" ht="25.5" customHeight="1">
      <c r="A9" s="80" t="s">
        <v>81</v>
      </c>
      <c r="B9" s="59">
        <v>16049.7</v>
      </c>
      <c r="C9" s="59">
        <v>100966.88</v>
      </c>
      <c r="D9" s="60">
        <v>19743.601999999999</v>
      </c>
      <c r="E9" s="60">
        <v>112377.395</v>
      </c>
      <c r="F9" s="60">
        <v>18441.955999999998</v>
      </c>
      <c r="G9" s="61">
        <v>122069.23699999999</v>
      </c>
      <c r="H9" s="60">
        <v>25967.690999999999</v>
      </c>
      <c r="I9" s="61">
        <v>160316.58900000001</v>
      </c>
      <c r="J9" s="61">
        <v>28026.246999999999</v>
      </c>
      <c r="K9" s="81">
        <f>(D9-B9)/B9*100</f>
        <v>23.015395926403599</v>
      </c>
      <c r="L9" s="58">
        <f>F9/D9*100-100</f>
        <v>-6.5927483748912721</v>
      </c>
      <c r="M9" s="58">
        <f t="shared" ref="M9:M16" si="0">H9/F9*100-100</f>
        <v>40.807683306477912</v>
      </c>
      <c r="N9" s="58">
        <f>J9/H9*100-100</f>
        <v>7.9273740587871373</v>
      </c>
      <c r="O9" s="63">
        <f>D9/D$19%</f>
        <v>35.845189378397315</v>
      </c>
      <c r="P9" s="58">
        <f>D9/D$19*100</f>
        <v>35.845189378397322</v>
      </c>
      <c r="Q9" s="58">
        <f>F9/F$19*100</f>
        <v>34.746711282439698</v>
      </c>
      <c r="R9" s="58">
        <f>H9/H$19*100</f>
        <v>31.640655885166829</v>
      </c>
      <c r="S9" s="79">
        <f>J9/J$19*100</f>
        <v>31.783128836947437</v>
      </c>
    </row>
    <row r="10" spans="1:22" ht="25.5" customHeight="1">
      <c r="A10" s="80" t="s">
        <v>82</v>
      </c>
      <c r="B10" s="59">
        <v>9680.9</v>
      </c>
      <c r="C10" s="59">
        <v>77927.540999999997</v>
      </c>
      <c r="D10" s="60">
        <v>12005.523999999999</v>
      </c>
      <c r="E10" s="60">
        <v>74671.021999999997</v>
      </c>
      <c r="F10" s="60">
        <v>10857.846</v>
      </c>
      <c r="G10" s="61">
        <v>82811.865999999995</v>
      </c>
      <c r="H10" s="61">
        <v>18071.935000000001</v>
      </c>
      <c r="I10" s="61">
        <v>113184.012</v>
      </c>
      <c r="J10" s="61">
        <v>18533.798999999999</v>
      </c>
      <c r="K10" s="62">
        <f>F10/D10*100-100</f>
        <v>-9.5595827387459309</v>
      </c>
      <c r="L10" s="58">
        <f t="shared" ref="L10:L19" si="1">F10/D10*100-100</f>
        <v>-9.5595827387459309</v>
      </c>
      <c r="M10" s="58">
        <f t="shared" si="0"/>
        <v>66.441253633547603</v>
      </c>
      <c r="N10" s="58">
        <f t="shared" ref="N10:N19" si="2">J10/H10*100-100</f>
        <v>2.5556975498196408</v>
      </c>
      <c r="O10" s="63">
        <f t="shared" ref="O10:O19" si="3">D10/D$19%</f>
        <v>21.796442278713585</v>
      </c>
      <c r="P10" s="58">
        <f t="shared" ref="P10:P19" si="4">D10/D$19*100</f>
        <v>21.796442278713585</v>
      </c>
      <c r="Q10" s="58">
        <f t="shared" ref="Q10:Q19" si="5">F10/F$19*100</f>
        <v>20.457398342735051</v>
      </c>
      <c r="R10" s="58">
        <f t="shared" ref="R10:R19" si="6">H10/H$19*100</f>
        <v>22.019973840342697</v>
      </c>
      <c r="S10" s="79">
        <f t="shared" ref="S10:S19" si="7">J10/J$19*100</f>
        <v>21.018230569904262</v>
      </c>
    </row>
    <row r="11" spans="1:22" ht="25.5" customHeight="1">
      <c r="A11" s="80" t="s">
        <v>83</v>
      </c>
      <c r="B11" s="59">
        <v>6515</v>
      </c>
      <c r="C11" s="59">
        <v>67882.009000000005</v>
      </c>
      <c r="D11" s="60">
        <v>7374.8059999999996</v>
      </c>
      <c r="E11" s="60">
        <v>88459.09</v>
      </c>
      <c r="F11" s="60">
        <v>11398.864</v>
      </c>
      <c r="G11" s="61">
        <v>117131.174</v>
      </c>
      <c r="H11" s="61">
        <v>12219.786</v>
      </c>
      <c r="I11" s="61">
        <v>148236.08600000001</v>
      </c>
      <c r="J11" s="61">
        <v>14327.88</v>
      </c>
      <c r="K11" s="62">
        <f t="shared" ref="K11:K18" si="8">(D11-B11)/B11*100</f>
        <v>13.197329240214884</v>
      </c>
      <c r="L11" s="58">
        <f t="shared" si="1"/>
        <v>54.564933640288302</v>
      </c>
      <c r="M11" s="58">
        <f t="shared" si="0"/>
        <v>7.2017878272782241</v>
      </c>
      <c r="N11" s="58">
        <f t="shared" si="2"/>
        <v>17.251480508742119</v>
      </c>
      <c r="O11" s="63">
        <f t="shared" si="3"/>
        <v>13.389214273005543</v>
      </c>
      <c r="P11" s="58">
        <f t="shared" si="4"/>
        <v>13.389214273005546</v>
      </c>
      <c r="Q11" s="58">
        <f>F11/F$19*100</f>
        <v>21.476736868681158</v>
      </c>
      <c r="R11" s="58">
        <f t="shared" si="6"/>
        <v>14.889350147318808</v>
      </c>
      <c r="S11" s="79">
        <f t="shared" si="7"/>
        <v>16.24851361655103</v>
      </c>
    </row>
    <row r="12" spans="1:22" ht="25.5" customHeight="1">
      <c r="A12" s="80" t="s">
        <v>84</v>
      </c>
      <c r="B12" s="59">
        <v>6379.3</v>
      </c>
      <c r="C12" s="59">
        <v>45395.355000000003</v>
      </c>
      <c r="D12" s="60">
        <v>7708.8680000000004</v>
      </c>
      <c r="E12" s="60">
        <v>53524.95</v>
      </c>
      <c r="F12" s="60">
        <v>7316.085</v>
      </c>
      <c r="G12" s="61">
        <v>69453.803</v>
      </c>
      <c r="H12" s="61">
        <v>13772.842000000001</v>
      </c>
      <c r="I12" s="61">
        <v>84678.372000000003</v>
      </c>
      <c r="J12" s="61">
        <v>14838.636</v>
      </c>
      <c r="K12" s="62">
        <f t="shared" si="8"/>
        <v>20.841910554449548</v>
      </c>
      <c r="L12" s="58">
        <f t="shared" si="1"/>
        <v>-5.0952098284728748</v>
      </c>
      <c r="M12" s="58">
        <f t="shared" si="0"/>
        <v>88.254264405074565</v>
      </c>
      <c r="N12" s="58">
        <f t="shared" si="2"/>
        <v>7.7383738229190442</v>
      </c>
      <c r="O12" s="63">
        <f t="shared" si="3"/>
        <v>13.99571533872426</v>
      </c>
      <c r="P12" s="58">
        <f t="shared" si="4"/>
        <v>13.995715338724263</v>
      </c>
      <c r="Q12" s="58">
        <f t="shared" si="5"/>
        <v>13.784323811031099</v>
      </c>
      <c r="R12" s="58">
        <f t="shared" si="6"/>
        <v>16.781690535472443</v>
      </c>
      <c r="S12" s="79">
        <f t="shared" si="7"/>
        <v>16.827735791829937</v>
      </c>
    </row>
    <row r="13" spans="1:22" ht="25.5" customHeight="1">
      <c r="A13" s="80" t="s">
        <v>85</v>
      </c>
      <c r="B13" s="59">
        <v>1035.9000000000001</v>
      </c>
      <c r="C13" s="59">
        <v>7813.6530000000002</v>
      </c>
      <c r="D13" s="60">
        <v>947.06299999999999</v>
      </c>
      <c r="E13" s="60">
        <v>10650</v>
      </c>
      <c r="F13" s="60">
        <v>782.8</v>
      </c>
      <c r="G13" s="61">
        <v>11909.96</v>
      </c>
      <c r="H13" s="61">
        <v>3221.0340000000001</v>
      </c>
      <c r="I13" s="61">
        <v>19317.901999999998</v>
      </c>
      <c r="J13" s="61">
        <v>1531.6759999999999</v>
      </c>
      <c r="K13" s="62">
        <f t="shared" si="8"/>
        <v>-8.5758277826045077</v>
      </c>
      <c r="L13" s="58">
        <f t="shared" si="1"/>
        <v>-17.344463884662375</v>
      </c>
      <c r="M13" s="58">
        <f t="shared" si="0"/>
        <v>311.47598364844151</v>
      </c>
      <c r="N13" s="58">
        <f t="shared" si="2"/>
        <v>-52.447692262795123</v>
      </c>
      <c r="O13" s="63">
        <f t="shared" si="3"/>
        <v>1.719425492282163</v>
      </c>
      <c r="P13" s="58">
        <f t="shared" si="4"/>
        <v>1.719425492282163</v>
      </c>
      <c r="Q13" s="58">
        <f t="shared" si="5"/>
        <v>1.4748829024369103</v>
      </c>
      <c r="R13" s="58">
        <f t="shared" si="6"/>
        <v>3.9247089157223281</v>
      </c>
      <c r="S13" s="79">
        <f t="shared" si="7"/>
        <v>1.7369951690092613</v>
      </c>
      <c r="T13" s="56"/>
      <c r="U13" s="56"/>
      <c r="V13" s="56"/>
    </row>
    <row r="14" spans="1:22" ht="25.5" customHeight="1">
      <c r="A14" s="80" t="s">
        <v>86</v>
      </c>
      <c r="B14" s="59">
        <v>990</v>
      </c>
      <c r="C14" s="59">
        <v>4090</v>
      </c>
      <c r="D14" s="60">
        <v>1157.95</v>
      </c>
      <c r="E14" s="60">
        <v>6217.3729999999996</v>
      </c>
      <c r="F14" s="60">
        <v>659.94299999999998</v>
      </c>
      <c r="G14" s="61">
        <v>7075.3509999999997</v>
      </c>
      <c r="H14" s="61">
        <v>1459.9370000000001</v>
      </c>
      <c r="I14" s="61">
        <v>8798.5810000000001</v>
      </c>
      <c r="J14" s="61">
        <v>1966.098</v>
      </c>
      <c r="K14" s="62">
        <f t="shared" si="8"/>
        <v>16.964646464646467</v>
      </c>
      <c r="L14" s="58">
        <f t="shared" si="1"/>
        <v>-43.007642817047376</v>
      </c>
      <c r="M14" s="58">
        <f t="shared" si="0"/>
        <v>121.22168126641242</v>
      </c>
      <c r="N14" s="58">
        <f t="shared" si="2"/>
        <v>34.670057680571148</v>
      </c>
      <c r="O14" s="63">
        <f t="shared" si="3"/>
        <v>2.1022981034927253</v>
      </c>
      <c r="P14" s="58">
        <f t="shared" si="4"/>
        <v>2.1022981034927257</v>
      </c>
      <c r="Q14" s="58">
        <f t="shared" si="5"/>
        <v>1.2434065499270848</v>
      </c>
      <c r="R14" s="58">
        <f t="shared" si="6"/>
        <v>1.7788783851064316</v>
      </c>
      <c r="S14" s="79">
        <f t="shared" si="7"/>
        <v>2.2296508712017231</v>
      </c>
      <c r="T14" s="56"/>
      <c r="U14" s="56"/>
      <c r="V14" s="56"/>
    </row>
    <row r="15" spans="1:22" ht="25.5" customHeight="1">
      <c r="A15" s="80" t="s">
        <v>87</v>
      </c>
      <c r="B15" s="64">
        <v>76.7</v>
      </c>
      <c r="C15" s="64">
        <v>434.90600000000001</v>
      </c>
      <c r="D15" s="64">
        <v>81.281000000000006</v>
      </c>
      <c r="E15" s="64">
        <v>461.61599999999999</v>
      </c>
      <c r="F15" s="60">
        <v>100.521</v>
      </c>
      <c r="G15" s="65">
        <v>566.81799999999998</v>
      </c>
      <c r="H15" s="61">
        <v>138.37100000000001</v>
      </c>
      <c r="I15" s="61">
        <v>739.72500000000002</v>
      </c>
      <c r="J15" s="61">
        <v>148.67599999999999</v>
      </c>
      <c r="K15" s="62">
        <f t="shared" si="8"/>
        <v>5.9726205997392476</v>
      </c>
      <c r="L15" s="58">
        <f t="shared" si="1"/>
        <v>23.670968615051493</v>
      </c>
      <c r="M15" s="58">
        <f t="shared" si="0"/>
        <v>37.653823579152601</v>
      </c>
      <c r="N15" s="58">
        <f t="shared" si="2"/>
        <v>7.4473697523324915</v>
      </c>
      <c r="O15" s="63">
        <f t="shared" si="3"/>
        <v>0.14756845472601771</v>
      </c>
      <c r="P15" s="58">
        <f t="shared" si="4"/>
        <v>0.14756845472601771</v>
      </c>
      <c r="Q15" s="58">
        <f t="shared" si="5"/>
        <v>0.18939282605500851</v>
      </c>
      <c r="R15" s="58">
        <f t="shared" si="6"/>
        <v>0.16859986494318729</v>
      </c>
      <c r="S15" s="79">
        <f t="shared" si="7"/>
        <v>0.16860582378232794</v>
      </c>
      <c r="T15" s="56"/>
      <c r="U15" s="56"/>
      <c r="V15" s="56"/>
    </row>
    <row r="16" spans="1:22" ht="25.5" customHeight="1">
      <c r="A16" s="80" t="s">
        <v>88</v>
      </c>
      <c r="B16" s="64">
        <v>122.2</v>
      </c>
      <c r="C16" s="64">
        <v>440.53300000000002</v>
      </c>
      <c r="D16" s="64">
        <v>150.44800000000001</v>
      </c>
      <c r="E16" s="64">
        <v>562.91700000000003</v>
      </c>
      <c r="F16" s="60">
        <v>166.58500000000001</v>
      </c>
      <c r="G16" s="65">
        <v>720.72400000000005</v>
      </c>
      <c r="H16" s="61">
        <v>205.685</v>
      </c>
      <c r="I16" s="61">
        <v>863.36599999999999</v>
      </c>
      <c r="J16" s="61">
        <v>249.887</v>
      </c>
      <c r="K16" s="62">
        <f t="shared" si="8"/>
        <v>23.116202945990182</v>
      </c>
      <c r="L16" s="58">
        <f t="shared" si="1"/>
        <v>10.725965117515685</v>
      </c>
      <c r="M16" s="58">
        <f t="shared" si="0"/>
        <v>23.471501035507387</v>
      </c>
      <c r="N16" s="58">
        <f t="shared" si="2"/>
        <v>21.490142693925179</v>
      </c>
      <c r="O16" s="63">
        <f t="shared" si="3"/>
        <v>0.27314352525953067</v>
      </c>
      <c r="P16" s="58">
        <f t="shared" si="4"/>
        <v>0.27314352525953067</v>
      </c>
      <c r="Q16" s="58">
        <f t="shared" si="5"/>
        <v>0.31386480365668462</v>
      </c>
      <c r="R16" s="58">
        <f t="shared" si="6"/>
        <v>0.25061944497647248</v>
      </c>
      <c r="S16" s="79">
        <f t="shared" si="7"/>
        <v>0.28338402625504172</v>
      </c>
      <c r="T16" s="56"/>
      <c r="U16" s="56"/>
      <c r="V16" s="56"/>
    </row>
    <row r="17" spans="1:22" ht="25.5" customHeight="1">
      <c r="A17" s="80" t="s">
        <v>89</v>
      </c>
      <c r="B17" s="64">
        <v>1672.5</v>
      </c>
      <c r="C17" s="64">
        <v>6850.1229999999996</v>
      </c>
      <c r="D17" s="64">
        <v>2184.3580000000002</v>
      </c>
      <c r="E17" s="64">
        <v>11016.300999999999</v>
      </c>
      <c r="F17" s="60">
        <v>0</v>
      </c>
      <c r="G17" s="65">
        <v>9689.7669999999998</v>
      </c>
      <c r="H17" s="61">
        <v>2042.7660000000001</v>
      </c>
      <c r="I17" s="61">
        <v>11351.735000000001</v>
      </c>
      <c r="J17" s="61">
        <v>2995.154</v>
      </c>
      <c r="K17" s="62">
        <f t="shared" si="8"/>
        <v>30.604364723467874</v>
      </c>
      <c r="L17" s="58">
        <f t="shared" si="1"/>
        <v>-100</v>
      </c>
      <c r="M17" s="58" t="s">
        <v>7</v>
      </c>
      <c r="N17" s="58">
        <f t="shared" si="2"/>
        <v>46.622471687897672</v>
      </c>
      <c r="O17" s="63">
        <f t="shared" si="3"/>
        <v>3.9657771758272484</v>
      </c>
      <c r="P17" s="58">
        <f t="shared" si="4"/>
        <v>3.9657771758272489</v>
      </c>
      <c r="Q17" s="58">
        <f t="shared" si="5"/>
        <v>0</v>
      </c>
      <c r="R17" s="58">
        <f t="shared" si="6"/>
        <v>2.4890336248963649</v>
      </c>
      <c r="S17" s="79">
        <f t="shared" si="7"/>
        <v>3.3966504851148454</v>
      </c>
      <c r="T17" s="56"/>
      <c r="U17" s="56"/>
      <c r="V17" s="56"/>
    </row>
    <row r="18" spans="1:22" ht="25.5" customHeight="1" thickBot="1">
      <c r="A18" s="80" t="s">
        <v>90</v>
      </c>
      <c r="B18" s="59">
        <v>2834.8</v>
      </c>
      <c r="C18" s="59">
        <v>45045</v>
      </c>
      <c r="D18" s="60">
        <v>3726.3</v>
      </c>
      <c r="E18" s="60">
        <v>45093.2</v>
      </c>
      <c r="F18" s="60">
        <v>3350.8</v>
      </c>
      <c r="G18" s="60">
        <v>61313.2</v>
      </c>
      <c r="H18" s="61">
        <v>4970.6000000000004</v>
      </c>
      <c r="I18" s="61">
        <v>61693.627999999997</v>
      </c>
      <c r="J18" s="61">
        <v>5561.5820000000003</v>
      </c>
      <c r="K18" s="62">
        <f t="shared" si="8"/>
        <v>31.448426696768728</v>
      </c>
      <c r="L18" s="58">
        <f t="shared" si="1"/>
        <v>-10.077020100367662</v>
      </c>
      <c r="M18" s="58">
        <f>H18/F18*100-100</f>
        <v>48.340694759460433</v>
      </c>
      <c r="N18" s="58">
        <f t="shared" si="2"/>
        <v>11.889550557276777</v>
      </c>
      <c r="O18" s="63">
        <f t="shared" si="3"/>
        <v>6.765225979571607</v>
      </c>
      <c r="P18" s="58">
        <f t="shared" si="4"/>
        <v>6.765225979571607</v>
      </c>
      <c r="Q18" s="58">
        <f t="shared" si="5"/>
        <v>6.3132826130373019</v>
      </c>
      <c r="R18" s="58">
        <f t="shared" si="6"/>
        <v>6.0564893560544242</v>
      </c>
      <c r="S18" s="79">
        <f t="shared" si="7"/>
        <v>6.3071048094041213</v>
      </c>
      <c r="T18" s="56"/>
      <c r="U18" s="56"/>
      <c r="V18" s="56"/>
    </row>
    <row r="19" spans="1:22" ht="25.5" customHeight="1" thickBot="1">
      <c r="A19" s="94" t="s">
        <v>91</v>
      </c>
      <c r="B19" s="95">
        <f>SUM(B9:B18)</f>
        <v>45357</v>
      </c>
      <c r="C19" s="95">
        <v>356846</v>
      </c>
      <c r="D19" s="96">
        <f>SUM(D9:D18)</f>
        <v>55080.2</v>
      </c>
      <c r="E19" s="96">
        <v>403033.864</v>
      </c>
      <c r="F19" s="96">
        <f>SUM(F9:F18)</f>
        <v>53075.4</v>
      </c>
      <c r="G19" s="96">
        <f>SUM(G9:G18)</f>
        <v>482741.90000000008</v>
      </c>
      <c r="H19" s="97">
        <f>SUM(H9:H18)</f>
        <v>82070.647000000012</v>
      </c>
      <c r="I19" s="97">
        <v>609179.99600000004</v>
      </c>
      <c r="J19" s="97">
        <f>SUM(J9:J18)</f>
        <v>88179.635000000009</v>
      </c>
      <c r="K19" s="98">
        <f>(D19-B19)/B19*100</f>
        <v>21.437043896201242</v>
      </c>
      <c r="L19" s="99">
        <f t="shared" si="1"/>
        <v>-3.6397834430521243</v>
      </c>
      <c r="M19" s="99">
        <f>H19/F19*100-100</f>
        <v>54.630293883795531</v>
      </c>
      <c r="N19" s="99">
        <f t="shared" si="2"/>
        <v>7.4435723651599801</v>
      </c>
      <c r="O19" s="100">
        <f t="shared" si="3"/>
        <v>99.999999999999986</v>
      </c>
      <c r="P19" s="99">
        <f t="shared" si="4"/>
        <v>100</v>
      </c>
      <c r="Q19" s="99">
        <f t="shared" si="5"/>
        <v>100</v>
      </c>
      <c r="R19" s="99">
        <f t="shared" si="6"/>
        <v>100</v>
      </c>
      <c r="S19" s="101">
        <f t="shared" si="7"/>
        <v>100</v>
      </c>
      <c r="T19" s="56"/>
      <c r="U19" s="56"/>
      <c r="V19" s="56"/>
    </row>
    <row r="20" spans="1:22" ht="20.100000000000001" customHeight="1" thickTop="1">
      <c r="A20" s="66"/>
      <c r="B20" s="67"/>
      <c r="C20" s="67"/>
      <c r="D20" s="68"/>
      <c r="E20" s="68"/>
      <c r="F20" s="68"/>
      <c r="G20" s="68"/>
      <c r="H20" s="68"/>
      <c r="I20" s="68"/>
      <c r="J20" s="68"/>
      <c r="K20" s="69"/>
      <c r="L20" s="70"/>
      <c r="M20" s="71"/>
      <c r="N20" s="71"/>
      <c r="O20" s="72"/>
      <c r="P20" s="56"/>
      <c r="S20" s="73"/>
      <c r="T20" s="56"/>
      <c r="U20" s="56"/>
      <c r="V20" s="56"/>
    </row>
    <row r="21" spans="1:22" ht="29.25" customHeight="1">
      <c r="A21" s="1834" t="s">
        <v>92</v>
      </c>
      <c r="B21" s="1834"/>
      <c r="C21" s="1834"/>
      <c r="D21" s="1834"/>
      <c r="E21" s="1834"/>
      <c r="F21" s="1834"/>
      <c r="G21" s="1834"/>
      <c r="H21" s="1834"/>
      <c r="I21" s="1834"/>
      <c r="J21" s="1834"/>
      <c r="K21" s="1834"/>
      <c r="L21" s="1834"/>
      <c r="M21" s="1834"/>
      <c r="N21" s="1834"/>
      <c r="O21" s="1834"/>
      <c r="P21" s="1834"/>
      <c r="Q21" s="1834"/>
      <c r="R21" s="1834"/>
      <c r="S21" s="1834"/>
      <c r="T21" s="56"/>
      <c r="U21" s="56"/>
      <c r="V21" s="56"/>
    </row>
    <row r="22" spans="1:22" ht="15.75">
      <c r="A22" s="102" t="s">
        <v>93</v>
      </c>
      <c r="B22" s="74"/>
      <c r="C22" s="74"/>
      <c r="D22" s="74"/>
      <c r="E22" s="74"/>
      <c r="F22" s="74"/>
      <c r="G22" s="74"/>
      <c r="H22" s="74"/>
      <c r="I22" s="74"/>
      <c r="J22" s="74"/>
      <c r="K22" s="74"/>
      <c r="L22" s="74"/>
      <c r="M22" s="75"/>
      <c r="N22" s="75"/>
      <c r="O22" s="75"/>
      <c r="P22" s="56"/>
      <c r="S22" s="73"/>
      <c r="T22" s="56"/>
      <c r="U22" s="56"/>
      <c r="V22" s="56"/>
    </row>
    <row r="23" spans="1:22" ht="15.75">
      <c r="A23" s="102" t="s">
        <v>94</v>
      </c>
      <c r="B23" s="74"/>
      <c r="C23" s="74"/>
      <c r="D23" s="74"/>
      <c r="E23" s="74"/>
      <c r="F23" s="74"/>
      <c r="G23" s="74"/>
      <c r="H23" s="74"/>
      <c r="I23" s="74"/>
      <c r="J23" s="74"/>
      <c r="K23" s="76"/>
      <c r="L23" s="76"/>
      <c r="M23" s="75"/>
      <c r="N23" s="75"/>
      <c r="O23" s="75"/>
      <c r="P23" s="56"/>
      <c r="S23" s="73"/>
      <c r="T23" s="56"/>
      <c r="U23" s="56"/>
      <c r="V23" s="56"/>
    </row>
    <row r="24" spans="1:22">
      <c r="O24" s="56"/>
      <c r="P24" s="56"/>
      <c r="S24" s="68"/>
      <c r="T24" s="56"/>
      <c r="U24" s="56"/>
      <c r="V24" s="56"/>
    </row>
    <row r="25" spans="1:22">
      <c r="O25" s="56"/>
      <c r="P25" s="56"/>
      <c r="S25" s="56"/>
      <c r="T25" s="56"/>
      <c r="U25" s="56"/>
      <c r="V25" s="56"/>
    </row>
    <row r="26" spans="1:22">
      <c r="O26" s="56"/>
      <c r="P26" s="56"/>
    </row>
    <row r="27" spans="1:22">
      <c r="O27" s="56"/>
      <c r="P27" s="56"/>
    </row>
    <row r="28" spans="1:22">
      <c r="O28" s="56"/>
      <c r="P28" s="56"/>
    </row>
    <row r="29" spans="1:22">
      <c r="O29" s="56"/>
      <c r="P29" s="56"/>
    </row>
    <row r="30" spans="1:22">
      <c r="O30" s="56"/>
      <c r="P30" s="56"/>
    </row>
    <row r="31" spans="1:22">
      <c r="O31" s="56"/>
      <c r="P31" s="56"/>
    </row>
    <row r="32" spans="1:22">
      <c r="O32" s="56"/>
      <c r="P32" s="56"/>
    </row>
    <row r="33" spans="1:22">
      <c r="O33" s="56"/>
      <c r="P33" s="56"/>
    </row>
    <row r="34" spans="1:22" s="56" customFormat="1">
      <c r="A34" s="54"/>
      <c r="B34" s="54"/>
      <c r="C34" s="54"/>
      <c r="D34" s="54"/>
      <c r="E34" s="54"/>
      <c r="F34" s="54"/>
      <c r="G34" s="54"/>
      <c r="H34" s="54"/>
      <c r="I34" s="54"/>
      <c r="J34" s="54"/>
      <c r="K34" s="54"/>
      <c r="L34" s="54"/>
      <c r="S34" s="54"/>
      <c r="T34" s="54"/>
      <c r="U34" s="54"/>
      <c r="V34" s="54"/>
    </row>
    <row r="35" spans="1:22" s="56" customFormat="1">
      <c r="A35" s="54"/>
      <c r="B35" s="54"/>
      <c r="C35" s="54"/>
      <c r="D35" s="54"/>
      <c r="E35" s="54"/>
      <c r="F35" s="54"/>
      <c r="G35" s="54"/>
      <c r="H35" s="54"/>
      <c r="I35" s="54"/>
      <c r="J35" s="54"/>
      <c r="K35" s="54"/>
      <c r="L35" s="54"/>
      <c r="S35" s="54"/>
      <c r="T35" s="54"/>
      <c r="U35" s="54"/>
      <c r="V35" s="54"/>
    </row>
    <row r="36" spans="1:22" s="56" customFormat="1">
      <c r="A36" s="54"/>
      <c r="B36" s="54"/>
      <c r="C36" s="54"/>
      <c r="D36" s="54"/>
      <c r="E36" s="54"/>
      <c r="F36" s="54"/>
      <c r="G36" s="54"/>
      <c r="H36" s="54"/>
      <c r="I36" s="54"/>
      <c r="J36" s="54"/>
      <c r="K36" s="54"/>
      <c r="L36" s="54"/>
      <c r="S36" s="54"/>
      <c r="T36" s="54"/>
      <c r="U36" s="54"/>
      <c r="V36" s="54"/>
    </row>
    <row r="37" spans="1:22" s="56" customFormat="1">
      <c r="A37" s="54"/>
      <c r="B37" s="54"/>
      <c r="C37" s="54"/>
      <c r="D37" s="54"/>
      <c r="E37" s="54"/>
      <c r="F37" s="54"/>
      <c r="G37" s="54"/>
      <c r="H37" s="54"/>
      <c r="I37" s="54"/>
      <c r="J37" s="54"/>
      <c r="K37" s="54"/>
      <c r="L37" s="54"/>
      <c r="S37" s="54"/>
      <c r="T37" s="54"/>
      <c r="U37" s="54"/>
      <c r="V37" s="54"/>
    </row>
    <row r="38" spans="1:22" s="56" customFormat="1">
      <c r="A38" s="54"/>
      <c r="B38" s="54"/>
      <c r="C38" s="54"/>
      <c r="D38" s="54"/>
      <c r="E38" s="54"/>
      <c r="F38" s="54"/>
      <c r="G38" s="54"/>
      <c r="H38" s="54"/>
      <c r="I38" s="54"/>
      <c r="J38" s="54"/>
      <c r="K38" s="54"/>
      <c r="L38" s="54"/>
      <c r="S38" s="54"/>
      <c r="T38" s="54"/>
      <c r="U38" s="54"/>
      <c r="V38" s="54"/>
    </row>
    <row r="39" spans="1:22" s="56" customFormat="1">
      <c r="A39" s="54"/>
      <c r="B39" s="54"/>
      <c r="C39" s="54"/>
      <c r="D39" s="54"/>
      <c r="E39" s="54"/>
      <c r="F39" s="54"/>
      <c r="G39" s="54"/>
      <c r="H39" s="54"/>
      <c r="I39" s="54"/>
      <c r="J39" s="54"/>
      <c r="K39" s="54"/>
      <c r="L39" s="54"/>
      <c r="S39" s="54"/>
      <c r="T39" s="54"/>
      <c r="U39" s="54"/>
      <c r="V39" s="54"/>
    </row>
    <row r="40" spans="1:22" s="56" customFormat="1">
      <c r="A40" s="54"/>
      <c r="B40" s="54"/>
      <c r="C40" s="54"/>
      <c r="D40" s="54"/>
      <c r="E40" s="54"/>
      <c r="F40" s="54"/>
      <c r="G40" s="54"/>
      <c r="H40" s="54"/>
      <c r="I40" s="54"/>
      <c r="J40" s="54"/>
      <c r="K40" s="54"/>
      <c r="L40" s="54"/>
      <c r="S40" s="54"/>
      <c r="T40" s="54"/>
      <c r="U40" s="54"/>
      <c r="V40" s="54"/>
    </row>
    <row r="41" spans="1:22" s="56" customFormat="1">
      <c r="A41" s="54"/>
      <c r="B41" s="54"/>
      <c r="C41" s="54"/>
      <c r="D41" s="54"/>
      <c r="E41" s="54"/>
      <c r="F41" s="54"/>
      <c r="G41" s="54"/>
      <c r="H41" s="54"/>
      <c r="I41" s="54"/>
      <c r="J41" s="54"/>
      <c r="K41" s="54"/>
      <c r="L41" s="54"/>
      <c r="S41" s="54"/>
      <c r="T41" s="54"/>
      <c r="U41" s="54"/>
      <c r="V41" s="54"/>
    </row>
    <row r="42" spans="1:22" s="56" customFormat="1">
      <c r="A42" s="54"/>
      <c r="B42" s="54"/>
      <c r="C42" s="54"/>
      <c r="D42" s="54"/>
      <c r="E42" s="54"/>
      <c r="F42" s="54"/>
      <c r="G42" s="54"/>
      <c r="H42" s="54"/>
      <c r="I42" s="54"/>
      <c r="J42" s="54"/>
      <c r="K42" s="54"/>
      <c r="L42" s="54"/>
      <c r="S42" s="54"/>
      <c r="T42" s="54"/>
      <c r="U42" s="54"/>
      <c r="V42" s="54"/>
    </row>
    <row r="43" spans="1:22" s="56" customFormat="1">
      <c r="A43" s="54"/>
      <c r="B43" s="54"/>
      <c r="C43" s="54"/>
      <c r="D43" s="54"/>
      <c r="E43" s="54"/>
      <c r="F43" s="54"/>
      <c r="G43" s="54"/>
      <c r="H43" s="54"/>
      <c r="I43" s="54"/>
      <c r="J43" s="54"/>
      <c r="K43" s="54"/>
      <c r="L43" s="54"/>
      <c r="S43" s="54"/>
      <c r="T43" s="54"/>
      <c r="U43" s="54"/>
      <c r="V43" s="54"/>
    </row>
    <row r="44" spans="1:22" s="56" customFormat="1">
      <c r="A44" s="54"/>
      <c r="B44" s="54"/>
      <c r="C44" s="54"/>
      <c r="D44" s="54"/>
      <c r="E44" s="54"/>
      <c r="F44" s="54"/>
      <c r="G44" s="54"/>
      <c r="H44" s="54"/>
      <c r="I44" s="54"/>
      <c r="J44" s="54"/>
      <c r="K44" s="54"/>
      <c r="L44" s="54"/>
      <c r="S44" s="54"/>
      <c r="T44" s="54"/>
      <c r="U44" s="54"/>
      <c r="V44" s="54"/>
    </row>
    <row r="45" spans="1:22" s="56" customFormat="1">
      <c r="A45" s="54"/>
      <c r="B45" s="54"/>
      <c r="C45" s="54"/>
      <c r="D45" s="54"/>
      <c r="E45" s="54"/>
      <c r="F45" s="54"/>
      <c r="G45" s="54"/>
      <c r="H45" s="54"/>
      <c r="I45" s="54"/>
      <c r="J45" s="54"/>
      <c r="K45" s="54"/>
      <c r="L45" s="54"/>
      <c r="S45" s="54"/>
      <c r="T45" s="54"/>
      <c r="U45" s="54"/>
      <c r="V45" s="54"/>
    </row>
    <row r="46" spans="1:22" s="56" customFormat="1">
      <c r="A46" s="54"/>
      <c r="B46" s="54"/>
      <c r="C46" s="54"/>
      <c r="D46" s="54"/>
      <c r="E46" s="54"/>
      <c r="F46" s="54"/>
      <c r="G46" s="54"/>
      <c r="H46" s="54"/>
      <c r="I46" s="54"/>
      <c r="J46" s="54"/>
      <c r="K46" s="54"/>
      <c r="L46" s="54"/>
      <c r="S46" s="54"/>
      <c r="T46" s="54"/>
      <c r="U46" s="54"/>
      <c r="V46" s="54"/>
    </row>
    <row r="47" spans="1:22" s="56" customFormat="1">
      <c r="A47" s="54"/>
      <c r="B47" s="54"/>
      <c r="C47" s="54"/>
      <c r="D47" s="54"/>
      <c r="E47" s="54"/>
      <c r="F47" s="54"/>
      <c r="G47" s="54"/>
      <c r="H47" s="54"/>
      <c r="I47" s="54"/>
      <c r="J47" s="54"/>
      <c r="K47" s="54"/>
      <c r="L47" s="54"/>
      <c r="S47" s="54"/>
      <c r="T47" s="54"/>
      <c r="U47" s="54"/>
      <c r="V47" s="54"/>
    </row>
    <row r="48" spans="1:22" s="56" customFormat="1">
      <c r="A48" s="54"/>
      <c r="B48" s="54"/>
      <c r="C48" s="54"/>
      <c r="D48" s="54"/>
      <c r="E48" s="54"/>
      <c r="F48" s="54"/>
      <c r="G48" s="54"/>
      <c r="H48" s="54"/>
      <c r="I48" s="54"/>
      <c r="J48" s="54"/>
      <c r="K48" s="54"/>
      <c r="L48" s="54"/>
      <c r="S48" s="54"/>
      <c r="T48" s="54"/>
      <c r="U48" s="54"/>
      <c r="V48" s="54"/>
    </row>
    <row r="49" spans="1:22" s="56" customFormat="1">
      <c r="A49" s="54"/>
      <c r="B49" s="54"/>
      <c r="C49" s="54"/>
      <c r="D49" s="54"/>
      <c r="E49" s="54"/>
      <c r="F49" s="54"/>
      <c r="G49" s="54"/>
      <c r="H49" s="54"/>
      <c r="I49" s="54"/>
      <c r="J49" s="54"/>
      <c r="K49" s="54"/>
      <c r="L49" s="54"/>
      <c r="S49" s="54"/>
      <c r="T49" s="54"/>
      <c r="U49" s="54"/>
      <c r="V49" s="54"/>
    </row>
    <row r="50" spans="1:22" s="56" customFormat="1">
      <c r="A50" s="54"/>
      <c r="B50" s="54"/>
      <c r="C50" s="54"/>
      <c r="D50" s="54"/>
      <c r="E50" s="54"/>
      <c r="F50" s="54"/>
      <c r="G50" s="54"/>
      <c r="H50" s="54"/>
      <c r="I50" s="54"/>
      <c r="J50" s="54"/>
      <c r="K50" s="54"/>
      <c r="L50" s="54"/>
      <c r="S50" s="54"/>
      <c r="T50" s="54"/>
      <c r="U50" s="54"/>
      <c r="V50" s="54"/>
    </row>
    <row r="51" spans="1:22" s="56" customFormat="1">
      <c r="A51" s="54"/>
      <c r="B51" s="54"/>
      <c r="C51" s="54"/>
      <c r="D51" s="54"/>
      <c r="E51" s="54"/>
      <c r="F51" s="54"/>
      <c r="G51" s="54"/>
      <c r="H51" s="54"/>
      <c r="I51" s="54"/>
      <c r="J51" s="54"/>
      <c r="K51" s="54"/>
      <c r="L51" s="54"/>
      <c r="S51" s="54"/>
      <c r="T51" s="54"/>
      <c r="U51" s="54"/>
      <c r="V51" s="54"/>
    </row>
    <row r="52" spans="1:22" s="56" customFormat="1">
      <c r="A52" s="54"/>
      <c r="B52" s="54"/>
      <c r="C52" s="54"/>
      <c r="D52" s="54"/>
      <c r="E52" s="54"/>
      <c r="F52" s="54"/>
      <c r="G52" s="54"/>
      <c r="H52" s="54"/>
      <c r="I52" s="54"/>
      <c r="J52" s="54"/>
      <c r="K52" s="54"/>
      <c r="L52" s="54"/>
      <c r="S52" s="54"/>
      <c r="T52" s="54"/>
      <c r="U52" s="54"/>
      <c r="V52" s="54"/>
    </row>
    <row r="53" spans="1:22" s="56" customFormat="1">
      <c r="A53" s="54"/>
      <c r="B53" s="54"/>
      <c r="C53" s="54"/>
      <c r="D53" s="54"/>
      <c r="E53" s="54"/>
      <c r="F53" s="54"/>
      <c r="G53" s="54"/>
      <c r="H53" s="54"/>
      <c r="I53" s="54"/>
      <c r="J53" s="54"/>
      <c r="K53" s="54"/>
      <c r="L53" s="54"/>
      <c r="S53" s="54"/>
      <c r="T53" s="54"/>
      <c r="U53" s="54"/>
      <c r="V53" s="54"/>
    </row>
    <row r="54" spans="1:22" s="56" customFormat="1">
      <c r="A54" s="54"/>
      <c r="B54" s="54"/>
      <c r="C54" s="54"/>
      <c r="D54" s="54"/>
      <c r="E54" s="54"/>
      <c r="F54" s="54"/>
      <c r="G54" s="54"/>
      <c r="H54" s="54"/>
      <c r="I54" s="54"/>
      <c r="J54" s="54"/>
      <c r="K54" s="54"/>
      <c r="L54" s="54"/>
      <c r="S54" s="54"/>
      <c r="T54" s="54"/>
      <c r="U54" s="54"/>
      <c r="V54" s="54"/>
    </row>
    <row r="55" spans="1:22" s="56" customFormat="1">
      <c r="A55" s="54"/>
      <c r="B55" s="54"/>
      <c r="C55" s="54"/>
      <c r="D55" s="54"/>
      <c r="E55" s="54"/>
      <c r="F55" s="54"/>
      <c r="G55" s="54"/>
      <c r="H55" s="54"/>
      <c r="I55" s="54"/>
      <c r="J55" s="54"/>
      <c r="K55" s="54"/>
      <c r="L55" s="54"/>
      <c r="S55" s="54"/>
      <c r="T55" s="54"/>
      <c r="U55" s="54"/>
      <c r="V55" s="54"/>
    </row>
    <row r="56" spans="1:22" s="56" customFormat="1">
      <c r="A56" s="54"/>
      <c r="B56" s="54"/>
      <c r="C56" s="54"/>
      <c r="D56" s="54"/>
      <c r="E56" s="54"/>
      <c r="F56" s="54"/>
      <c r="G56" s="54"/>
      <c r="H56" s="54"/>
      <c r="I56" s="54"/>
      <c r="J56" s="54"/>
      <c r="K56" s="54"/>
      <c r="L56" s="54"/>
      <c r="S56" s="54"/>
      <c r="T56" s="54"/>
      <c r="U56" s="54"/>
      <c r="V56" s="54"/>
    </row>
    <row r="57" spans="1:22" s="56" customFormat="1">
      <c r="A57" s="54"/>
      <c r="B57" s="54"/>
      <c r="C57" s="54"/>
      <c r="D57" s="54"/>
      <c r="E57" s="54"/>
      <c r="F57" s="54"/>
      <c r="G57" s="54"/>
      <c r="H57" s="54"/>
      <c r="I57" s="54"/>
      <c r="J57" s="54"/>
      <c r="K57" s="54"/>
      <c r="L57" s="54"/>
      <c r="S57" s="54"/>
      <c r="T57" s="54"/>
      <c r="U57" s="54"/>
      <c r="V57" s="54"/>
    </row>
    <row r="58" spans="1:22" s="56" customFormat="1">
      <c r="A58" s="54"/>
      <c r="B58" s="54"/>
      <c r="C58" s="54"/>
      <c r="D58" s="54"/>
      <c r="E58" s="54"/>
      <c r="F58" s="54"/>
      <c r="G58" s="54"/>
      <c r="H58" s="54"/>
      <c r="I58" s="54"/>
      <c r="J58" s="54"/>
      <c r="K58" s="54"/>
      <c r="L58" s="54"/>
      <c r="S58" s="54"/>
      <c r="T58" s="54"/>
      <c r="U58" s="54"/>
      <c r="V58" s="54"/>
    </row>
    <row r="59" spans="1:22" s="56" customFormat="1">
      <c r="A59" s="54"/>
      <c r="B59" s="54"/>
      <c r="C59" s="54"/>
      <c r="D59" s="54"/>
      <c r="E59" s="54"/>
      <c r="F59" s="54"/>
      <c r="G59" s="54"/>
      <c r="H59" s="54"/>
      <c r="I59" s="54"/>
      <c r="J59" s="54"/>
      <c r="K59" s="54"/>
      <c r="L59" s="54"/>
      <c r="S59" s="54"/>
      <c r="T59" s="54"/>
      <c r="U59" s="54"/>
      <c r="V59" s="54"/>
    </row>
    <row r="60" spans="1:22" s="56" customFormat="1">
      <c r="A60" s="54"/>
      <c r="B60" s="54"/>
      <c r="C60" s="54"/>
      <c r="D60" s="54"/>
      <c r="E60" s="54"/>
      <c r="F60" s="54"/>
      <c r="G60" s="54"/>
      <c r="H60" s="54"/>
      <c r="I60" s="54"/>
      <c r="J60" s="54"/>
      <c r="K60" s="54"/>
      <c r="L60" s="54"/>
      <c r="S60" s="54"/>
      <c r="T60" s="54"/>
      <c r="U60" s="54"/>
      <c r="V60" s="54"/>
    </row>
    <row r="61" spans="1:22" s="56" customFormat="1">
      <c r="A61" s="54"/>
      <c r="B61" s="54"/>
      <c r="C61" s="54"/>
      <c r="D61" s="54"/>
      <c r="E61" s="54"/>
      <c r="F61" s="54"/>
      <c r="G61" s="54"/>
      <c r="H61" s="54"/>
      <c r="I61" s="54"/>
      <c r="J61" s="54"/>
      <c r="K61" s="54"/>
      <c r="L61" s="54"/>
      <c r="S61" s="54"/>
      <c r="T61" s="54"/>
      <c r="U61" s="54"/>
      <c r="V61" s="54"/>
    </row>
    <row r="62" spans="1:22" s="56" customFormat="1">
      <c r="A62" s="54"/>
      <c r="B62" s="54"/>
      <c r="C62" s="54"/>
      <c r="D62" s="54"/>
      <c r="E62" s="54"/>
      <c r="F62" s="54"/>
      <c r="G62" s="54"/>
      <c r="H62" s="54"/>
      <c r="I62" s="54"/>
      <c r="J62" s="54"/>
      <c r="K62" s="54"/>
      <c r="L62" s="54"/>
      <c r="S62" s="54"/>
      <c r="T62" s="54"/>
      <c r="U62" s="54"/>
      <c r="V62" s="54"/>
    </row>
    <row r="63" spans="1:22" s="56" customFormat="1">
      <c r="A63" s="54"/>
      <c r="B63" s="54"/>
      <c r="C63" s="54"/>
      <c r="D63" s="54"/>
      <c r="E63" s="54"/>
      <c r="F63" s="54"/>
      <c r="G63" s="54"/>
      <c r="H63" s="54"/>
      <c r="I63" s="54"/>
      <c r="J63" s="54"/>
      <c r="K63" s="54"/>
      <c r="L63" s="54"/>
      <c r="S63" s="54"/>
      <c r="T63" s="54"/>
      <c r="U63" s="54"/>
      <c r="V63" s="54"/>
    </row>
    <row r="64" spans="1:22" s="56" customFormat="1">
      <c r="A64" s="54"/>
      <c r="B64" s="54"/>
      <c r="C64" s="54"/>
      <c r="D64" s="54"/>
      <c r="E64" s="54"/>
      <c r="F64" s="54"/>
      <c r="G64" s="54"/>
      <c r="H64" s="54"/>
      <c r="I64" s="54"/>
      <c r="J64" s="54"/>
      <c r="K64" s="54"/>
      <c r="L64" s="54"/>
      <c r="S64" s="54"/>
      <c r="T64" s="54"/>
      <c r="U64" s="54"/>
      <c r="V64" s="54"/>
    </row>
    <row r="65" spans="1:22" s="56" customFormat="1">
      <c r="A65" s="54"/>
      <c r="B65" s="54"/>
      <c r="C65" s="54"/>
      <c r="D65" s="54"/>
      <c r="E65" s="54"/>
      <c r="F65" s="54"/>
      <c r="G65" s="54"/>
      <c r="H65" s="54"/>
      <c r="I65" s="54"/>
      <c r="J65" s="54"/>
      <c r="K65" s="54"/>
      <c r="L65" s="54"/>
      <c r="S65" s="54"/>
      <c r="T65" s="54"/>
      <c r="U65" s="54"/>
      <c r="V65" s="54"/>
    </row>
    <row r="66" spans="1:22" s="56" customFormat="1">
      <c r="A66" s="54"/>
      <c r="B66" s="54"/>
      <c r="C66" s="54"/>
      <c r="D66" s="54"/>
      <c r="E66" s="54"/>
      <c r="F66" s="54"/>
      <c r="G66" s="54"/>
      <c r="H66" s="54"/>
      <c r="I66" s="54"/>
      <c r="J66" s="54"/>
      <c r="K66" s="54"/>
      <c r="L66" s="54"/>
      <c r="S66" s="54"/>
      <c r="T66" s="54"/>
      <c r="U66" s="54"/>
      <c r="V66" s="54"/>
    </row>
    <row r="67" spans="1:22" s="56" customFormat="1">
      <c r="A67" s="54"/>
      <c r="B67" s="54"/>
      <c r="C67" s="54"/>
      <c r="D67" s="54"/>
      <c r="E67" s="54"/>
      <c r="F67" s="54"/>
      <c r="G67" s="54"/>
      <c r="H67" s="54"/>
      <c r="I67" s="54"/>
      <c r="J67" s="54"/>
      <c r="K67" s="54"/>
      <c r="L67" s="54"/>
      <c r="S67" s="54"/>
      <c r="T67" s="54"/>
      <c r="U67" s="54"/>
      <c r="V67" s="54"/>
    </row>
    <row r="68" spans="1:22" s="56" customFormat="1">
      <c r="A68" s="54"/>
      <c r="B68" s="54"/>
      <c r="C68" s="54"/>
      <c r="D68" s="54"/>
      <c r="E68" s="54"/>
      <c r="F68" s="54"/>
      <c r="G68" s="54"/>
      <c r="H68" s="54"/>
      <c r="I68" s="54"/>
      <c r="J68" s="54"/>
      <c r="K68" s="54"/>
      <c r="L68" s="54"/>
      <c r="S68" s="54"/>
      <c r="T68" s="54"/>
      <c r="U68" s="54"/>
      <c r="V68" s="54"/>
    </row>
    <row r="69" spans="1:22" s="56" customFormat="1">
      <c r="A69" s="54"/>
      <c r="B69" s="54"/>
      <c r="C69" s="54"/>
      <c r="D69" s="54"/>
      <c r="E69" s="54"/>
      <c r="F69" s="54"/>
      <c r="G69" s="54"/>
      <c r="H69" s="54"/>
      <c r="I69" s="54"/>
      <c r="J69" s="54"/>
      <c r="K69" s="54"/>
      <c r="L69" s="54"/>
      <c r="S69" s="54"/>
      <c r="T69" s="54"/>
      <c r="U69" s="54"/>
      <c r="V69" s="54"/>
    </row>
    <row r="70" spans="1:22" s="56" customFormat="1">
      <c r="A70" s="54"/>
      <c r="B70" s="54"/>
      <c r="C70" s="54"/>
      <c r="D70" s="54"/>
      <c r="E70" s="54"/>
      <c r="F70" s="54"/>
      <c r="G70" s="54"/>
      <c r="H70" s="54"/>
      <c r="I70" s="54"/>
      <c r="J70" s="54"/>
      <c r="K70" s="54"/>
      <c r="L70" s="54"/>
      <c r="S70" s="54"/>
      <c r="T70" s="54"/>
      <c r="U70" s="54"/>
      <c r="V70" s="54"/>
    </row>
    <row r="71" spans="1:22" s="56" customFormat="1">
      <c r="A71" s="54"/>
      <c r="B71" s="54"/>
      <c r="C71" s="54"/>
      <c r="D71" s="54"/>
      <c r="E71" s="54"/>
      <c r="F71" s="54"/>
      <c r="G71" s="54"/>
      <c r="H71" s="54"/>
      <c r="I71" s="54"/>
      <c r="J71" s="54"/>
      <c r="K71" s="54"/>
      <c r="L71" s="54"/>
      <c r="S71" s="54"/>
      <c r="T71" s="54"/>
      <c r="U71" s="54"/>
      <c r="V71" s="54"/>
    </row>
    <row r="72" spans="1:22" s="56" customFormat="1">
      <c r="A72" s="54"/>
      <c r="B72" s="54"/>
      <c r="C72" s="54"/>
      <c r="D72" s="54"/>
      <c r="E72" s="54"/>
      <c r="F72" s="54"/>
      <c r="G72" s="54"/>
      <c r="H72" s="54"/>
      <c r="I72" s="54"/>
      <c r="J72" s="54"/>
      <c r="K72" s="54"/>
      <c r="L72" s="54"/>
      <c r="S72" s="54"/>
      <c r="T72" s="54"/>
      <c r="U72" s="54"/>
      <c r="V72" s="54"/>
    </row>
    <row r="73" spans="1:22" s="56" customFormat="1">
      <c r="A73" s="54"/>
      <c r="B73" s="54"/>
      <c r="C73" s="54"/>
      <c r="D73" s="54"/>
      <c r="E73" s="54"/>
      <c r="F73" s="54"/>
      <c r="G73" s="54"/>
      <c r="H73" s="54"/>
      <c r="I73" s="54"/>
      <c r="J73" s="54"/>
      <c r="K73" s="54"/>
      <c r="L73" s="54"/>
      <c r="S73" s="54"/>
      <c r="T73" s="54"/>
      <c r="U73" s="54"/>
      <c r="V73" s="54"/>
    </row>
    <row r="74" spans="1:22" s="56" customFormat="1">
      <c r="A74" s="54"/>
      <c r="B74" s="54"/>
      <c r="C74" s="54"/>
      <c r="D74" s="54"/>
      <c r="E74" s="54"/>
      <c r="F74" s="54"/>
      <c r="G74" s="54"/>
      <c r="H74" s="54"/>
      <c r="I74" s="54"/>
      <c r="J74" s="54"/>
      <c r="K74" s="54"/>
      <c r="L74" s="54"/>
      <c r="S74" s="54"/>
      <c r="T74" s="54"/>
      <c r="U74" s="54"/>
      <c r="V74" s="54"/>
    </row>
    <row r="75" spans="1:22" s="56" customFormat="1">
      <c r="A75" s="54"/>
      <c r="B75" s="54"/>
      <c r="C75" s="54"/>
      <c r="D75" s="54"/>
      <c r="E75" s="54"/>
      <c r="F75" s="54"/>
      <c r="G75" s="54"/>
      <c r="H75" s="54"/>
      <c r="I75" s="54"/>
      <c r="J75" s="54"/>
      <c r="K75" s="54"/>
      <c r="L75" s="54"/>
      <c r="S75" s="54"/>
      <c r="T75" s="54"/>
      <c r="U75" s="54"/>
      <c r="V75" s="54"/>
    </row>
    <row r="76" spans="1:22" s="56" customFormat="1">
      <c r="A76" s="54"/>
      <c r="B76" s="54"/>
      <c r="C76" s="54"/>
      <c r="D76" s="54"/>
      <c r="E76" s="54"/>
      <c r="F76" s="54"/>
      <c r="G76" s="54"/>
      <c r="H76" s="54"/>
      <c r="I76" s="54"/>
      <c r="J76" s="54"/>
      <c r="K76" s="54"/>
      <c r="L76" s="54"/>
      <c r="S76" s="54"/>
      <c r="T76" s="54"/>
      <c r="U76" s="54"/>
      <c r="V76" s="54"/>
    </row>
    <row r="77" spans="1:22" s="56" customFormat="1">
      <c r="A77" s="54"/>
      <c r="B77" s="54"/>
      <c r="C77" s="54"/>
      <c r="D77" s="54"/>
      <c r="E77" s="54"/>
      <c r="F77" s="54"/>
      <c r="G77" s="54"/>
      <c r="H77" s="54"/>
      <c r="I77" s="54"/>
      <c r="J77" s="54"/>
      <c r="K77" s="54"/>
      <c r="L77" s="54"/>
      <c r="S77" s="54"/>
      <c r="T77" s="54"/>
      <c r="U77" s="54"/>
      <c r="V77" s="54"/>
    </row>
    <row r="78" spans="1:22" s="56" customFormat="1">
      <c r="A78" s="54"/>
      <c r="B78" s="54"/>
      <c r="C78" s="54"/>
      <c r="D78" s="54"/>
      <c r="E78" s="54"/>
      <c r="F78" s="54"/>
      <c r="G78" s="54"/>
      <c r="H78" s="54"/>
      <c r="I78" s="54"/>
      <c r="J78" s="54"/>
      <c r="K78" s="54"/>
      <c r="L78" s="54"/>
      <c r="S78" s="54"/>
      <c r="T78" s="54"/>
      <c r="U78" s="54"/>
      <c r="V78" s="54"/>
    </row>
    <row r="79" spans="1:22" s="56" customFormat="1">
      <c r="A79" s="54"/>
      <c r="B79" s="54"/>
      <c r="C79" s="54"/>
      <c r="D79" s="54"/>
      <c r="E79" s="54"/>
      <c r="F79" s="54"/>
      <c r="G79" s="54"/>
      <c r="H79" s="54"/>
      <c r="I79" s="54"/>
      <c r="J79" s="54"/>
      <c r="K79" s="54"/>
      <c r="L79" s="54"/>
      <c r="S79" s="54"/>
      <c r="T79" s="54"/>
      <c r="U79" s="54"/>
      <c r="V79" s="54"/>
    </row>
    <row r="80" spans="1:22" s="56" customFormat="1">
      <c r="A80" s="54"/>
      <c r="B80" s="54"/>
      <c r="C80" s="54"/>
      <c r="D80" s="54"/>
      <c r="E80" s="54"/>
      <c r="F80" s="54"/>
      <c r="G80" s="54"/>
      <c r="H80" s="54"/>
      <c r="I80" s="54"/>
      <c r="J80" s="54"/>
      <c r="K80" s="54"/>
      <c r="L80" s="54"/>
      <c r="S80" s="54"/>
      <c r="T80" s="54"/>
      <c r="U80" s="54"/>
      <c r="V80" s="54"/>
    </row>
    <row r="81" spans="1:22" s="56" customFormat="1">
      <c r="A81" s="54"/>
      <c r="B81" s="54"/>
      <c r="C81" s="54"/>
      <c r="D81" s="54"/>
      <c r="E81" s="54"/>
      <c r="F81" s="54"/>
      <c r="G81" s="54"/>
      <c r="H81" s="54"/>
      <c r="I81" s="54"/>
      <c r="J81" s="54"/>
      <c r="K81" s="54"/>
      <c r="L81" s="54"/>
      <c r="S81" s="54"/>
      <c r="T81" s="54"/>
      <c r="U81" s="54"/>
      <c r="V81" s="54"/>
    </row>
    <row r="82" spans="1:22" s="56" customFormat="1">
      <c r="A82" s="54"/>
      <c r="B82" s="54"/>
      <c r="C82" s="54"/>
      <c r="D82" s="54"/>
      <c r="E82" s="54"/>
      <c r="F82" s="54"/>
      <c r="G82" s="54"/>
      <c r="H82" s="54"/>
      <c r="I82" s="54"/>
      <c r="J82" s="54"/>
      <c r="K82" s="54"/>
      <c r="L82" s="54"/>
      <c r="S82" s="54"/>
      <c r="T82" s="54"/>
      <c r="U82" s="54"/>
      <c r="V82" s="54"/>
    </row>
    <row r="83" spans="1:22" s="56" customFormat="1">
      <c r="A83" s="54"/>
      <c r="B83" s="54"/>
      <c r="C83" s="54"/>
      <c r="D83" s="54"/>
      <c r="E83" s="54"/>
      <c r="F83" s="54"/>
      <c r="G83" s="54"/>
      <c r="H83" s="54"/>
      <c r="I83" s="54"/>
      <c r="J83" s="54"/>
      <c r="K83" s="54"/>
      <c r="L83" s="54"/>
      <c r="S83" s="54"/>
      <c r="T83" s="54"/>
      <c r="U83" s="54"/>
      <c r="V83" s="54"/>
    </row>
    <row r="84" spans="1:22" s="56" customFormat="1">
      <c r="A84" s="54"/>
      <c r="B84" s="54"/>
      <c r="C84" s="54"/>
      <c r="D84" s="54"/>
      <c r="E84" s="54"/>
      <c r="F84" s="54"/>
      <c r="G84" s="54"/>
      <c r="H84" s="54"/>
      <c r="I84" s="54"/>
      <c r="J84" s="54"/>
      <c r="K84" s="54"/>
      <c r="L84" s="54"/>
      <c r="S84" s="54"/>
      <c r="T84" s="54"/>
      <c r="U84" s="54"/>
      <c r="V84" s="54"/>
    </row>
    <row r="85" spans="1:22" s="56" customFormat="1">
      <c r="A85" s="54"/>
      <c r="B85" s="54"/>
      <c r="C85" s="54"/>
      <c r="D85" s="54"/>
      <c r="E85" s="54"/>
      <c r="F85" s="54"/>
      <c r="G85" s="54"/>
      <c r="H85" s="54"/>
      <c r="I85" s="54"/>
      <c r="J85" s="54"/>
      <c r="K85" s="54"/>
      <c r="L85" s="54"/>
      <c r="S85" s="54"/>
      <c r="T85" s="54"/>
      <c r="U85" s="54"/>
      <c r="V85" s="54"/>
    </row>
    <row r="86" spans="1:22" s="56" customFormat="1">
      <c r="A86" s="54"/>
      <c r="B86" s="54"/>
      <c r="C86" s="54"/>
      <c r="D86" s="54"/>
      <c r="E86" s="54"/>
      <c r="F86" s="54"/>
      <c r="G86" s="54"/>
      <c r="H86" s="54"/>
      <c r="I86" s="54"/>
      <c r="J86" s="54"/>
      <c r="K86" s="54"/>
      <c r="L86" s="54"/>
      <c r="S86" s="54"/>
      <c r="T86" s="54"/>
      <c r="U86" s="54"/>
      <c r="V86" s="54"/>
    </row>
    <row r="87" spans="1:22" s="56" customFormat="1">
      <c r="A87" s="54"/>
      <c r="B87" s="54"/>
      <c r="C87" s="54"/>
      <c r="D87" s="54"/>
      <c r="E87" s="54"/>
      <c r="F87" s="54"/>
      <c r="G87" s="54"/>
      <c r="H87" s="54"/>
      <c r="I87" s="54"/>
      <c r="J87" s="54"/>
      <c r="K87" s="54"/>
      <c r="L87" s="54"/>
      <c r="S87" s="54"/>
      <c r="T87" s="54"/>
      <c r="U87" s="54"/>
      <c r="V87" s="54"/>
    </row>
    <row r="88" spans="1:22" s="56" customFormat="1">
      <c r="A88" s="54"/>
      <c r="B88" s="54"/>
      <c r="C88" s="54"/>
      <c r="D88" s="54"/>
      <c r="E88" s="54"/>
      <c r="F88" s="54"/>
      <c r="G88" s="54"/>
      <c r="H88" s="54"/>
      <c r="I88" s="54"/>
      <c r="J88" s="54"/>
      <c r="K88" s="54"/>
      <c r="L88" s="54"/>
      <c r="S88" s="54"/>
      <c r="T88" s="54"/>
      <c r="U88" s="54"/>
      <c r="V88" s="54"/>
    </row>
    <row r="89" spans="1:22" s="56" customFormat="1">
      <c r="A89" s="54"/>
      <c r="B89" s="54"/>
      <c r="C89" s="54"/>
      <c r="D89" s="54"/>
      <c r="E89" s="54"/>
      <c r="F89" s="54"/>
      <c r="G89" s="54"/>
      <c r="H89" s="54"/>
      <c r="I89" s="54"/>
      <c r="J89" s="54"/>
      <c r="K89" s="54"/>
      <c r="L89" s="54"/>
      <c r="S89" s="54"/>
      <c r="T89" s="54"/>
      <c r="U89" s="54"/>
      <c r="V89" s="54"/>
    </row>
    <row r="90" spans="1:22" s="56" customFormat="1">
      <c r="A90" s="54"/>
      <c r="B90" s="54"/>
      <c r="C90" s="54"/>
      <c r="D90" s="54"/>
      <c r="E90" s="54"/>
      <c r="F90" s="54"/>
      <c r="G90" s="54"/>
      <c r="H90" s="54"/>
      <c r="I90" s="54"/>
      <c r="J90" s="54"/>
      <c r="K90" s="54"/>
      <c r="L90" s="54"/>
      <c r="S90" s="54"/>
      <c r="T90" s="54"/>
      <c r="U90" s="54"/>
      <c r="V90" s="54"/>
    </row>
    <row r="91" spans="1:22" s="56" customFormat="1">
      <c r="A91" s="54"/>
      <c r="B91" s="54"/>
      <c r="C91" s="54"/>
      <c r="D91" s="54"/>
      <c r="E91" s="54"/>
      <c r="F91" s="54"/>
      <c r="G91" s="54"/>
      <c r="H91" s="54"/>
      <c r="I91" s="54"/>
      <c r="J91" s="54"/>
      <c r="K91" s="54"/>
      <c r="L91" s="54"/>
      <c r="S91" s="54"/>
      <c r="T91" s="54"/>
      <c r="U91" s="54"/>
      <c r="V91" s="54"/>
    </row>
    <row r="92" spans="1:22" s="56" customFormat="1">
      <c r="A92" s="54"/>
      <c r="B92" s="54"/>
      <c r="C92" s="54"/>
      <c r="D92" s="54"/>
      <c r="E92" s="54"/>
      <c r="F92" s="54"/>
      <c r="G92" s="54"/>
      <c r="H92" s="54"/>
      <c r="I92" s="54"/>
      <c r="J92" s="54"/>
      <c r="K92" s="54"/>
      <c r="L92" s="54"/>
      <c r="S92" s="54"/>
      <c r="T92" s="54"/>
      <c r="U92" s="54"/>
      <c r="V92" s="54"/>
    </row>
    <row r="93" spans="1:22" s="56" customFormat="1">
      <c r="A93" s="54"/>
      <c r="B93" s="54"/>
      <c r="C93" s="54"/>
      <c r="D93" s="54"/>
      <c r="E93" s="54"/>
      <c r="F93" s="54"/>
      <c r="G93" s="54"/>
      <c r="H93" s="54"/>
      <c r="I93" s="54"/>
      <c r="J93" s="54"/>
      <c r="K93" s="54"/>
      <c r="L93" s="54"/>
      <c r="S93" s="54"/>
      <c r="T93" s="54"/>
      <c r="U93" s="54"/>
      <c r="V93" s="54"/>
    </row>
    <row r="94" spans="1:22" s="56" customFormat="1">
      <c r="A94" s="54"/>
      <c r="B94" s="54"/>
      <c r="C94" s="54"/>
      <c r="D94" s="54"/>
      <c r="E94" s="54"/>
      <c r="F94" s="54"/>
      <c r="G94" s="54"/>
      <c r="H94" s="54"/>
      <c r="I94" s="54"/>
      <c r="J94" s="54"/>
      <c r="K94" s="54"/>
      <c r="L94" s="54"/>
      <c r="S94" s="54"/>
      <c r="T94" s="54"/>
      <c r="U94" s="54"/>
      <c r="V94" s="54"/>
    </row>
    <row r="95" spans="1:22" s="56" customFormat="1">
      <c r="A95" s="54"/>
      <c r="B95" s="54"/>
      <c r="C95" s="54"/>
      <c r="D95" s="54"/>
      <c r="E95" s="54"/>
      <c r="F95" s="54"/>
      <c r="G95" s="54"/>
      <c r="H95" s="54"/>
      <c r="I95" s="54"/>
      <c r="J95" s="54"/>
      <c r="K95" s="54"/>
      <c r="L95" s="54"/>
      <c r="S95" s="54"/>
      <c r="T95" s="54"/>
      <c r="U95" s="54"/>
      <c r="V95" s="54"/>
    </row>
    <row r="96" spans="1:22" s="56" customFormat="1">
      <c r="A96" s="54"/>
      <c r="B96" s="54"/>
      <c r="C96" s="54"/>
      <c r="D96" s="54"/>
      <c r="E96" s="54"/>
      <c r="F96" s="54"/>
      <c r="G96" s="54"/>
      <c r="H96" s="54"/>
      <c r="I96" s="54"/>
      <c r="J96" s="54"/>
      <c r="K96" s="54"/>
      <c r="L96" s="54"/>
      <c r="S96" s="54"/>
      <c r="T96" s="54"/>
      <c r="U96" s="54"/>
      <c r="V96" s="54"/>
    </row>
    <row r="97" spans="1:22" s="56" customFormat="1">
      <c r="A97" s="54"/>
      <c r="B97" s="54"/>
      <c r="C97" s="54"/>
      <c r="D97" s="54"/>
      <c r="E97" s="54"/>
      <c r="F97" s="54"/>
      <c r="G97" s="54"/>
      <c r="H97" s="54"/>
      <c r="I97" s="54"/>
      <c r="J97" s="54"/>
      <c r="K97" s="54"/>
      <c r="L97" s="54"/>
      <c r="S97" s="54"/>
      <c r="T97" s="54"/>
      <c r="U97" s="54"/>
      <c r="V97" s="54"/>
    </row>
    <row r="98" spans="1:22" s="56" customFormat="1">
      <c r="A98" s="54"/>
      <c r="B98" s="54"/>
      <c r="C98" s="54"/>
      <c r="D98" s="54"/>
      <c r="E98" s="54"/>
      <c r="F98" s="54"/>
      <c r="G98" s="54"/>
      <c r="H98" s="54"/>
      <c r="I98" s="54"/>
      <c r="J98" s="54"/>
      <c r="K98" s="54"/>
      <c r="L98" s="54"/>
      <c r="S98" s="54"/>
      <c r="T98" s="54"/>
      <c r="U98" s="54"/>
      <c r="V98" s="54"/>
    </row>
    <row r="99" spans="1:22" s="56" customFormat="1">
      <c r="A99" s="54"/>
      <c r="B99" s="54"/>
      <c r="C99" s="54"/>
      <c r="D99" s="54"/>
      <c r="E99" s="54"/>
      <c r="F99" s="54"/>
      <c r="G99" s="54"/>
      <c r="H99" s="54"/>
      <c r="I99" s="54"/>
      <c r="J99" s="54"/>
      <c r="K99" s="54"/>
      <c r="L99" s="54"/>
      <c r="S99" s="54"/>
      <c r="T99" s="54"/>
      <c r="U99" s="54"/>
      <c r="V99" s="54"/>
    </row>
    <row r="100" spans="1:22" s="56" customFormat="1">
      <c r="A100" s="54"/>
      <c r="B100" s="54"/>
      <c r="C100" s="54"/>
      <c r="D100" s="54"/>
      <c r="E100" s="54"/>
      <c r="F100" s="54"/>
      <c r="G100" s="54"/>
      <c r="H100" s="54"/>
      <c r="I100" s="54"/>
      <c r="J100" s="54"/>
      <c r="K100" s="54"/>
      <c r="L100" s="54"/>
      <c r="S100" s="54"/>
      <c r="T100" s="54"/>
      <c r="U100" s="54"/>
      <c r="V100" s="54"/>
    </row>
    <row r="101" spans="1:22" s="56" customFormat="1">
      <c r="A101" s="54"/>
      <c r="B101" s="54"/>
      <c r="C101" s="54"/>
      <c r="D101" s="54"/>
      <c r="E101" s="54"/>
      <c r="F101" s="54"/>
      <c r="G101" s="54"/>
      <c r="H101" s="54"/>
      <c r="I101" s="54"/>
      <c r="J101" s="54"/>
      <c r="K101" s="54"/>
      <c r="L101" s="54"/>
      <c r="S101" s="54"/>
      <c r="T101" s="54"/>
      <c r="U101" s="54"/>
      <c r="V101" s="54"/>
    </row>
    <row r="102" spans="1:22" s="56" customFormat="1">
      <c r="A102" s="54"/>
      <c r="B102" s="54"/>
      <c r="C102" s="54"/>
      <c r="D102" s="54"/>
      <c r="E102" s="54"/>
      <c r="F102" s="54"/>
      <c r="G102" s="54"/>
      <c r="H102" s="54"/>
      <c r="I102" s="54"/>
      <c r="J102" s="54"/>
      <c r="K102" s="54"/>
      <c r="L102" s="54"/>
      <c r="S102" s="54"/>
      <c r="T102" s="54"/>
      <c r="U102" s="54"/>
      <c r="V102" s="54"/>
    </row>
    <row r="103" spans="1:22" s="56" customFormat="1">
      <c r="A103" s="54"/>
      <c r="B103" s="54"/>
      <c r="C103" s="54"/>
      <c r="D103" s="54"/>
      <c r="E103" s="54"/>
      <c r="F103" s="54"/>
      <c r="G103" s="54"/>
      <c r="H103" s="54"/>
      <c r="I103" s="54"/>
      <c r="J103" s="54"/>
      <c r="K103" s="54"/>
      <c r="L103" s="54"/>
      <c r="S103" s="54"/>
      <c r="T103" s="54"/>
      <c r="U103" s="54"/>
      <c r="V103" s="54"/>
    </row>
    <row r="104" spans="1:22" s="56" customFormat="1">
      <c r="A104" s="54"/>
      <c r="B104" s="54"/>
      <c r="C104" s="54"/>
      <c r="D104" s="54"/>
      <c r="E104" s="54"/>
      <c r="F104" s="54"/>
      <c r="G104" s="54"/>
      <c r="H104" s="54"/>
      <c r="I104" s="54"/>
      <c r="J104" s="54"/>
      <c r="K104" s="54"/>
      <c r="L104" s="54"/>
      <c r="S104" s="54"/>
      <c r="T104" s="54"/>
      <c r="U104" s="54"/>
      <c r="V104" s="54"/>
    </row>
    <row r="105" spans="1:22" s="56" customFormat="1">
      <c r="A105" s="54"/>
      <c r="B105" s="54"/>
      <c r="C105" s="54"/>
      <c r="D105" s="54"/>
      <c r="E105" s="54"/>
      <c r="F105" s="54"/>
      <c r="G105" s="54"/>
      <c r="H105" s="54"/>
      <c r="I105" s="54"/>
      <c r="J105" s="54"/>
      <c r="K105" s="54"/>
      <c r="L105" s="54"/>
      <c r="S105" s="54"/>
      <c r="T105" s="54"/>
      <c r="U105" s="54"/>
      <c r="V105" s="54"/>
    </row>
    <row r="106" spans="1:22" s="56" customFormat="1">
      <c r="A106" s="54"/>
      <c r="B106" s="54"/>
      <c r="C106" s="54"/>
      <c r="D106" s="54"/>
      <c r="E106" s="54"/>
      <c r="F106" s="54"/>
      <c r="G106" s="54"/>
      <c r="H106" s="54"/>
      <c r="I106" s="54"/>
      <c r="J106" s="54"/>
      <c r="K106" s="54"/>
      <c r="L106" s="54"/>
      <c r="S106" s="54"/>
      <c r="T106" s="54"/>
      <c r="U106" s="54"/>
      <c r="V106" s="54"/>
    </row>
    <row r="107" spans="1:22" s="56" customFormat="1">
      <c r="A107" s="54"/>
      <c r="B107" s="54"/>
      <c r="C107" s="54"/>
      <c r="D107" s="54"/>
      <c r="E107" s="54"/>
      <c r="F107" s="54"/>
      <c r="G107" s="54"/>
      <c r="H107" s="54"/>
      <c r="I107" s="54"/>
      <c r="J107" s="54"/>
      <c r="K107" s="54"/>
      <c r="L107" s="54"/>
      <c r="S107" s="54"/>
      <c r="T107" s="54"/>
      <c r="U107" s="54"/>
      <c r="V107" s="54"/>
    </row>
    <row r="108" spans="1:22" s="56" customFormat="1">
      <c r="A108" s="54"/>
      <c r="B108" s="54"/>
      <c r="C108" s="54"/>
      <c r="D108" s="54"/>
      <c r="E108" s="54"/>
      <c r="F108" s="54"/>
      <c r="G108" s="54"/>
      <c r="H108" s="54"/>
      <c r="I108" s="54"/>
      <c r="J108" s="54"/>
      <c r="K108" s="54"/>
      <c r="L108" s="54"/>
      <c r="S108" s="54"/>
      <c r="T108" s="54"/>
      <c r="U108" s="54"/>
      <c r="V108" s="54"/>
    </row>
    <row r="109" spans="1:22" s="56" customFormat="1">
      <c r="A109" s="54"/>
      <c r="B109" s="54"/>
      <c r="C109" s="54"/>
      <c r="D109" s="54"/>
      <c r="E109" s="54"/>
      <c r="F109" s="54"/>
      <c r="G109" s="54"/>
      <c r="H109" s="54"/>
      <c r="I109" s="54"/>
      <c r="J109" s="54"/>
      <c r="K109" s="54"/>
      <c r="L109" s="54"/>
      <c r="S109" s="54"/>
      <c r="T109" s="54"/>
      <c r="U109" s="54"/>
      <c r="V109" s="54"/>
    </row>
    <row r="110" spans="1:22" s="56" customFormat="1">
      <c r="A110" s="54"/>
      <c r="B110" s="54"/>
      <c r="C110" s="54"/>
      <c r="D110" s="54"/>
      <c r="E110" s="54"/>
      <c r="F110" s="54"/>
      <c r="G110" s="54"/>
      <c r="H110" s="54"/>
      <c r="I110" s="54"/>
      <c r="J110" s="54"/>
      <c r="K110" s="54"/>
      <c r="L110" s="54"/>
      <c r="S110" s="54"/>
      <c r="T110" s="54"/>
      <c r="U110" s="54"/>
      <c r="V110" s="54"/>
    </row>
    <row r="111" spans="1:22" s="56" customFormat="1">
      <c r="A111" s="54"/>
      <c r="B111" s="54"/>
      <c r="C111" s="54"/>
      <c r="D111" s="54"/>
      <c r="E111" s="54"/>
      <c r="F111" s="54"/>
      <c r="G111" s="54"/>
      <c r="H111" s="54"/>
      <c r="I111" s="54"/>
      <c r="J111" s="54"/>
      <c r="K111" s="54"/>
      <c r="L111" s="54"/>
      <c r="S111" s="54"/>
      <c r="T111" s="54"/>
      <c r="U111" s="54"/>
      <c r="V111" s="54"/>
    </row>
    <row r="112" spans="1:22" s="56" customFormat="1">
      <c r="A112" s="54"/>
      <c r="B112" s="54"/>
      <c r="C112" s="54"/>
      <c r="D112" s="54"/>
      <c r="E112" s="54"/>
      <c r="F112" s="54"/>
      <c r="G112" s="54"/>
      <c r="H112" s="54"/>
      <c r="I112" s="54"/>
      <c r="J112" s="54"/>
      <c r="K112" s="54"/>
      <c r="L112" s="54"/>
      <c r="S112" s="54"/>
      <c r="T112" s="54"/>
      <c r="U112" s="54"/>
      <c r="V112" s="54"/>
    </row>
    <row r="113" spans="1:22" s="56" customFormat="1">
      <c r="A113" s="54"/>
      <c r="B113" s="54"/>
      <c r="C113" s="54"/>
      <c r="D113" s="54"/>
      <c r="E113" s="54"/>
      <c r="F113" s="54"/>
      <c r="G113" s="54"/>
      <c r="H113" s="54"/>
      <c r="I113" s="54"/>
      <c r="J113" s="54"/>
      <c r="K113" s="54"/>
      <c r="L113" s="54"/>
      <c r="S113" s="54"/>
      <c r="T113" s="54"/>
      <c r="U113" s="54"/>
      <c r="V113" s="54"/>
    </row>
    <row r="114" spans="1:22" s="56" customFormat="1">
      <c r="A114" s="54"/>
      <c r="B114" s="54"/>
      <c r="C114" s="54"/>
      <c r="D114" s="54"/>
      <c r="E114" s="54"/>
      <c r="F114" s="54"/>
      <c r="G114" s="54"/>
      <c r="H114" s="54"/>
      <c r="I114" s="54"/>
      <c r="J114" s="54"/>
      <c r="K114" s="54"/>
      <c r="L114" s="54"/>
      <c r="S114" s="54"/>
      <c r="T114" s="54"/>
      <c r="U114" s="54"/>
      <c r="V114" s="54"/>
    </row>
    <row r="115" spans="1:22" s="56" customFormat="1">
      <c r="A115" s="54"/>
      <c r="B115" s="54"/>
      <c r="C115" s="54"/>
      <c r="D115" s="54"/>
      <c r="E115" s="54"/>
      <c r="F115" s="54"/>
      <c r="G115" s="54"/>
      <c r="H115" s="54"/>
      <c r="I115" s="54"/>
      <c r="J115" s="54"/>
      <c r="K115" s="54"/>
      <c r="L115" s="54"/>
      <c r="S115" s="54"/>
      <c r="T115" s="54"/>
      <c r="U115" s="54"/>
      <c r="V115" s="54"/>
    </row>
    <row r="116" spans="1:22" s="56" customFormat="1">
      <c r="A116" s="54"/>
      <c r="B116" s="54"/>
      <c r="C116" s="54"/>
      <c r="D116" s="54"/>
      <c r="E116" s="54"/>
      <c r="F116" s="54"/>
      <c r="G116" s="54"/>
      <c r="H116" s="54"/>
      <c r="I116" s="54"/>
      <c r="J116" s="54"/>
      <c r="K116" s="54"/>
      <c r="L116" s="54"/>
      <c r="S116" s="54"/>
      <c r="T116" s="54"/>
      <c r="U116" s="54"/>
      <c r="V116" s="54"/>
    </row>
    <row r="117" spans="1:22" s="56" customFormat="1">
      <c r="A117" s="54"/>
      <c r="B117" s="54"/>
      <c r="C117" s="54"/>
      <c r="D117" s="54"/>
      <c r="E117" s="54"/>
      <c r="F117" s="54"/>
      <c r="G117" s="54"/>
      <c r="H117" s="54"/>
      <c r="I117" s="54"/>
      <c r="J117" s="54"/>
      <c r="K117" s="54"/>
      <c r="L117" s="54"/>
      <c r="S117" s="54"/>
      <c r="T117" s="54"/>
      <c r="U117" s="54"/>
      <c r="V117" s="54"/>
    </row>
    <row r="118" spans="1:22" s="56" customFormat="1">
      <c r="A118" s="54"/>
      <c r="B118" s="54"/>
      <c r="C118" s="54"/>
      <c r="D118" s="54"/>
      <c r="E118" s="54"/>
      <c r="F118" s="54"/>
      <c r="G118" s="54"/>
      <c r="H118" s="54"/>
      <c r="I118" s="54"/>
      <c r="J118" s="54"/>
      <c r="K118" s="54"/>
      <c r="L118" s="54"/>
      <c r="S118" s="54"/>
      <c r="T118" s="54"/>
      <c r="U118" s="54"/>
      <c r="V118" s="54"/>
    </row>
    <row r="119" spans="1:22" s="56" customFormat="1">
      <c r="A119" s="54"/>
      <c r="B119" s="54"/>
      <c r="C119" s="54"/>
      <c r="D119" s="54"/>
      <c r="E119" s="54"/>
      <c r="F119" s="54"/>
      <c r="G119" s="54"/>
      <c r="H119" s="54"/>
      <c r="I119" s="54"/>
      <c r="J119" s="54"/>
      <c r="K119" s="54"/>
      <c r="L119" s="54"/>
      <c r="S119" s="54"/>
      <c r="T119" s="54"/>
      <c r="U119" s="54"/>
      <c r="V119" s="54"/>
    </row>
    <row r="120" spans="1:22" s="56" customFormat="1">
      <c r="A120" s="54"/>
      <c r="B120" s="54"/>
      <c r="C120" s="54"/>
      <c r="D120" s="54"/>
      <c r="E120" s="54"/>
      <c r="F120" s="54"/>
      <c r="G120" s="54"/>
      <c r="H120" s="54"/>
      <c r="I120" s="54"/>
      <c r="J120" s="54"/>
      <c r="K120" s="54"/>
      <c r="L120" s="54"/>
      <c r="S120" s="54"/>
      <c r="T120" s="54"/>
      <c r="U120" s="54"/>
      <c r="V120" s="54"/>
    </row>
    <row r="121" spans="1:22" s="56" customFormat="1">
      <c r="A121" s="54"/>
      <c r="B121" s="54"/>
      <c r="C121" s="54"/>
      <c r="D121" s="54"/>
      <c r="E121" s="54"/>
      <c r="F121" s="54"/>
      <c r="G121" s="54"/>
      <c r="H121" s="54"/>
      <c r="I121" s="54"/>
      <c r="J121" s="54"/>
      <c r="K121" s="54"/>
      <c r="L121" s="54"/>
      <c r="S121" s="54"/>
      <c r="T121" s="54"/>
      <c r="U121" s="54"/>
      <c r="V121" s="54"/>
    </row>
    <row r="122" spans="1:22" s="56" customFormat="1">
      <c r="A122" s="54"/>
      <c r="B122" s="54"/>
      <c r="C122" s="54"/>
      <c r="D122" s="54"/>
      <c r="E122" s="54"/>
      <c r="F122" s="54"/>
      <c r="G122" s="54"/>
      <c r="H122" s="54"/>
      <c r="I122" s="54"/>
      <c r="J122" s="54"/>
      <c r="K122" s="54"/>
      <c r="L122" s="54"/>
      <c r="S122" s="54"/>
      <c r="T122" s="54"/>
      <c r="U122" s="54"/>
      <c r="V122" s="54"/>
    </row>
    <row r="123" spans="1:22" s="56" customFormat="1">
      <c r="A123" s="54"/>
      <c r="B123" s="54"/>
      <c r="C123" s="54"/>
      <c r="D123" s="54"/>
      <c r="E123" s="54"/>
      <c r="F123" s="54"/>
      <c r="G123" s="54"/>
      <c r="H123" s="54"/>
      <c r="I123" s="54"/>
      <c r="J123" s="54"/>
      <c r="K123" s="54"/>
      <c r="L123" s="54"/>
      <c r="S123" s="54"/>
      <c r="T123" s="54"/>
      <c r="U123" s="54"/>
      <c r="V123" s="54"/>
    </row>
    <row r="124" spans="1:22" s="56" customFormat="1">
      <c r="A124" s="54"/>
      <c r="B124" s="54"/>
      <c r="C124" s="54"/>
      <c r="D124" s="54"/>
      <c r="E124" s="54"/>
      <c r="F124" s="54"/>
      <c r="G124" s="54"/>
      <c r="H124" s="54"/>
      <c r="I124" s="54"/>
      <c r="J124" s="54"/>
      <c r="K124" s="54"/>
      <c r="L124" s="54"/>
      <c r="S124" s="54"/>
      <c r="T124" s="54"/>
      <c r="U124" s="54"/>
      <c r="V124" s="54"/>
    </row>
    <row r="125" spans="1:22" s="56" customFormat="1">
      <c r="A125" s="54"/>
      <c r="B125" s="54"/>
      <c r="C125" s="54"/>
      <c r="D125" s="54"/>
      <c r="E125" s="54"/>
      <c r="F125" s="54"/>
      <c r="G125" s="54"/>
      <c r="H125" s="54"/>
      <c r="I125" s="54"/>
      <c r="J125" s="54"/>
      <c r="K125" s="54"/>
      <c r="L125" s="54"/>
      <c r="S125" s="54"/>
      <c r="T125" s="54"/>
      <c r="U125" s="54"/>
      <c r="V125" s="54"/>
    </row>
    <row r="126" spans="1:22" s="56" customFormat="1">
      <c r="A126" s="54"/>
      <c r="B126" s="54"/>
      <c r="C126" s="54"/>
      <c r="D126" s="54"/>
      <c r="E126" s="54"/>
      <c r="F126" s="54"/>
      <c r="G126" s="54"/>
      <c r="H126" s="54"/>
      <c r="I126" s="54"/>
      <c r="J126" s="54"/>
      <c r="K126" s="54"/>
      <c r="L126" s="54"/>
      <c r="S126" s="54"/>
      <c r="T126" s="54"/>
      <c r="U126" s="54"/>
      <c r="V126" s="54"/>
    </row>
    <row r="127" spans="1:22" s="56" customFormat="1">
      <c r="A127" s="54"/>
      <c r="B127" s="54"/>
      <c r="C127" s="54"/>
      <c r="D127" s="54"/>
      <c r="E127" s="54"/>
      <c r="F127" s="54"/>
      <c r="G127" s="54"/>
      <c r="H127" s="54"/>
      <c r="I127" s="54"/>
      <c r="J127" s="54"/>
      <c r="K127" s="54"/>
      <c r="L127" s="54"/>
      <c r="S127" s="54"/>
      <c r="T127" s="54"/>
      <c r="U127" s="54"/>
      <c r="V127" s="54"/>
    </row>
    <row r="128" spans="1:22" s="56" customFormat="1">
      <c r="A128" s="54"/>
      <c r="B128" s="54"/>
      <c r="C128" s="54"/>
      <c r="D128" s="54"/>
      <c r="E128" s="54"/>
      <c r="F128" s="54"/>
      <c r="G128" s="54"/>
      <c r="H128" s="54"/>
      <c r="I128" s="54"/>
      <c r="J128" s="54"/>
      <c r="K128" s="54"/>
      <c r="L128" s="54"/>
      <c r="S128" s="54"/>
      <c r="T128" s="54"/>
      <c r="U128" s="54"/>
      <c r="V128" s="54"/>
    </row>
    <row r="129" spans="1:22" s="56" customFormat="1">
      <c r="A129" s="54"/>
      <c r="B129" s="54"/>
      <c r="C129" s="54"/>
      <c r="D129" s="54"/>
      <c r="E129" s="54"/>
      <c r="F129" s="54"/>
      <c r="G129" s="54"/>
      <c r="H129" s="54"/>
      <c r="I129" s="54"/>
      <c r="J129" s="54"/>
      <c r="K129" s="54"/>
      <c r="L129" s="54"/>
      <c r="S129" s="54"/>
      <c r="T129" s="54"/>
      <c r="U129" s="54"/>
      <c r="V129" s="54"/>
    </row>
    <row r="130" spans="1:22" s="56" customFormat="1">
      <c r="A130" s="54"/>
      <c r="B130" s="54"/>
      <c r="C130" s="54"/>
      <c r="D130" s="54"/>
      <c r="E130" s="54"/>
      <c r="F130" s="54"/>
      <c r="G130" s="54"/>
      <c r="H130" s="54"/>
      <c r="I130" s="54"/>
      <c r="J130" s="54"/>
      <c r="K130" s="54"/>
      <c r="L130" s="54"/>
      <c r="S130" s="54"/>
      <c r="T130" s="54"/>
      <c r="U130" s="54"/>
      <c r="V130" s="54"/>
    </row>
    <row r="131" spans="1:22" s="56" customFormat="1">
      <c r="A131" s="54"/>
      <c r="B131" s="54"/>
      <c r="C131" s="54"/>
      <c r="D131" s="54"/>
      <c r="E131" s="54"/>
      <c r="F131" s="54"/>
      <c r="G131" s="54"/>
      <c r="H131" s="54"/>
      <c r="I131" s="54"/>
      <c r="J131" s="54"/>
      <c r="K131" s="54"/>
      <c r="L131" s="54"/>
      <c r="S131" s="54"/>
      <c r="T131" s="54"/>
      <c r="U131" s="54"/>
      <c r="V131" s="54"/>
    </row>
    <row r="132" spans="1:22" s="56" customFormat="1">
      <c r="A132" s="54"/>
      <c r="B132" s="54"/>
      <c r="C132" s="54"/>
      <c r="D132" s="54"/>
      <c r="E132" s="54"/>
      <c r="F132" s="54"/>
      <c r="G132" s="54"/>
      <c r="H132" s="54"/>
      <c r="I132" s="54"/>
      <c r="J132" s="54"/>
      <c r="K132" s="54"/>
      <c r="L132" s="54"/>
      <c r="S132" s="54"/>
      <c r="T132" s="54"/>
      <c r="U132" s="54"/>
      <c r="V132" s="54"/>
    </row>
    <row r="133" spans="1:22" s="56" customFormat="1">
      <c r="A133" s="54"/>
      <c r="B133" s="54"/>
      <c r="C133" s="54"/>
      <c r="D133" s="54"/>
      <c r="E133" s="54"/>
      <c r="F133" s="54"/>
      <c r="G133" s="54"/>
      <c r="H133" s="54"/>
      <c r="I133" s="54"/>
      <c r="J133" s="54"/>
      <c r="K133" s="54"/>
      <c r="L133" s="54"/>
      <c r="S133" s="54"/>
      <c r="T133" s="54"/>
      <c r="U133" s="54"/>
      <c r="V133" s="54"/>
    </row>
    <row r="134" spans="1:22" s="56" customFormat="1">
      <c r="A134" s="54"/>
      <c r="B134" s="54"/>
      <c r="C134" s="54"/>
      <c r="D134" s="54"/>
      <c r="E134" s="54"/>
      <c r="F134" s="54"/>
      <c r="G134" s="54"/>
      <c r="H134" s="54"/>
      <c r="I134" s="54"/>
      <c r="J134" s="54"/>
      <c r="K134" s="54"/>
      <c r="L134" s="54"/>
      <c r="S134" s="54"/>
      <c r="T134" s="54"/>
      <c r="U134" s="54"/>
      <c r="V134" s="54"/>
    </row>
    <row r="135" spans="1:22" s="56" customFormat="1">
      <c r="A135" s="54"/>
      <c r="B135" s="54"/>
      <c r="C135" s="54"/>
      <c r="D135" s="54"/>
      <c r="E135" s="54"/>
      <c r="F135" s="54"/>
      <c r="G135" s="54"/>
      <c r="H135" s="54"/>
      <c r="I135" s="54"/>
      <c r="J135" s="54"/>
      <c r="K135" s="54"/>
      <c r="L135" s="54"/>
      <c r="S135" s="54"/>
      <c r="T135" s="54"/>
      <c r="U135" s="54"/>
      <c r="V135" s="54"/>
    </row>
    <row r="136" spans="1:22" s="56" customFormat="1">
      <c r="A136" s="54"/>
      <c r="B136" s="54"/>
      <c r="C136" s="54"/>
      <c r="D136" s="54"/>
      <c r="E136" s="54"/>
      <c r="F136" s="54"/>
      <c r="G136" s="54"/>
      <c r="H136" s="54"/>
      <c r="I136" s="54"/>
      <c r="J136" s="54"/>
      <c r="K136" s="54"/>
      <c r="L136" s="54"/>
      <c r="S136" s="54"/>
      <c r="T136" s="54"/>
      <c r="U136" s="54"/>
      <c r="V136" s="54"/>
    </row>
    <row r="137" spans="1:22" s="56" customFormat="1">
      <c r="A137" s="54"/>
      <c r="B137" s="54"/>
      <c r="C137" s="54"/>
      <c r="D137" s="54"/>
      <c r="E137" s="54"/>
      <c r="F137" s="54"/>
      <c r="G137" s="54"/>
      <c r="H137" s="54"/>
      <c r="I137" s="54"/>
      <c r="J137" s="54"/>
      <c r="K137" s="54"/>
      <c r="L137" s="54"/>
      <c r="S137" s="54"/>
      <c r="T137" s="54"/>
      <c r="U137" s="54"/>
      <c r="V137" s="54"/>
    </row>
    <row r="138" spans="1:22" s="56" customFormat="1">
      <c r="A138" s="54"/>
      <c r="B138" s="54"/>
      <c r="C138" s="54"/>
      <c r="D138" s="54"/>
      <c r="E138" s="54"/>
      <c r="F138" s="54"/>
      <c r="G138" s="54"/>
      <c r="H138" s="54"/>
      <c r="I138" s="54"/>
      <c r="J138" s="54"/>
      <c r="K138" s="54"/>
      <c r="L138" s="54"/>
      <c r="S138" s="54"/>
      <c r="T138" s="54"/>
      <c r="U138" s="54"/>
      <c r="V138" s="54"/>
    </row>
    <row r="139" spans="1:22" s="56" customFormat="1">
      <c r="A139" s="54"/>
      <c r="B139" s="54"/>
      <c r="C139" s="54"/>
      <c r="D139" s="54"/>
      <c r="E139" s="54"/>
      <c r="F139" s="54"/>
      <c r="G139" s="54"/>
      <c r="H139" s="54"/>
      <c r="I139" s="54"/>
      <c r="J139" s="54"/>
      <c r="K139" s="54"/>
      <c r="L139" s="54"/>
      <c r="S139" s="54"/>
      <c r="T139" s="54"/>
      <c r="U139" s="54"/>
      <c r="V139" s="54"/>
    </row>
    <row r="140" spans="1:22" s="56" customFormat="1">
      <c r="A140" s="54"/>
      <c r="B140" s="54"/>
      <c r="C140" s="54"/>
      <c r="D140" s="54"/>
      <c r="E140" s="54"/>
      <c r="F140" s="54"/>
      <c r="G140" s="54"/>
      <c r="H140" s="54"/>
      <c r="I140" s="54"/>
      <c r="J140" s="54"/>
      <c r="K140" s="54"/>
      <c r="L140" s="54"/>
      <c r="S140" s="54"/>
      <c r="T140" s="54"/>
      <c r="U140" s="54"/>
      <c r="V140" s="54"/>
    </row>
    <row r="141" spans="1:22" s="56" customFormat="1">
      <c r="A141" s="54"/>
      <c r="B141" s="54"/>
      <c r="C141" s="54"/>
      <c r="D141" s="54"/>
      <c r="E141" s="54"/>
      <c r="F141" s="54"/>
      <c r="G141" s="54"/>
      <c r="H141" s="54"/>
      <c r="I141" s="54"/>
      <c r="J141" s="54"/>
      <c r="K141" s="54"/>
      <c r="L141" s="54"/>
      <c r="S141" s="54"/>
      <c r="T141" s="54"/>
      <c r="U141" s="54"/>
      <c r="V141" s="54"/>
    </row>
    <row r="142" spans="1:22" s="56" customFormat="1">
      <c r="A142" s="54"/>
      <c r="B142" s="54"/>
      <c r="C142" s="54"/>
      <c r="D142" s="54"/>
      <c r="E142" s="54"/>
      <c r="F142" s="54"/>
      <c r="G142" s="54"/>
      <c r="H142" s="54"/>
      <c r="I142" s="54"/>
      <c r="J142" s="54"/>
      <c r="K142" s="54"/>
      <c r="L142" s="54"/>
      <c r="S142" s="54"/>
      <c r="T142" s="54"/>
      <c r="U142" s="54"/>
      <c r="V142" s="54"/>
    </row>
    <row r="143" spans="1:22" s="56" customFormat="1">
      <c r="A143" s="54"/>
      <c r="B143" s="54"/>
      <c r="C143" s="54"/>
      <c r="D143" s="54"/>
      <c r="E143" s="54"/>
      <c r="F143" s="54"/>
      <c r="G143" s="54"/>
      <c r="H143" s="54"/>
      <c r="I143" s="54"/>
      <c r="J143" s="54"/>
      <c r="K143" s="54"/>
      <c r="L143" s="54"/>
      <c r="S143" s="54"/>
      <c r="T143" s="54"/>
      <c r="U143" s="54"/>
      <c r="V143" s="54"/>
    </row>
    <row r="144" spans="1:22" s="56" customFormat="1">
      <c r="A144" s="54"/>
      <c r="B144" s="54"/>
      <c r="C144" s="54"/>
      <c r="D144" s="54"/>
      <c r="E144" s="54"/>
      <c r="F144" s="54"/>
      <c r="G144" s="54"/>
      <c r="H144" s="54"/>
      <c r="I144" s="54"/>
      <c r="J144" s="54"/>
      <c r="K144" s="54"/>
      <c r="L144" s="54"/>
      <c r="S144" s="54"/>
      <c r="T144" s="54"/>
      <c r="U144" s="54"/>
      <c r="V144" s="54"/>
    </row>
    <row r="145" spans="1:22" s="56" customFormat="1">
      <c r="A145" s="54"/>
      <c r="B145" s="54"/>
      <c r="C145" s="54"/>
      <c r="D145" s="54"/>
      <c r="E145" s="54"/>
      <c r="F145" s="54"/>
      <c r="G145" s="54"/>
      <c r="H145" s="54"/>
      <c r="I145" s="54"/>
      <c r="J145" s="54"/>
      <c r="K145" s="54"/>
      <c r="L145" s="54"/>
      <c r="S145" s="54"/>
      <c r="T145" s="54"/>
      <c r="U145" s="54"/>
      <c r="V145" s="54"/>
    </row>
    <row r="146" spans="1:22" s="56" customFormat="1">
      <c r="A146" s="54"/>
      <c r="B146" s="54"/>
      <c r="C146" s="54"/>
      <c r="D146" s="54"/>
      <c r="E146" s="54"/>
      <c r="F146" s="54"/>
      <c r="G146" s="54"/>
      <c r="H146" s="54"/>
      <c r="I146" s="54"/>
      <c r="J146" s="54"/>
      <c r="K146" s="54"/>
      <c r="L146" s="54"/>
      <c r="S146" s="54"/>
      <c r="T146" s="54"/>
      <c r="U146" s="54"/>
      <c r="V146" s="54"/>
    </row>
    <row r="147" spans="1:22" s="56" customFormat="1">
      <c r="A147" s="54"/>
      <c r="B147" s="54"/>
      <c r="C147" s="54"/>
      <c r="D147" s="54"/>
      <c r="E147" s="54"/>
      <c r="F147" s="54"/>
      <c r="G147" s="54"/>
      <c r="H147" s="54"/>
      <c r="I147" s="54"/>
      <c r="J147" s="54"/>
      <c r="K147" s="54"/>
      <c r="L147" s="54"/>
      <c r="S147" s="54"/>
      <c r="T147" s="54"/>
      <c r="U147" s="54"/>
      <c r="V147" s="54"/>
    </row>
    <row r="148" spans="1:22" s="56" customFormat="1">
      <c r="A148" s="54"/>
      <c r="B148" s="54"/>
      <c r="C148" s="54"/>
      <c r="D148" s="54"/>
      <c r="E148" s="54"/>
      <c r="F148" s="54"/>
      <c r="G148" s="54"/>
      <c r="H148" s="54"/>
      <c r="I148" s="54"/>
      <c r="J148" s="54"/>
      <c r="K148" s="54"/>
      <c r="L148" s="54"/>
      <c r="S148" s="54"/>
      <c r="T148" s="54"/>
      <c r="U148" s="54"/>
      <c r="V148" s="54"/>
    </row>
    <row r="149" spans="1:22" s="56" customFormat="1">
      <c r="A149" s="54"/>
      <c r="B149" s="54"/>
      <c r="C149" s="54"/>
      <c r="D149" s="54"/>
      <c r="E149" s="54"/>
      <c r="F149" s="54"/>
      <c r="G149" s="54"/>
      <c r="H149" s="54"/>
      <c r="I149" s="54"/>
      <c r="J149" s="54"/>
      <c r="K149" s="54"/>
      <c r="L149" s="54"/>
      <c r="S149" s="54"/>
      <c r="T149" s="54"/>
      <c r="U149" s="54"/>
      <c r="V149" s="54"/>
    </row>
    <row r="150" spans="1:22" s="56" customFormat="1">
      <c r="A150" s="54"/>
      <c r="B150" s="54"/>
      <c r="C150" s="54"/>
      <c r="D150" s="54"/>
      <c r="E150" s="54"/>
      <c r="F150" s="54"/>
      <c r="G150" s="54"/>
      <c r="H150" s="54"/>
      <c r="I150" s="54"/>
      <c r="J150" s="54"/>
      <c r="K150" s="54"/>
      <c r="L150" s="54"/>
      <c r="S150" s="54"/>
      <c r="T150" s="54"/>
      <c r="U150" s="54"/>
      <c r="V150" s="54"/>
    </row>
    <row r="151" spans="1:22" s="56" customFormat="1">
      <c r="A151" s="54"/>
      <c r="B151" s="54"/>
      <c r="C151" s="54"/>
      <c r="D151" s="54"/>
      <c r="E151" s="54"/>
      <c r="F151" s="54"/>
      <c r="G151" s="54"/>
      <c r="H151" s="54"/>
      <c r="I151" s="54"/>
      <c r="J151" s="54"/>
      <c r="K151" s="54"/>
      <c r="L151" s="54"/>
      <c r="S151" s="54"/>
      <c r="T151" s="54"/>
      <c r="U151" s="54"/>
      <c r="V151" s="54"/>
    </row>
    <row r="152" spans="1:22" s="56" customFormat="1">
      <c r="A152" s="54"/>
      <c r="B152" s="54"/>
      <c r="C152" s="54"/>
      <c r="D152" s="54"/>
      <c r="E152" s="54"/>
      <c r="F152" s="54"/>
      <c r="G152" s="54"/>
      <c r="H152" s="54"/>
      <c r="I152" s="54"/>
      <c r="J152" s="54"/>
      <c r="K152" s="54"/>
      <c r="L152" s="54"/>
      <c r="S152" s="54"/>
      <c r="T152" s="54"/>
      <c r="U152" s="54"/>
      <c r="V152" s="54"/>
    </row>
    <row r="153" spans="1:22" s="56" customFormat="1">
      <c r="A153" s="54"/>
      <c r="B153" s="54"/>
      <c r="C153" s="54"/>
      <c r="D153" s="54"/>
      <c r="E153" s="54"/>
      <c r="F153" s="54"/>
      <c r="G153" s="54"/>
      <c r="H153" s="54"/>
      <c r="I153" s="54"/>
      <c r="J153" s="54"/>
      <c r="K153" s="54"/>
      <c r="L153" s="54"/>
      <c r="S153" s="54"/>
      <c r="T153" s="54"/>
      <c r="U153" s="54"/>
      <c r="V153" s="54"/>
    </row>
    <row r="154" spans="1:22" s="56" customFormat="1">
      <c r="A154" s="54"/>
      <c r="B154" s="54"/>
      <c r="C154" s="54"/>
      <c r="D154" s="54"/>
      <c r="E154" s="54"/>
      <c r="F154" s="54"/>
      <c r="G154" s="54"/>
      <c r="H154" s="54"/>
      <c r="I154" s="54"/>
      <c r="J154" s="54"/>
      <c r="K154" s="54"/>
      <c r="L154" s="54"/>
      <c r="S154" s="54"/>
      <c r="T154" s="54"/>
      <c r="U154" s="54"/>
      <c r="V154" s="54"/>
    </row>
    <row r="155" spans="1:22" s="56" customFormat="1">
      <c r="A155" s="54"/>
      <c r="B155" s="54"/>
      <c r="C155" s="54"/>
      <c r="D155" s="54"/>
      <c r="E155" s="54"/>
      <c r="F155" s="54"/>
      <c r="G155" s="54"/>
      <c r="H155" s="54"/>
      <c r="I155" s="54"/>
      <c r="J155" s="54"/>
      <c r="K155" s="54"/>
      <c r="L155" s="54"/>
      <c r="S155" s="54"/>
      <c r="T155" s="54"/>
      <c r="U155" s="54"/>
      <c r="V155" s="54"/>
    </row>
    <row r="156" spans="1:22" s="56" customFormat="1">
      <c r="A156" s="54"/>
      <c r="B156" s="54"/>
      <c r="C156" s="54"/>
      <c r="D156" s="54"/>
      <c r="E156" s="54"/>
      <c r="F156" s="54"/>
      <c r="G156" s="54"/>
      <c r="H156" s="54"/>
      <c r="I156" s="54"/>
      <c r="J156" s="54"/>
      <c r="K156" s="54"/>
      <c r="L156" s="54"/>
      <c r="S156" s="54"/>
      <c r="T156" s="54"/>
      <c r="U156" s="54"/>
      <c r="V156" s="54"/>
    </row>
    <row r="157" spans="1:22" s="56" customFormat="1">
      <c r="A157" s="54"/>
      <c r="B157" s="54"/>
      <c r="C157" s="54"/>
      <c r="D157" s="54"/>
      <c r="E157" s="54"/>
      <c r="F157" s="54"/>
      <c r="G157" s="54"/>
      <c r="H157" s="54"/>
      <c r="I157" s="54"/>
      <c r="J157" s="54"/>
      <c r="K157" s="54"/>
      <c r="L157" s="54"/>
      <c r="S157" s="54"/>
      <c r="T157" s="54"/>
      <c r="U157" s="54"/>
      <c r="V157" s="54"/>
    </row>
    <row r="158" spans="1:22" s="56" customFormat="1">
      <c r="A158" s="54"/>
      <c r="B158" s="54"/>
      <c r="C158" s="54"/>
      <c r="D158" s="54"/>
      <c r="E158" s="54"/>
      <c r="F158" s="54"/>
      <c r="G158" s="54"/>
      <c r="H158" s="54"/>
      <c r="I158" s="54"/>
      <c r="J158" s="54"/>
      <c r="K158" s="54"/>
      <c r="L158" s="54"/>
      <c r="S158" s="54"/>
      <c r="T158" s="54"/>
      <c r="U158" s="54"/>
      <c r="V158" s="54"/>
    </row>
    <row r="159" spans="1:22" s="56" customFormat="1">
      <c r="A159" s="54"/>
      <c r="B159" s="54"/>
      <c r="C159" s="54"/>
      <c r="D159" s="54"/>
      <c r="E159" s="54"/>
      <c r="F159" s="54"/>
      <c r="G159" s="54"/>
      <c r="H159" s="54"/>
      <c r="I159" s="54"/>
      <c r="J159" s="54"/>
      <c r="K159" s="54"/>
      <c r="L159" s="54"/>
      <c r="S159" s="54"/>
      <c r="T159" s="54"/>
      <c r="U159" s="54"/>
      <c r="V159" s="54"/>
    </row>
    <row r="160" spans="1:22" s="56" customFormat="1">
      <c r="A160" s="54"/>
      <c r="B160" s="54"/>
      <c r="C160" s="54"/>
      <c r="D160" s="54"/>
      <c r="E160" s="54"/>
      <c r="F160" s="54"/>
      <c r="G160" s="54"/>
      <c r="H160" s="54"/>
      <c r="I160" s="54"/>
      <c r="J160" s="54"/>
      <c r="K160" s="54"/>
      <c r="L160" s="54"/>
      <c r="S160" s="54"/>
      <c r="T160" s="54"/>
      <c r="U160" s="54"/>
      <c r="V160" s="54"/>
    </row>
    <row r="161" spans="1:22" s="56" customFormat="1">
      <c r="A161" s="54"/>
      <c r="B161" s="54"/>
      <c r="C161" s="54"/>
      <c r="D161" s="54"/>
      <c r="E161" s="54"/>
      <c r="F161" s="54"/>
      <c r="G161" s="54"/>
      <c r="H161" s="54"/>
      <c r="I161" s="54"/>
      <c r="J161" s="54"/>
      <c r="K161" s="54"/>
      <c r="L161" s="54"/>
      <c r="S161" s="54"/>
      <c r="T161" s="54"/>
      <c r="U161" s="54"/>
      <c r="V161" s="54"/>
    </row>
    <row r="162" spans="1:22" s="56" customFormat="1">
      <c r="A162" s="54"/>
      <c r="B162" s="54"/>
      <c r="C162" s="54"/>
      <c r="D162" s="54"/>
      <c r="E162" s="54"/>
      <c r="F162" s="54"/>
      <c r="G162" s="54"/>
      <c r="H162" s="54"/>
      <c r="I162" s="54"/>
      <c r="J162" s="54"/>
      <c r="K162" s="54"/>
      <c r="L162" s="54"/>
      <c r="S162" s="54"/>
      <c r="T162" s="54"/>
      <c r="U162" s="54"/>
      <c r="V162" s="54"/>
    </row>
    <row r="163" spans="1:22" s="56" customFormat="1">
      <c r="A163" s="54"/>
      <c r="B163" s="54"/>
      <c r="C163" s="54"/>
      <c r="D163" s="54"/>
      <c r="E163" s="54"/>
      <c r="F163" s="54"/>
      <c r="G163" s="54"/>
      <c r="H163" s="54"/>
      <c r="I163" s="54"/>
      <c r="J163" s="54"/>
      <c r="K163" s="54"/>
      <c r="L163" s="54"/>
      <c r="S163" s="54"/>
      <c r="T163" s="54"/>
      <c r="U163" s="54"/>
      <c r="V163" s="54"/>
    </row>
    <row r="164" spans="1:22" s="56" customFormat="1">
      <c r="A164" s="54"/>
      <c r="B164" s="54"/>
      <c r="C164" s="54"/>
      <c r="D164" s="54"/>
      <c r="E164" s="54"/>
      <c r="F164" s="54"/>
      <c r="G164" s="54"/>
      <c r="H164" s="54"/>
      <c r="I164" s="54"/>
      <c r="J164" s="54"/>
      <c r="K164" s="54"/>
      <c r="L164" s="54"/>
      <c r="S164" s="54"/>
      <c r="T164" s="54"/>
      <c r="U164" s="54"/>
      <c r="V164" s="54"/>
    </row>
    <row r="165" spans="1:22" s="56" customFormat="1">
      <c r="A165" s="54"/>
      <c r="B165" s="54"/>
      <c r="C165" s="54"/>
      <c r="D165" s="54"/>
      <c r="E165" s="54"/>
      <c r="F165" s="54"/>
      <c r="G165" s="54"/>
      <c r="H165" s="54"/>
      <c r="I165" s="54"/>
      <c r="J165" s="54"/>
      <c r="K165" s="54"/>
      <c r="L165" s="54"/>
      <c r="S165" s="54"/>
      <c r="T165" s="54"/>
      <c r="U165" s="54"/>
      <c r="V165" s="54"/>
    </row>
    <row r="166" spans="1:22" s="56" customFormat="1">
      <c r="A166" s="54"/>
      <c r="B166" s="54"/>
      <c r="C166" s="54"/>
      <c r="D166" s="54"/>
      <c r="E166" s="54"/>
      <c r="F166" s="54"/>
      <c r="G166" s="54"/>
      <c r="H166" s="54"/>
      <c r="I166" s="54"/>
      <c r="J166" s="54"/>
      <c r="K166" s="54"/>
      <c r="L166" s="54"/>
      <c r="S166" s="54"/>
      <c r="T166" s="54"/>
      <c r="U166" s="54"/>
      <c r="V166" s="54"/>
    </row>
    <row r="167" spans="1:22" s="56" customFormat="1">
      <c r="A167" s="54"/>
      <c r="B167" s="54"/>
      <c r="C167" s="54"/>
      <c r="D167" s="54"/>
      <c r="E167" s="54"/>
      <c r="F167" s="54"/>
      <c r="G167" s="54"/>
      <c r="H167" s="54"/>
      <c r="I167" s="54"/>
      <c r="J167" s="54"/>
      <c r="K167" s="54"/>
      <c r="L167" s="54"/>
      <c r="S167" s="54"/>
      <c r="T167" s="54"/>
      <c r="U167" s="54"/>
      <c r="V167" s="54"/>
    </row>
    <row r="168" spans="1:22" s="56" customFormat="1">
      <c r="A168" s="54"/>
      <c r="B168" s="54"/>
      <c r="C168" s="54"/>
      <c r="D168" s="54"/>
      <c r="E168" s="54"/>
      <c r="F168" s="54"/>
      <c r="G168" s="54"/>
      <c r="H168" s="54"/>
      <c r="I168" s="54"/>
      <c r="J168" s="54"/>
      <c r="K168" s="54"/>
      <c r="L168" s="54"/>
      <c r="S168" s="54"/>
      <c r="T168" s="54"/>
      <c r="U168" s="54"/>
      <c r="V168" s="54"/>
    </row>
    <row r="169" spans="1:22" s="56" customFormat="1">
      <c r="A169" s="54"/>
      <c r="B169" s="54"/>
      <c r="C169" s="54"/>
      <c r="D169" s="54"/>
      <c r="E169" s="54"/>
      <c r="F169" s="54"/>
      <c r="G169" s="54"/>
      <c r="H169" s="54"/>
      <c r="I169" s="54"/>
      <c r="J169" s="54"/>
      <c r="K169" s="54"/>
      <c r="L169" s="54"/>
      <c r="S169" s="54"/>
      <c r="T169" s="54"/>
      <c r="U169" s="54"/>
      <c r="V169" s="54"/>
    </row>
    <row r="170" spans="1:22" s="56" customFormat="1">
      <c r="A170" s="54"/>
      <c r="B170" s="54"/>
      <c r="C170" s="54"/>
      <c r="D170" s="54"/>
      <c r="E170" s="54"/>
      <c r="F170" s="54"/>
      <c r="G170" s="54"/>
      <c r="H170" s="54"/>
      <c r="I170" s="54"/>
      <c r="J170" s="54"/>
      <c r="K170" s="54"/>
      <c r="L170" s="54"/>
      <c r="S170" s="54"/>
      <c r="T170" s="54"/>
      <c r="U170" s="54"/>
      <c r="V170" s="54"/>
    </row>
    <row r="171" spans="1:22" s="56" customFormat="1">
      <c r="A171" s="54"/>
      <c r="B171" s="54"/>
      <c r="C171" s="54"/>
      <c r="D171" s="54"/>
      <c r="E171" s="54"/>
      <c r="F171" s="54"/>
      <c r="G171" s="54"/>
      <c r="H171" s="54"/>
      <c r="I171" s="54"/>
      <c r="J171" s="54"/>
      <c r="K171" s="54"/>
      <c r="L171" s="54"/>
      <c r="S171" s="54"/>
      <c r="T171" s="54"/>
      <c r="U171" s="54"/>
      <c r="V171" s="54"/>
    </row>
    <row r="172" spans="1:22" s="56" customFormat="1">
      <c r="A172" s="54"/>
      <c r="B172" s="54"/>
      <c r="C172" s="54"/>
      <c r="D172" s="54"/>
      <c r="E172" s="54"/>
      <c r="F172" s="54"/>
      <c r="G172" s="54"/>
      <c r="H172" s="54"/>
      <c r="I172" s="54"/>
      <c r="J172" s="54"/>
      <c r="K172" s="54"/>
      <c r="L172" s="54"/>
      <c r="S172" s="54"/>
      <c r="T172" s="54"/>
      <c r="U172" s="54"/>
      <c r="V172" s="54"/>
    </row>
    <row r="173" spans="1:22" s="56" customFormat="1">
      <c r="A173" s="54"/>
      <c r="B173" s="54"/>
      <c r="C173" s="54"/>
      <c r="D173" s="54"/>
      <c r="E173" s="54"/>
      <c r="F173" s="54"/>
      <c r="G173" s="54"/>
      <c r="H173" s="54"/>
      <c r="I173" s="54"/>
      <c r="J173" s="54"/>
      <c r="K173" s="54"/>
      <c r="L173" s="54"/>
      <c r="S173" s="54"/>
      <c r="T173" s="54"/>
      <c r="U173" s="54"/>
      <c r="V173" s="54"/>
    </row>
    <row r="174" spans="1:22" s="56" customFormat="1">
      <c r="A174" s="54"/>
      <c r="B174" s="54"/>
      <c r="C174" s="54"/>
      <c r="D174" s="54"/>
      <c r="E174" s="54"/>
      <c r="F174" s="54"/>
      <c r="G174" s="54"/>
      <c r="H174" s="54"/>
      <c r="I174" s="54"/>
      <c r="J174" s="54"/>
      <c r="K174" s="54"/>
      <c r="L174" s="54"/>
      <c r="S174" s="54"/>
      <c r="T174" s="54"/>
      <c r="U174" s="54"/>
      <c r="V174" s="54"/>
    </row>
    <row r="175" spans="1:22" s="56" customFormat="1">
      <c r="A175" s="54"/>
      <c r="B175" s="54"/>
      <c r="C175" s="54"/>
      <c r="D175" s="54"/>
      <c r="E175" s="54"/>
      <c r="F175" s="54"/>
      <c r="G175" s="54"/>
      <c r="H175" s="54"/>
      <c r="I175" s="54"/>
      <c r="J175" s="54"/>
      <c r="K175" s="54"/>
      <c r="L175" s="54"/>
      <c r="S175" s="54"/>
      <c r="T175" s="54"/>
      <c r="U175" s="54"/>
      <c r="V175" s="54"/>
    </row>
    <row r="176" spans="1:22" s="56" customFormat="1">
      <c r="A176" s="54"/>
      <c r="B176" s="54"/>
      <c r="C176" s="54"/>
      <c r="D176" s="54"/>
      <c r="E176" s="54"/>
      <c r="F176" s="54"/>
      <c r="G176" s="54"/>
      <c r="H176" s="54"/>
      <c r="I176" s="54"/>
      <c r="J176" s="54"/>
      <c r="K176" s="54"/>
      <c r="L176" s="54"/>
      <c r="S176" s="54"/>
      <c r="T176" s="54"/>
      <c r="U176" s="54"/>
      <c r="V176" s="54"/>
    </row>
    <row r="177" spans="1:22" s="56" customFormat="1">
      <c r="A177" s="54"/>
      <c r="B177" s="54"/>
      <c r="C177" s="54"/>
      <c r="D177" s="54"/>
      <c r="E177" s="54"/>
      <c r="F177" s="54"/>
      <c r="G177" s="54"/>
      <c r="H177" s="54"/>
      <c r="I177" s="54"/>
      <c r="J177" s="54"/>
      <c r="K177" s="54"/>
      <c r="L177" s="54"/>
      <c r="S177" s="54"/>
      <c r="T177" s="54"/>
      <c r="U177" s="54"/>
      <c r="V177" s="54"/>
    </row>
    <row r="178" spans="1:22" s="56" customFormat="1">
      <c r="A178" s="54"/>
      <c r="B178" s="54"/>
      <c r="C178" s="54"/>
      <c r="D178" s="54"/>
      <c r="E178" s="54"/>
      <c r="F178" s="54"/>
      <c r="G178" s="54"/>
      <c r="H178" s="54"/>
      <c r="I178" s="54"/>
      <c r="J178" s="54"/>
      <c r="K178" s="54"/>
      <c r="L178" s="54"/>
      <c r="S178" s="54"/>
      <c r="T178" s="54"/>
      <c r="U178" s="54"/>
      <c r="V178" s="54"/>
    </row>
    <row r="179" spans="1:22" s="56" customFormat="1">
      <c r="A179" s="54"/>
      <c r="B179" s="54"/>
      <c r="C179" s="54"/>
      <c r="D179" s="54"/>
      <c r="E179" s="54"/>
      <c r="F179" s="54"/>
      <c r="G179" s="54"/>
      <c r="H179" s="54"/>
      <c r="I179" s="54"/>
      <c r="J179" s="54"/>
      <c r="K179" s="54"/>
      <c r="L179" s="54"/>
      <c r="S179" s="54"/>
      <c r="T179" s="54"/>
      <c r="U179" s="54"/>
      <c r="V179" s="54"/>
    </row>
    <row r="180" spans="1:22" s="56" customFormat="1">
      <c r="A180" s="54"/>
      <c r="B180" s="54"/>
      <c r="C180" s="54"/>
      <c r="D180" s="54"/>
      <c r="E180" s="54"/>
      <c r="F180" s="54"/>
      <c r="G180" s="54"/>
      <c r="H180" s="54"/>
      <c r="I180" s="54"/>
      <c r="J180" s="54"/>
      <c r="K180" s="54"/>
      <c r="L180" s="54"/>
      <c r="S180" s="54"/>
      <c r="T180" s="54"/>
      <c r="U180" s="54"/>
      <c r="V180" s="54"/>
    </row>
    <row r="181" spans="1:22" s="56" customFormat="1">
      <c r="A181" s="54"/>
      <c r="B181" s="54"/>
      <c r="C181" s="54"/>
      <c r="D181" s="54"/>
      <c r="E181" s="54"/>
      <c r="F181" s="54"/>
      <c r="G181" s="54"/>
      <c r="H181" s="54"/>
      <c r="I181" s="54"/>
      <c r="J181" s="54"/>
      <c r="K181" s="54"/>
      <c r="L181" s="54"/>
      <c r="S181" s="54"/>
      <c r="T181" s="54"/>
      <c r="U181" s="54"/>
      <c r="V181" s="54"/>
    </row>
    <row r="182" spans="1:22" s="56" customFormat="1">
      <c r="A182" s="54"/>
      <c r="B182" s="54"/>
      <c r="C182" s="54"/>
      <c r="D182" s="54"/>
      <c r="E182" s="54"/>
      <c r="F182" s="54"/>
      <c r="G182" s="54"/>
      <c r="H182" s="54"/>
      <c r="I182" s="54"/>
      <c r="J182" s="54"/>
      <c r="K182" s="54"/>
      <c r="L182" s="54"/>
      <c r="S182" s="54"/>
      <c r="T182" s="54"/>
      <c r="U182" s="54"/>
      <c r="V182" s="54"/>
    </row>
    <row r="183" spans="1:22" s="56" customFormat="1">
      <c r="A183" s="54"/>
      <c r="B183" s="54"/>
      <c r="C183" s="54"/>
      <c r="D183" s="54"/>
      <c r="E183" s="54"/>
      <c r="F183" s="54"/>
      <c r="G183" s="54"/>
      <c r="H183" s="54"/>
      <c r="I183" s="54"/>
      <c r="J183" s="54"/>
      <c r="K183" s="54"/>
      <c r="L183" s="54"/>
      <c r="S183" s="54"/>
      <c r="T183" s="54"/>
      <c r="U183" s="54"/>
      <c r="V183" s="54"/>
    </row>
    <row r="184" spans="1:22" s="56" customFormat="1">
      <c r="A184" s="54"/>
      <c r="B184" s="54"/>
      <c r="C184" s="54"/>
      <c r="D184" s="54"/>
      <c r="E184" s="54"/>
      <c r="F184" s="54"/>
      <c r="G184" s="54"/>
      <c r="H184" s="54"/>
      <c r="I184" s="54"/>
      <c r="J184" s="54"/>
      <c r="K184" s="54"/>
      <c r="L184" s="54"/>
      <c r="S184" s="54"/>
      <c r="T184" s="54"/>
      <c r="U184" s="54"/>
      <c r="V184" s="54"/>
    </row>
    <row r="185" spans="1:22" s="56" customFormat="1">
      <c r="A185" s="54"/>
      <c r="B185" s="54"/>
      <c r="C185" s="54"/>
      <c r="D185" s="54"/>
      <c r="E185" s="54"/>
      <c r="F185" s="54"/>
      <c r="G185" s="54"/>
      <c r="H185" s="54"/>
      <c r="I185" s="54"/>
      <c r="J185" s="54"/>
      <c r="K185" s="54"/>
      <c r="L185" s="54"/>
      <c r="S185" s="54"/>
      <c r="T185" s="54"/>
      <c r="U185" s="54"/>
      <c r="V185" s="54"/>
    </row>
    <row r="186" spans="1:22" s="56" customFormat="1">
      <c r="A186" s="54"/>
      <c r="B186" s="54"/>
      <c r="C186" s="54"/>
      <c r="D186" s="54"/>
      <c r="E186" s="54"/>
      <c r="F186" s="54"/>
      <c r="G186" s="54"/>
      <c r="H186" s="54"/>
      <c r="I186" s="54"/>
      <c r="J186" s="54"/>
      <c r="K186" s="54"/>
      <c r="L186" s="54"/>
      <c r="S186" s="54"/>
      <c r="T186" s="54"/>
      <c r="U186" s="54"/>
      <c r="V186" s="54"/>
    </row>
    <row r="187" spans="1:22" s="56" customFormat="1">
      <c r="A187" s="54"/>
      <c r="B187" s="54"/>
      <c r="C187" s="54"/>
      <c r="D187" s="54"/>
      <c r="E187" s="54"/>
      <c r="F187" s="54"/>
      <c r="G187" s="54"/>
      <c r="H187" s="54"/>
      <c r="I187" s="54"/>
      <c r="J187" s="54"/>
      <c r="K187" s="54"/>
      <c r="L187" s="54"/>
      <c r="S187" s="54"/>
      <c r="T187" s="54"/>
      <c r="U187" s="54"/>
      <c r="V187" s="54"/>
    </row>
    <row r="188" spans="1:22" s="56" customFormat="1">
      <c r="A188" s="54"/>
      <c r="B188" s="54"/>
      <c r="C188" s="54"/>
      <c r="D188" s="54"/>
      <c r="E188" s="54"/>
      <c r="F188" s="54"/>
      <c r="G188" s="54"/>
      <c r="H188" s="54"/>
      <c r="I188" s="54"/>
      <c r="J188" s="54"/>
      <c r="K188" s="54"/>
      <c r="L188" s="54"/>
      <c r="S188" s="54"/>
      <c r="T188" s="54"/>
      <c r="U188" s="54"/>
      <c r="V188" s="54"/>
    </row>
    <row r="189" spans="1:22" s="56" customFormat="1">
      <c r="A189" s="54"/>
      <c r="B189" s="54"/>
      <c r="C189" s="54"/>
      <c r="D189" s="54"/>
      <c r="E189" s="54"/>
      <c r="F189" s="54"/>
      <c r="G189" s="54"/>
      <c r="H189" s="54"/>
      <c r="I189" s="54"/>
      <c r="J189" s="54"/>
      <c r="K189" s="54"/>
      <c r="L189" s="54"/>
      <c r="S189" s="54"/>
      <c r="T189" s="54"/>
      <c r="U189" s="54"/>
      <c r="V189" s="54"/>
    </row>
    <row r="190" spans="1:22" s="56" customFormat="1">
      <c r="A190" s="54"/>
      <c r="B190" s="54"/>
      <c r="C190" s="54"/>
      <c r="D190" s="54"/>
      <c r="E190" s="54"/>
      <c r="F190" s="54"/>
      <c r="G190" s="54"/>
      <c r="H190" s="54"/>
      <c r="I190" s="54"/>
      <c r="J190" s="54"/>
      <c r="K190" s="54"/>
      <c r="L190" s="54"/>
      <c r="S190" s="54"/>
      <c r="T190" s="54"/>
      <c r="U190" s="54"/>
      <c r="V190" s="54"/>
    </row>
    <row r="191" spans="1:22" s="56" customFormat="1">
      <c r="A191" s="54"/>
      <c r="B191" s="54"/>
      <c r="C191" s="54"/>
      <c r="D191" s="54"/>
      <c r="E191" s="54"/>
      <c r="F191" s="54"/>
      <c r="G191" s="54"/>
      <c r="H191" s="54"/>
      <c r="I191" s="54"/>
      <c r="J191" s="54"/>
      <c r="K191" s="54"/>
      <c r="L191" s="54"/>
      <c r="S191" s="54"/>
      <c r="T191" s="54"/>
      <c r="U191" s="54"/>
      <c r="V191" s="54"/>
    </row>
    <row r="192" spans="1:22" s="56" customFormat="1">
      <c r="A192" s="54"/>
      <c r="B192" s="54"/>
      <c r="C192" s="54"/>
      <c r="D192" s="54"/>
      <c r="E192" s="54"/>
      <c r="F192" s="54"/>
      <c r="G192" s="54"/>
      <c r="H192" s="54"/>
      <c r="I192" s="54"/>
      <c r="J192" s="54"/>
      <c r="K192" s="54"/>
      <c r="L192" s="54"/>
      <c r="S192" s="54"/>
      <c r="T192" s="54"/>
      <c r="U192" s="54"/>
      <c r="V192" s="54"/>
    </row>
    <row r="193" spans="1:22" s="56" customFormat="1">
      <c r="A193" s="54"/>
      <c r="B193" s="54"/>
      <c r="C193" s="54"/>
      <c r="D193" s="54"/>
      <c r="E193" s="54"/>
      <c r="F193" s="54"/>
      <c r="G193" s="54"/>
      <c r="H193" s="54"/>
      <c r="I193" s="54"/>
      <c r="J193" s="54"/>
      <c r="K193" s="54"/>
      <c r="L193" s="54"/>
      <c r="S193" s="54"/>
      <c r="T193" s="54"/>
      <c r="U193" s="54"/>
      <c r="V193" s="54"/>
    </row>
    <row r="194" spans="1:22" s="56" customFormat="1">
      <c r="A194" s="54"/>
      <c r="B194" s="54"/>
      <c r="C194" s="54"/>
      <c r="D194" s="54"/>
      <c r="E194" s="54"/>
      <c r="F194" s="54"/>
      <c r="G194" s="54"/>
      <c r="H194" s="54"/>
      <c r="I194" s="54"/>
      <c r="J194" s="54"/>
      <c r="K194" s="54"/>
      <c r="L194" s="54"/>
      <c r="S194" s="54"/>
      <c r="T194" s="54"/>
      <c r="U194" s="54"/>
      <c r="V194" s="54"/>
    </row>
    <row r="195" spans="1:22" s="56" customFormat="1">
      <c r="A195" s="54"/>
      <c r="B195" s="54"/>
      <c r="C195" s="54"/>
      <c r="D195" s="54"/>
      <c r="E195" s="54"/>
      <c r="F195" s="54"/>
      <c r="G195" s="54"/>
      <c r="H195" s="54"/>
      <c r="I195" s="54"/>
      <c r="J195" s="54"/>
      <c r="K195" s="54"/>
      <c r="L195" s="54"/>
      <c r="S195" s="54"/>
      <c r="T195" s="54"/>
      <c r="U195" s="54"/>
      <c r="V195" s="54"/>
    </row>
    <row r="196" spans="1:22" s="56" customFormat="1">
      <c r="A196" s="54"/>
      <c r="B196" s="54"/>
      <c r="C196" s="54"/>
      <c r="D196" s="54"/>
      <c r="E196" s="54"/>
      <c r="F196" s="54"/>
      <c r="G196" s="54"/>
      <c r="H196" s="54"/>
      <c r="I196" s="54"/>
      <c r="J196" s="54"/>
      <c r="K196" s="54"/>
      <c r="L196" s="54"/>
      <c r="S196" s="54"/>
      <c r="T196" s="54"/>
      <c r="U196" s="54"/>
      <c r="V196" s="54"/>
    </row>
    <row r="197" spans="1:22" s="56" customFormat="1">
      <c r="A197" s="54"/>
      <c r="B197" s="54"/>
      <c r="C197" s="54"/>
      <c r="D197" s="54"/>
      <c r="E197" s="54"/>
      <c r="F197" s="54"/>
      <c r="G197" s="54"/>
      <c r="H197" s="54"/>
      <c r="I197" s="54"/>
      <c r="J197" s="54"/>
      <c r="K197" s="54"/>
      <c r="L197" s="54"/>
      <c r="S197" s="54"/>
      <c r="T197" s="54"/>
      <c r="U197" s="54"/>
      <c r="V197" s="54"/>
    </row>
    <row r="198" spans="1:22" s="56" customFormat="1">
      <c r="A198" s="54"/>
      <c r="B198" s="54"/>
      <c r="C198" s="54"/>
      <c r="D198" s="54"/>
      <c r="E198" s="54"/>
      <c r="F198" s="54"/>
      <c r="G198" s="54"/>
      <c r="H198" s="54"/>
      <c r="I198" s="54"/>
      <c r="J198" s="54"/>
      <c r="K198" s="54"/>
      <c r="L198" s="54"/>
      <c r="S198" s="54"/>
      <c r="T198" s="54"/>
      <c r="U198" s="54"/>
      <c r="V198" s="54"/>
    </row>
    <row r="199" spans="1:22" s="56" customFormat="1">
      <c r="A199" s="54"/>
      <c r="B199" s="54"/>
      <c r="C199" s="54"/>
      <c r="D199" s="54"/>
      <c r="E199" s="54"/>
      <c r="F199" s="54"/>
      <c r="G199" s="54"/>
      <c r="H199" s="54"/>
      <c r="I199" s="54"/>
      <c r="J199" s="54"/>
      <c r="K199" s="54"/>
      <c r="L199" s="54"/>
      <c r="S199" s="54"/>
      <c r="T199" s="54"/>
      <c r="U199" s="54"/>
      <c r="V199" s="54"/>
    </row>
    <row r="200" spans="1:22" s="56" customFormat="1">
      <c r="A200" s="54"/>
      <c r="B200" s="54"/>
      <c r="C200" s="54"/>
      <c r="D200" s="54"/>
      <c r="E200" s="54"/>
      <c r="F200" s="54"/>
      <c r="G200" s="54"/>
      <c r="H200" s="54"/>
      <c r="I200" s="54"/>
      <c r="J200" s="54"/>
      <c r="K200" s="54"/>
      <c r="L200" s="54"/>
      <c r="S200" s="54"/>
      <c r="T200" s="54"/>
      <c r="U200" s="54"/>
      <c r="V200" s="54"/>
    </row>
    <row r="201" spans="1:22" s="56" customFormat="1">
      <c r="A201" s="54"/>
      <c r="B201" s="54"/>
      <c r="C201" s="54"/>
      <c r="D201" s="54"/>
      <c r="E201" s="54"/>
      <c r="F201" s="54"/>
      <c r="G201" s="54"/>
      <c r="H201" s="54"/>
      <c r="I201" s="54"/>
      <c r="J201" s="54"/>
      <c r="K201" s="54"/>
      <c r="L201" s="54"/>
      <c r="S201" s="54"/>
      <c r="T201" s="54"/>
      <c r="U201" s="54"/>
      <c r="V201" s="54"/>
    </row>
    <row r="202" spans="1:22" s="56" customFormat="1">
      <c r="A202" s="54"/>
      <c r="B202" s="54"/>
      <c r="C202" s="54"/>
      <c r="D202" s="54"/>
      <c r="E202" s="54"/>
      <c r="F202" s="54"/>
      <c r="G202" s="54"/>
      <c r="H202" s="54"/>
      <c r="I202" s="54"/>
      <c r="J202" s="54"/>
      <c r="K202" s="54"/>
      <c r="L202" s="54"/>
      <c r="S202" s="54"/>
      <c r="T202" s="54"/>
      <c r="U202" s="54"/>
      <c r="V202" s="54"/>
    </row>
    <row r="203" spans="1:22" s="56" customFormat="1">
      <c r="A203" s="54"/>
      <c r="B203" s="54"/>
      <c r="C203" s="54"/>
      <c r="D203" s="54"/>
      <c r="E203" s="54"/>
      <c r="F203" s="54"/>
      <c r="G203" s="54"/>
      <c r="H203" s="54"/>
      <c r="I203" s="54"/>
      <c r="J203" s="54"/>
      <c r="K203" s="54"/>
      <c r="L203" s="54"/>
      <c r="S203" s="54"/>
      <c r="T203" s="54"/>
      <c r="U203" s="54"/>
      <c r="V203" s="54"/>
    </row>
    <row r="204" spans="1:22" s="56" customFormat="1">
      <c r="A204" s="54"/>
      <c r="B204" s="54"/>
      <c r="C204" s="54"/>
      <c r="D204" s="54"/>
      <c r="E204" s="54"/>
      <c r="F204" s="54"/>
      <c r="G204" s="54"/>
      <c r="H204" s="54"/>
      <c r="I204" s="54"/>
      <c r="J204" s="54"/>
      <c r="K204" s="54"/>
      <c r="L204" s="54"/>
      <c r="S204" s="54"/>
      <c r="T204" s="54"/>
      <c r="U204" s="54"/>
      <c r="V204" s="54"/>
    </row>
    <row r="205" spans="1:22" s="56" customFormat="1">
      <c r="A205" s="54"/>
      <c r="B205" s="54"/>
      <c r="C205" s="54"/>
      <c r="D205" s="54"/>
      <c r="E205" s="54"/>
      <c r="F205" s="54"/>
      <c r="G205" s="54"/>
      <c r="H205" s="54"/>
      <c r="I205" s="54"/>
      <c r="J205" s="54"/>
      <c r="K205" s="54"/>
      <c r="L205" s="54"/>
      <c r="S205" s="54"/>
      <c r="T205" s="54"/>
      <c r="U205" s="54"/>
      <c r="V205" s="54"/>
    </row>
    <row r="206" spans="1:22" s="56" customFormat="1">
      <c r="A206" s="54"/>
      <c r="B206" s="54"/>
      <c r="C206" s="54"/>
      <c r="D206" s="54"/>
      <c r="E206" s="54"/>
      <c r="F206" s="54"/>
      <c r="G206" s="54"/>
      <c r="H206" s="54"/>
      <c r="I206" s="54"/>
      <c r="J206" s="54"/>
      <c r="K206" s="54"/>
      <c r="L206" s="54"/>
      <c r="S206" s="54"/>
      <c r="T206" s="54"/>
      <c r="U206" s="54"/>
      <c r="V206" s="54"/>
    </row>
    <row r="207" spans="1:22" s="56" customFormat="1">
      <c r="A207" s="54"/>
      <c r="B207" s="54"/>
      <c r="C207" s="54"/>
      <c r="D207" s="54"/>
      <c r="E207" s="54"/>
      <c r="F207" s="54"/>
      <c r="G207" s="54"/>
      <c r="H207" s="54"/>
      <c r="I207" s="54"/>
      <c r="J207" s="54"/>
      <c r="K207" s="54"/>
      <c r="L207" s="54"/>
      <c r="S207" s="54"/>
      <c r="T207" s="54"/>
      <c r="U207" s="54"/>
      <c r="V207" s="54"/>
    </row>
    <row r="208" spans="1:22" s="56" customFormat="1">
      <c r="A208" s="54"/>
      <c r="B208" s="54"/>
      <c r="C208" s="54"/>
      <c r="D208" s="54"/>
      <c r="E208" s="54"/>
      <c r="F208" s="54"/>
      <c r="G208" s="54"/>
      <c r="H208" s="54"/>
      <c r="I208" s="54"/>
      <c r="J208" s="54"/>
      <c r="K208" s="54"/>
      <c r="L208" s="54"/>
      <c r="S208" s="54"/>
      <c r="T208" s="54"/>
      <c r="U208" s="54"/>
      <c r="V208" s="54"/>
    </row>
    <row r="209" spans="1:22" s="56" customFormat="1">
      <c r="A209" s="54"/>
      <c r="B209" s="54"/>
      <c r="C209" s="54"/>
      <c r="D209" s="54"/>
      <c r="E209" s="54"/>
      <c r="F209" s="54"/>
      <c r="G209" s="54"/>
      <c r="H209" s="54"/>
      <c r="I209" s="54"/>
      <c r="J209" s="54"/>
      <c r="K209" s="54"/>
      <c r="L209" s="54"/>
      <c r="S209" s="54"/>
      <c r="T209" s="54"/>
      <c r="U209" s="54"/>
      <c r="V209" s="54"/>
    </row>
    <row r="210" spans="1:22" s="56" customFormat="1">
      <c r="A210" s="54"/>
      <c r="B210" s="54"/>
      <c r="C210" s="54"/>
      <c r="D210" s="54"/>
      <c r="E210" s="54"/>
      <c r="F210" s="54"/>
      <c r="G210" s="54"/>
      <c r="H210" s="54"/>
      <c r="I210" s="54"/>
      <c r="J210" s="54"/>
      <c r="K210" s="54"/>
      <c r="L210" s="54"/>
      <c r="S210" s="54"/>
      <c r="T210" s="54"/>
      <c r="U210" s="54"/>
      <c r="V210" s="54"/>
    </row>
    <row r="211" spans="1:22" s="56" customFormat="1">
      <c r="A211" s="54"/>
      <c r="B211" s="54"/>
      <c r="C211" s="54"/>
      <c r="D211" s="54"/>
      <c r="E211" s="54"/>
      <c r="F211" s="54"/>
      <c r="G211" s="54"/>
      <c r="H211" s="54"/>
      <c r="I211" s="54"/>
      <c r="J211" s="54"/>
      <c r="K211" s="54"/>
      <c r="L211" s="54"/>
      <c r="S211" s="54"/>
      <c r="T211" s="54"/>
      <c r="U211" s="54"/>
      <c r="V211" s="54"/>
    </row>
    <row r="212" spans="1:22" s="56" customFormat="1">
      <c r="A212" s="54"/>
      <c r="B212" s="54"/>
      <c r="C212" s="54"/>
      <c r="D212" s="54"/>
      <c r="E212" s="54"/>
      <c r="F212" s="54"/>
      <c r="G212" s="54"/>
      <c r="H212" s="54"/>
      <c r="I212" s="54"/>
      <c r="J212" s="54"/>
      <c r="K212" s="54"/>
      <c r="L212" s="54"/>
      <c r="S212" s="54"/>
      <c r="T212" s="54"/>
      <c r="U212" s="54"/>
      <c r="V212" s="54"/>
    </row>
    <row r="213" spans="1:22" s="56" customFormat="1">
      <c r="A213" s="54"/>
      <c r="B213" s="54"/>
      <c r="C213" s="54"/>
      <c r="D213" s="54"/>
      <c r="E213" s="54"/>
      <c r="F213" s="54"/>
      <c r="G213" s="54"/>
      <c r="H213" s="54"/>
      <c r="I213" s="54"/>
      <c r="J213" s="54"/>
      <c r="K213" s="54"/>
      <c r="L213" s="54"/>
      <c r="S213" s="54"/>
      <c r="T213" s="54"/>
      <c r="U213" s="54"/>
      <c r="V213" s="54"/>
    </row>
    <row r="214" spans="1:22" s="56" customFormat="1">
      <c r="A214" s="54"/>
      <c r="B214" s="54"/>
      <c r="C214" s="54"/>
      <c r="D214" s="54"/>
      <c r="E214" s="54"/>
      <c r="F214" s="54"/>
      <c r="G214" s="54"/>
      <c r="H214" s="54"/>
      <c r="I214" s="54"/>
      <c r="J214" s="54"/>
      <c r="K214" s="54"/>
      <c r="L214" s="54"/>
      <c r="S214" s="54"/>
      <c r="T214" s="54"/>
      <c r="U214" s="54"/>
      <c r="V214" s="54"/>
    </row>
    <row r="215" spans="1:22" s="56" customFormat="1">
      <c r="A215" s="54"/>
      <c r="B215" s="54"/>
      <c r="C215" s="54"/>
      <c r="D215" s="54"/>
      <c r="E215" s="54"/>
      <c r="F215" s="54"/>
      <c r="G215" s="54"/>
      <c r="H215" s="54"/>
      <c r="I215" s="54"/>
      <c r="J215" s="54"/>
      <c r="K215" s="54"/>
      <c r="L215" s="54"/>
      <c r="S215" s="54"/>
      <c r="T215" s="54"/>
      <c r="U215" s="54"/>
      <c r="V215" s="54"/>
    </row>
    <row r="216" spans="1:22" s="56" customFormat="1">
      <c r="A216" s="54"/>
      <c r="B216" s="54"/>
      <c r="C216" s="54"/>
      <c r="D216" s="54"/>
      <c r="E216" s="54"/>
      <c r="F216" s="54"/>
      <c r="G216" s="54"/>
      <c r="H216" s="54"/>
      <c r="I216" s="54"/>
      <c r="J216" s="54"/>
      <c r="K216" s="54"/>
      <c r="L216" s="54"/>
      <c r="S216" s="54"/>
      <c r="T216" s="54"/>
      <c r="U216" s="54"/>
      <c r="V216" s="54"/>
    </row>
    <row r="217" spans="1:22" s="56" customFormat="1">
      <c r="A217" s="54"/>
      <c r="B217" s="54"/>
      <c r="C217" s="54"/>
      <c r="D217" s="54"/>
      <c r="E217" s="54"/>
      <c r="F217" s="54"/>
      <c r="G217" s="54"/>
      <c r="H217" s="54"/>
      <c r="I217" s="54"/>
      <c r="J217" s="54"/>
      <c r="K217" s="54"/>
      <c r="L217" s="54"/>
      <c r="S217" s="54"/>
      <c r="T217" s="54"/>
      <c r="U217" s="54"/>
      <c r="V217" s="54"/>
    </row>
    <row r="218" spans="1:22" s="56" customFormat="1">
      <c r="A218" s="54"/>
      <c r="B218" s="54"/>
      <c r="C218" s="54"/>
      <c r="D218" s="54"/>
      <c r="E218" s="54"/>
      <c r="F218" s="54"/>
      <c r="G218" s="54"/>
      <c r="H218" s="54"/>
      <c r="I218" s="54"/>
      <c r="J218" s="54"/>
      <c r="K218" s="54"/>
      <c r="L218" s="54"/>
      <c r="S218" s="54"/>
      <c r="T218" s="54"/>
      <c r="U218" s="54"/>
      <c r="V218" s="54"/>
    </row>
    <row r="219" spans="1:22" s="56" customFormat="1">
      <c r="A219" s="54"/>
      <c r="B219" s="54"/>
      <c r="C219" s="54"/>
      <c r="D219" s="54"/>
      <c r="E219" s="54"/>
      <c r="F219" s="54"/>
      <c r="G219" s="54"/>
      <c r="H219" s="54"/>
      <c r="I219" s="54"/>
      <c r="J219" s="54"/>
      <c r="K219" s="54"/>
      <c r="L219" s="54"/>
      <c r="S219" s="54"/>
      <c r="T219" s="54"/>
      <c r="U219" s="54"/>
      <c r="V219" s="54"/>
    </row>
    <row r="220" spans="1:22" s="56" customFormat="1">
      <c r="A220" s="54"/>
      <c r="B220" s="54"/>
      <c r="C220" s="54"/>
      <c r="D220" s="54"/>
      <c r="E220" s="54"/>
      <c r="F220" s="54"/>
      <c r="G220" s="54"/>
      <c r="H220" s="54"/>
      <c r="I220" s="54"/>
      <c r="J220" s="54"/>
      <c r="K220" s="54"/>
      <c r="L220" s="54"/>
      <c r="S220" s="54"/>
      <c r="T220" s="54"/>
      <c r="U220" s="54"/>
      <c r="V220" s="54"/>
    </row>
    <row r="221" spans="1:22" s="56" customFormat="1">
      <c r="A221" s="54"/>
      <c r="B221" s="54"/>
      <c r="C221" s="54"/>
      <c r="D221" s="54"/>
      <c r="E221" s="54"/>
      <c r="F221" s="54"/>
      <c r="G221" s="54"/>
      <c r="H221" s="54"/>
      <c r="I221" s="54"/>
      <c r="J221" s="54"/>
      <c r="K221" s="54"/>
      <c r="L221" s="54"/>
      <c r="S221" s="54"/>
      <c r="T221" s="54"/>
      <c r="U221" s="54"/>
      <c r="V221" s="54"/>
    </row>
    <row r="222" spans="1:22" s="56" customFormat="1">
      <c r="A222" s="54"/>
      <c r="B222" s="54"/>
      <c r="C222" s="54"/>
      <c r="D222" s="54"/>
      <c r="E222" s="54"/>
      <c r="F222" s="54"/>
      <c r="G222" s="54"/>
      <c r="H222" s="54"/>
      <c r="I222" s="54"/>
      <c r="J222" s="54"/>
      <c r="K222" s="54"/>
      <c r="L222" s="54"/>
      <c r="S222" s="54"/>
      <c r="T222" s="54"/>
      <c r="U222" s="54"/>
      <c r="V222" s="54"/>
    </row>
    <row r="223" spans="1:22" s="56" customFormat="1">
      <c r="A223" s="54"/>
      <c r="B223" s="54"/>
      <c r="C223" s="54"/>
      <c r="D223" s="54"/>
      <c r="E223" s="54"/>
      <c r="F223" s="54"/>
      <c r="G223" s="54"/>
      <c r="H223" s="54"/>
      <c r="I223" s="54"/>
      <c r="J223" s="54"/>
      <c r="K223" s="54"/>
      <c r="L223" s="54"/>
      <c r="S223" s="54"/>
      <c r="T223" s="54"/>
      <c r="U223" s="54"/>
      <c r="V223" s="54"/>
    </row>
    <row r="224" spans="1:22" s="56" customFormat="1">
      <c r="A224" s="54"/>
      <c r="B224" s="54"/>
      <c r="C224" s="54"/>
      <c r="D224" s="54"/>
      <c r="E224" s="54"/>
      <c r="F224" s="54"/>
      <c r="G224" s="54"/>
      <c r="H224" s="54"/>
      <c r="I224" s="54"/>
      <c r="J224" s="54"/>
      <c r="K224" s="54"/>
      <c r="L224" s="54"/>
      <c r="S224" s="54"/>
      <c r="T224" s="54"/>
      <c r="U224" s="54"/>
      <c r="V224" s="54"/>
    </row>
    <row r="225" spans="1:22" s="56" customFormat="1">
      <c r="A225" s="54"/>
      <c r="B225" s="54"/>
      <c r="C225" s="54"/>
      <c r="D225" s="54"/>
      <c r="E225" s="54"/>
      <c r="F225" s="54"/>
      <c r="G225" s="54"/>
      <c r="H225" s="54"/>
      <c r="I225" s="54"/>
      <c r="J225" s="54"/>
      <c r="K225" s="54"/>
      <c r="L225" s="54"/>
      <c r="S225" s="54"/>
      <c r="T225" s="54"/>
      <c r="U225" s="54"/>
      <c r="V225" s="54"/>
    </row>
    <row r="226" spans="1:22" s="56" customFormat="1">
      <c r="A226" s="54"/>
      <c r="B226" s="54"/>
      <c r="C226" s="54"/>
      <c r="D226" s="54"/>
      <c r="E226" s="54"/>
      <c r="F226" s="54"/>
      <c r="G226" s="54"/>
      <c r="H226" s="54"/>
      <c r="I226" s="54"/>
      <c r="J226" s="54"/>
      <c r="K226" s="54"/>
      <c r="L226" s="54"/>
      <c r="S226" s="54"/>
      <c r="T226" s="54"/>
      <c r="U226" s="54"/>
      <c r="V226" s="54"/>
    </row>
    <row r="227" spans="1:22" s="56" customFormat="1">
      <c r="A227" s="54"/>
      <c r="B227" s="54"/>
      <c r="C227" s="54"/>
      <c r="D227" s="54"/>
      <c r="E227" s="54"/>
      <c r="F227" s="54"/>
      <c r="G227" s="54"/>
      <c r="H227" s="54"/>
      <c r="I227" s="54"/>
      <c r="J227" s="54"/>
      <c r="K227" s="54"/>
      <c r="L227" s="54"/>
      <c r="S227" s="54"/>
      <c r="T227" s="54"/>
      <c r="U227" s="54"/>
      <c r="V227" s="54"/>
    </row>
    <row r="228" spans="1:22" s="56" customFormat="1">
      <c r="A228" s="54"/>
      <c r="B228" s="54"/>
      <c r="C228" s="54"/>
      <c r="D228" s="54"/>
      <c r="E228" s="54"/>
      <c r="F228" s="54"/>
      <c r="G228" s="54"/>
      <c r="H228" s="54"/>
      <c r="I228" s="54"/>
      <c r="J228" s="54"/>
      <c r="K228" s="54"/>
      <c r="L228" s="54"/>
      <c r="S228" s="54"/>
      <c r="T228" s="54"/>
      <c r="U228" s="54"/>
      <c r="V228" s="54"/>
    </row>
    <row r="229" spans="1:22" s="56" customFormat="1">
      <c r="A229" s="54"/>
      <c r="B229" s="54"/>
      <c r="C229" s="54"/>
      <c r="D229" s="54"/>
      <c r="E229" s="54"/>
      <c r="F229" s="54"/>
      <c r="G229" s="54"/>
      <c r="H229" s="54"/>
      <c r="I229" s="54"/>
      <c r="J229" s="54"/>
      <c r="K229" s="54"/>
      <c r="L229" s="54"/>
      <c r="S229" s="54"/>
      <c r="T229" s="54"/>
      <c r="U229" s="54"/>
      <c r="V229" s="54"/>
    </row>
    <row r="230" spans="1:22" s="56" customFormat="1">
      <c r="A230" s="54"/>
      <c r="B230" s="54"/>
      <c r="C230" s="54"/>
      <c r="D230" s="54"/>
      <c r="E230" s="54"/>
      <c r="F230" s="54"/>
      <c r="G230" s="54"/>
      <c r="H230" s="54"/>
      <c r="I230" s="54"/>
      <c r="J230" s="54"/>
      <c r="K230" s="54"/>
      <c r="L230" s="54"/>
      <c r="S230" s="54"/>
      <c r="T230" s="54"/>
      <c r="U230" s="54"/>
      <c r="V230" s="54"/>
    </row>
    <row r="231" spans="1:22" s="56" customFormat="1">
      <c r="A231" s="54"/>
      <c r="B231" s="54"/>
      <c r="C231" s="54"/>
      <c r="D231" s="54"/>
      <c r="E231" s="54"/>
      <c r="F231" s="54"/>
      <c r="G231" s="54"/>
      <c r="H231" s="54"/>
      <c r="I231" s="54"/>
      <c r="J231" s="54"/>
      <c r="K231" s="54"/>
      <c r="L231" s="54"/>
      <c r="S231" s="54"/>
      <c r="T231" s="54"/>
      <c r="U231" s="54"/>
      <c r="V231" s="54"/>
    </row>
    <row r="232" spans="1:22" s="56" customFormat="1">
      <c r="A232" s="54"/>
      <c r="B232" s="54"/>
      <c r="C232" s="54"/>
      <c r="D232" s="54"/>
      <c r="E232" s="54"/>
      <c r="F232" s="54"/>
      <c r="G232" s="54"/>
      <c r="H232" s="54"/>
      <c r="I232" s="54"/>
      <c r="J232" s="54"/>
      <c r="K232" s="54"/>
      <c r="L232" s="54"/>
      <c r="S232" s="54"/>
      <c r="T232" s="54"/>
      <c r="U232" s="54"/>
      <c r="V232" s="54"/>
    </row>
    <row r="233" spans="1:22" s="56" customFormat="1">
      <c r="A233" s="54"/>
      <c r="B233" s="54"/>
      <c r="C233" s="54"/>
      <c r="D233" s="54"/>
      <c r="E233" s="54"/>
      <c r="F233" s="54"/>
      <c r="G233" s="54"/>
      <c r="H233" s="54"/>
      <c r="I233" s="54"/>
      <c r="J233" s="54"/>
      <c r="K233" s="54"/>
      <c r="L233" s="54"/>
      <c r="S233" s="54"/>
      <c r="T233" s="54"/>
      <c r="U233" s="54"/>
      <c r="V233" s="54"/>
    </row>
    <row r="234" spans="1:22" s="56" customFormat="1">
      <c r="A234" s="54"/>
      <c r="B234" s="54"/>
      <c r="C234" s="54"/>
      <c r="D234" s="54"/>
      <c r="E234" s="54"/>
      <c r="F234" s="54"/>
      <c r="G234" s="54"/>
      <c r="H234" s="54"/>
      <c r="I234" s="54"/>
      <c r="J234" s="54"/>
      <c r="K234" s="54"/>
      <c r="L234" s="54"/>
      <c r="S234" s="54"/>
      <c r="T234" s="54"/>
      <c r="U234" s="54"/>
      <c r="V234" s="54"/>
    </row>
    <row r="235" spans="1:22" s="56" customFormat="1">
      <c r="A235" s="54"/>
      <c r="B235" s="54"/>
      <c r="C235" s="54"/>
      <c r="D235" s="54"/>
      <c r="E235" s="54"/>
      <c r="F235" s="54"/>
      <c r="G235" s="54"/>
      <c r="H235" s="54"/>
      <c r="I235" s="54"/>
      <c r="J235" s="54"/>
      <c r="K235" s="54"/>
      <c r="L235" s="54"/>
      <c r="S235" s="54"/>
      <c r="T235" s="54"/>
      <c r="U235" s="54"/>
      <c r="V235" s="54"/>
    </row>
    <row r="236" spans="1:22" s="56" customFormat="1">
      <c r="A236" s="54"/>
      <c r="B236" s="54"/>
      <c r="C236" s="54"/>
      <c r="D236" s="54"/>
      <c r="E236" s="54"/>
      <c r="F236" s="54"/>
      <c r="G236" s="54"/>
      <c r="H236" s="54"/>
      <c r="I236" s="54"/>
      <c r="J236" s="54"/>
      <c r="K236" s="54"/>
      <c r="L236" s="54"/>
      <c r="S236" s="54"/>
      <c r="T236" s="54"/>
      <c r="U236" s="54"/>
      <c r="V236" s="54"/>
    </row>
    <row r="237" spans="1:22" s="56" customFormat="1">
      <c r="A237" s="54"/>
      <c r="B237" s="54"/>
      <c r="C237" s="54"/>
      <c r="D237" s="54"/>
      <c r="E237" s="54"/>
      <c r="F237" s="54"/>
      <c r="G237" s="54"/>
      <c r="H237" s="54"/>
      <c r="I237" s="54"/>
      <c r="J237" s="54"/>
      <c r="K237" s="54"/>
      <c r="L237" s="54"/>
      <c r="S237" s="54"/>
      <c r="T237" s="54"/>
      <c r="U237" s="54"/>
      <c r="V237" s="54"/>
    </row>
    <row r="238" spans="1:22" s="56" customFormat="1">
      <c r="A238" s="54"/>
      <c r="B238" s="54"/>
      <c r="C238" s="54"/>
      <c r="D238" s="54"/>
      <c r="E238" s="54"/>
      <c r="F238" s="54"/>
      <c r="G238" s="54"/>
      <c r="H238" s="54"/>
      <c r="I238" s="54"/>
      <c r="J238" s="54"/>
      <c r="K238" s="54"/>
      <c r="L238" s="54"/>
      <c r="S238" s="54"/>
      <c r="T238" s="54"/>
      <c r="U238" s="54"/>
      <c r="V238" s="54"/>
    </row>
    <row r="239" spans="1:22" s="56" customFormat="1">
      <c r="A239" s="54"/>
      <c r="B239" s="54"/>
      <c r="C239" s="54"/>
      <c r="D239" s="54"/>
      <c r="E239" s="54"/>
      <c r="F239" s="54"/>
      <c r="G239" s="54"/>
      <c r="H239" s="54"/>
      <c r="I239" s="54"/>
      <c r="J239" s="54"/>
      <c r="K239" s="54"/>
      <c r="L239" s="54"/>
      <c r="S239" s="54"/>
      <c r="T239" s="54"/>
      <c r="U239" s="54"/>
      <c r="V239" s="54"/>
    </row>
    <row r="240" spans="1:22" s="56" customFormat="1">
      <c r="A240" s="54"/>
      <c r="B240" s="54"/>
      <c r="C240" s="54"/>
      <c r="D240" s="54"/>
      <c r="E240" s="54"/>
      <c r="F240" s="54"/>
      <c r="G240" s="54"/>
      <c r="H240" s="54"/>
      <c r="I240" s="54"/>
      <c r="J240" s="54"/>
      <c r="K240" s="54"/>
      <c r="L240" s="54"/>
      <c r="S240" s="54"/>
      <c r="T240" s="54"/>
      <c r="U240" s="54"/>
      <c r="V240" s="54"/>
    </row>
    <row r="241" spans="1:22" s="56" customFormat="1">
      <c r="A241" s="54"/>
      <c r="B241" s="54"/>
      <c r="C241" s="54"/>
      <c r="D241" s="54"/>
      <c r="E241" s="54"/>
      <c r="F241" s="54"/>
      <c r="G241" s="54"/>
      <c r="H241" s="54"/>
      <c r="I241" s="54"/>
      <c r="J241" s="54"/>
      <c r="K241" s="54"/>
      <c r="L241" s="54"/>
      <c r="S241" s="54"/>
      <c r="T241" s="54"/>
      <c r="U241" s="54"/>
      <c r="V241" s="54"/>
    </row>
    <row r="242" spans="1:22" s="56" customFormat="1">
      <c r="A242" s="54"/>
      <c r="B242" s="54"/>
      <c r="C242" s="54"/>
      <c r="D242" s="54"/>
      <c r="E242" s="54"/>
      <c r="F242" s="54"/>
      <c r="G242" s="54"/>
      <c r="H242" s="54"/>
      <c r="I242" s="54"/>
      <c r="J242" s="54"/>
      <c r="K242" s="54"/>
      <c r="L242" s="54"/>
      <c r="S242" s="54"/>
      <c r="T242" s="54"/>
      <c r="U242" s="54"/>
      <c r="V242" s="54"/>
    </row>
    <row r="243" spans="1:22" s="56" customFormat="1">
      <c r="A243" s="54"/>
      <c r="B243" s="54"/>
      <c r="C243" s="54"/>
      <c r="D243" s="54"/>
      <c r="E243" s="54"/>
      <c r="F243" s="54"/>
      <c r="G243" s="54"/>
      <c r="H243" s="54"/>
      <c r="I243" s="54"/>
      <c r="J243" s="54"/>
      <c r="K243" s="54"/>
      <c r="L243" s="54"/>
      <c r="S243" s="54"/>
      <c r="T243" s="54"/>
      <c r="U243" s="54"/>
      <c r="V243" s="54"/>
    </row>
    <row r="244" spans="1:22" s="56" customFormat="1">
      <c r="A244" s="54"/>
      <c r="B244" s="54"/>
      <c r="C244" s="54"/>
      <c r="D244" s="54"/>
      <c r="E244" s="54"/>
      <c r="F244" s="54"/>
      <c r="G244" s="54"/>
      <c r="H244" s="54"/>
      <c r="I244" s="54"/>
      <c r="J244" s="54"/>
      <c r="K244" s="54"/>
      <c r="L244" s="54"/>
      <c r="S244" s="54"/>
      <c r="T244" s="54"/>
      <c r="U244" s="54"/>
      <c r="V244" s="54"/>
    </row>
    <row r="245" spans="1:22" s="56" customFormat="1">
      <c r="A245" s="54"/>
      <c r="B245" s="54"/>
      <c r="C245" s="54"/>
      <c r="D245" s="54"/>
      <c r="E245" s="54"/>
      <c r="F245" s="54"/>
      <c r="G245" s="54"/>
      <c r="H245" s="54"/>
      <c r="I245" s="54"/>
      <c r="J245" s="54"/>
      <c r="K245" s="54"/>
      <c r="L245" s="54"/>
      <c r="S245" s="54"/>
      <c r="T245" s="54"/>
      <c r="U245" s="54"/>
      <c r="V245" s="54"/>
    </row>
    <row r="246" spans="1:22" s="56" customFormat="1">
      <c r="A246" s="54"/>
      <c r="B246" s="54"/>
      <c r="C246" s="54"/>
      <c r="D246" s="54"/>
      <c r="E246" s="54"/>
      <c r="F246" s="54"/>
      <c r="G246" s="54"/>
      <c r="H246" s="54"/>
      <c r="I246" s="54"/>
      <c r="J246" s="54"/>
      <c r="K246" s="54"/>
      <c r="L246" s="54"/>
      <c r="S246" s="54"/>
      <c r="T246" s="54"/>
      <c r="U246" s="54"/>
      <c r="V246" s="54"/>
    </row>
    <row r="247" spans="1:22" s="56" customFormat="1">
      <c r="A247" s="54"/>
      <c r="B247" s="54"/>
      <c r="C247" s="54"/>
      <c r="D247" s="54"/>
      <c r="E247" s="54"/>
      <c r="F247" s="54"/>
      <c r="G247" s="54"/>
      <c r="H247" s="54"/>
      <c r="I247" s="54"/>
      <c r="J247" s="54"/>
      <c r="K247" s="54"/>
      <c r="L247" s="54"/>
      <c r="S247" s="54"/>
      <c r="T247" s="54"/>
      <c r="U247" s="54"/>
      <c r="V247" s="54"/>
    </row>
    <row r="248" spans="1:22" s="56" customFormat="1">
      <c r="A248" s="54"/>
      <c r="B248" s="54"/>
      <c r="C248" s="54"/>
      <c r="D248" s="54"/>
      <c r="E248" s="54"/>
      <c r="F248" s="54"/>
      <c r="G248" s="54"/>
      <c r="H248" s="54"/>
      <c r="I248" s="54"/>
      <c r="J248" s="54"/>
      <c r="K248" s="54"/>
      <c r="L248" s="54"/>
      <c r="S248" s="54"/>
      <c r="T248" s="54"/>
      <c r="U248" s="54"/>
      <c r="V248" s="54"/>
    </row>
    <row r="249" spans="1:22" s="56" customFormat="1">
      <c r="A249" s="54"/>
      <c r="B249" s="54"/>
      <c r="C249" s="54"/>
      <c r="D249" s="54"/>
      <c r="E249" s="54"/>
      <c r="F249" s="54"/>
      <c r="G249" s="54"/>
      <c r="H249" s="54"/>
      <c r="I249" s="54"/>
      <c r="J249" s="54"/>
      <c r="K249" s="54"/>
      <c r="L249" s="54"/>
      <c r="S249" s="54"/>
      <c r="T249" s="54"/>
      <c r="U249" s="54"/>
      <c r="V249" s="54"/>
    </row>
    <row r="250" spans="1:22" s="56" customFormat="1">
      <c r="A250" s="54"/>
      <c r="B250" s="54"/>
      <c r="C250" s="54"/>
      <c r="D250" s="54"/>
      <c r="E250" s="54"/>
      <c r="F250" s="54"/>
      <c r="G250" s="54"/>
      <c r="H250" s="54"/>
      <c r="I250" s="54"/>
      <c r="J250" s="54"/>
      <c r="K250" s="54"/>
      <c r="L250" s="54"/>
      <c r="S250" s="54"/>
      <c r="T250" s="54"/>
      <c r="U250" s="54"/>
      <c r="V250" s="54"/>
    </row>
  </sheetData>
  <mergeCells count="12">
    <mergeCell ref="H7:I7"/>
    <mergeCell ref="A21:S21"/>
    <mergeCell ref="A1:S1"/>
    <mergeCell ref="A2:S2"/>
    <mergeCell ref="A3:S3"/>
    <mergeCell ref="A6:A8"/>
    <mergeCell ref="B6:J6"/>
    <mergeCell ref="K6:N7"/>
    <mergeCell ref="O6:S7"/>
    <mergeCell ref="B7:C7"/>
    <mergeCell ref="D7:E7"/>
    <mergeCell ref="F7:G7"/>
  </mergeCells>
  <pageMargins left="0.70866141732283472" right="0.70866141732283472" top="0.94488188976377963" bottom="0.74803149606299213" header="0.31496062992125984" footer="0.31496062992125984"/>
  <pageSetup scale="75" orientation="landscape" r:id="rId1"/>
</worksheet>
</file>

<file path=xl/worksheets/sheet24.xml><?xml version="1.0" encoding="utf-8"?>
<worksheet xmlns="http://schemas.openxmlformats.org/spreadsheetml/2006/main" xmlns:r="http://schemas.openxmlformats.org/officeDocument/2006/relationships">
  <sheetPr>
    <pageSetUpPr fitToPage="1"/>
  </sheetPr>
  <dimension ref="A1:K44"/>
  <sheetViews>
    <sheetView view="pageBreakPreview" topLeftCell="A31" zoomScaleSheetLayoutView="100" workbookViewId="0">
      <selection activeCell="E44" sqref="E44"/>
    </sheetView>
  </sheetViews>
  <sheetFormatPr defaultRowHeight="15.75"/>
  <cols>
    <col min="1" max="1" width="5.85546875" style="1" customWidth="1"/>
    <col min="2" max="2" width="34.7109375" style="1" customWidth="1"/>
    <col min="3" max="8" width="12.7109375" style="1" customWidth="1"/>
    <col min="9" max="256" width="9.140625" style="1"/>
    <col min="257" max="257" width="5.85546875" style="1" customWidth="1"/>
    <col min="258" max="258" width="34.7109375" style="1" customWidth="1"/>
    <col min="259" max="264" width="12.7109375" style="1" customWidth="1"/>
    <col min="265" max="512" width="9.140625" style="1"/>
    <col min="513" max="513" width="5.85546875" style="1" customWidth="1"/>
    <col min="514" max="514" width="34.7109375" style="1" customWidth="1"/>
    <col min="515" max="520" width="12.7109375" style="1" customWidth="1"/>
    <col min="521" max="768" width="9.140625" style="1"/>
    <col min="769" max="769" width="5.85546875" style="1" customWidth="1"/>
    <col min="770" max="770" width="34.7109375" style="1" customWidth="1"/>
    <col min="771" max="776" width="12.7109375" style="1" customWidth="1"/>
    <col min="777" max="1024" width="9.140625" style="1"/>
    <col min="1025" max="1025" width="5.85546875" style="1" customWidth="1"/>
    <col min="1026" max="1026" width="34.7109375" style="1" customWidth="1"/>
    <col min="1027" max="1032" width="12.7109375" style="1" customWidth="1"/>
    <col min="1033" max="1280" width="9.140625" style="1"/>
    <col min="1281" max="1281" width="5.85546875" style="1" customWidth="1"/>
    <col min="1282" max="1282" width="34.7109375" style="1" customWidth="1"/>
    <col min="1283" max="1288" width="12.7109375" style="1" customWidth="1"/>
    <col min="1289" max="1536" width="9.140625" style="1"/>
    <col min="1537" max="1537" width="5.85546875" style="1" customWidth="1"/>
    <col min="1538" max="1538" width="34.7109375" style="1" customWidth="1"/>
    <col min="1539" max="1544" width="12.7109375" style="1" customWidth="1"/>
    <col min="1545" max="1792" width="9.140625" style="1"/>
    <col min="1793" max="1793" width="5.85546875" style="1" customWidth="1"/>
    <col min="1794" max="1794" width="34.7109375" style="1" customWidth="1"/>
    <col min="1795" max="1800" width="12.7109375" style="1" customWidth="1"/>
    <col min="1801" max="2048" width="9.140625" style="1"/>
    <col min="2049" max="2049" width="5.85546875" style="1" customWidth="1"/>
    <col min="2050" max="2050" width="34.7109375" style="1" customWidth="1"/>
    <col min="2051" max="2056" width="12.7109375" style="1" customWidth="1"/>
    <col min="2057" max="2304" width="9.140625" style="1"/>
    <col min="2305" max="2305" width="5.85546875" style="1" customWidth="1"/>
    <col min="2306" max="2306" width="34.7109375" style="1" customWidth="1"/>
    <col min="2307" max="2312" width="12.7109375" style="1" customWidth="1"/>
    <col min="2313" max="2560" width="9.140625" style="1"/>
    <col min="2561" max="2561" width="5.85546875" style="1" customWidth="1"/>
    <col min="2562" max="2562" width="34.7109375" style="1" customWidth="1"/>
    <col min="2563" max="2568" width="12.7109375" style="1" customWidth="1"/>
    <col min="2569" max="2816" width="9.140625" style="1"/>
    <col min="2817" max="2817" width="5.85546875" style="1" customWidth="1"/>
    <col min="2818" max="2818" width="34.7109375" style="1" customWidth="1"/>
    <col min="2819" max="2824" width="12.7109375" style="1" customWidth="1"/>
    <col min="2825" max="3072" width="9.140625" style="1"/>
    <col min="3073" max="3073" width="5.85546875" style="1" customWidth="1"/>
    <col min="3074" max="3074" width="34.7109375" style="1" customWidth="1"/>
    <col min="3075" max="3080" width="12.7109375" style="1" customWidth="1"/>
    <col min="3081" max="3328" width="9.140625" style="1"/>
    <col min="3329" max="3329" width="5.85546875" style="1" customWidth="1"/>
    <col min="3330" max="3330" width="34.7109375" style="1" customWidth="1"/>
    <col min="3331" max="3336" width="12.7109375" style="1" customWidth="1"/>
    <col min="3337" max="3584" width="9.140625" style="1"/>
    <col min="3585" max="3585" width="5.85546875" style="1" customWidth="1"/>
    <col min="3586" max="3586" width="34.7109375" style="1" customWidth="1"/>
    <col min="3587" max="3592" width="12.7109375" style="1" customWidth="1"/>
    <col min="3593" max="3840" width="9.140625" style="1"/>
    <col min="3841" max="3841" width="5.85546875" style="1" customWidth="1"/>
    <col min="3842" max="3842" width="34.7109375" style="1" customWidth="1"/>
    <col min="3843" max="3848" width="12.7109375" style="1" customWidth="1"/>
    <col min="3849" max="4096" width="9.140625" style="1"/>
    <col min="4097" max="4097" width="5.85546875" style="1" customWidth="1"/>
    <col min="4098" max="4098" width="34.7109375" style="1" customWidth="1"/>
    <col min="4099" max="4104" width="12.7109375" style="1" customWidth="1"/>
    <col min="4105" max="4352" width="9.140625" style="1"/>
    <col min="4353" max="4353" width="5.85546875" style="1" customWidth="1"/>
    <col min="4354" max="4354" width="34.7109375" style="1" customWidth="1"/>
    <col min="4355" max="4360" width="12.7109375" style="1" customWidth="1"/>
    <col min="4361" max="4608" width="9.140625" style="1"/>
    <col min="4609" max="4609" width="5.85546875" style="1" customWidth="1"/>
    <col min="4610" max="4610" width="34.7109375" style="1" customWidth="1"/>
    <col min="4611" max="4616" width="12.7109375" style="1" customWidth="1"/>
    <col min="4617" max="4864" width="9.140625" style="1"/>
    <col min="4865" max="4865" width="5.85546875" style="1" customWidth="1"/>
    <col min="4866" max="4866" width="34.7109375" style="1" customWidth="1"/>
    <col min="4867" max="4872" width="12.7109375" style="1" customWidth="1"/>
    <col min="4873" max="5120" width="9.140625" style="1"/>
    <col min="5121" max="5121" width="5.85546875" style="1" customWidth="1"/>
    <col min="5122" max="5122" width="34.7109375" style="1" customWidth="1"/>
    <col min="5123" max="5128" width="12.7109375" style="1" customWidth="1"/>
    <col min="5129" max="5376" width="9.140625" style="1"/>
    <col min="5377" max="5377" width="5.85546875" style="1" customWidth="1"/>
    <col min="5378" max="5378" width="34.7109375" style="1" customWidth="1"/>
    <col min="5379" max="5384" width="12.7109375" style="1" customWidth="1"/>
    <col min="5385" max="5632" width="9.140625" style="1"/>
    <col min="5633" max="5633" width="5.85546875" style="1" customWidth="1"/>
    <col min="5634" max="5634" width="34.7109375" style="1" customWidth="1"/>
    <col min="5635" max="5640" width="12.7109375" style="1" customWidth="1"/>
    <col min="5641" max="5888" width="9.140625" style="1"/>
    <col min="5889" max="5889" width="5.85546875" style="1" customWidth="1"/>
    <col min="5890" max="5890" width="34.7109375" style="1" customWidth="1"/>
    <col min="5891" max="5896" width="12.7109375" style="1" customWidth="1"/>
    <col min="5897" max="6144" width="9.140625" style="1"/>
    <col min="6145" max="6145" width="5.85546875" style="1" customWidth="1"/>
    <col min="6146" max="6146" width="34.7109375" style="1" customWidth="1"/>
    <col min="6147" max="6152" width="12.7109375" style="1" customWidth="1"/>
    <col min="6153" max="6400" width="9.140625" style="1"/>
    <col min="6401" max="6401" width="5.85546875" style="1" customWidth="1"/>
    <col min="6402" max="6402" width="34.7109375" style="1" customWidth="1"/>
    <col min="6403" max="6408" width="12.7109375" style="1" customWidth="1"/>
    <col min="6409" max="6656" width="9.140625" style="1"/>
    <col min="6657" max="6657" width="5.85546875" style="1" customWidth="1"/>
    <col min="6658" max="6658" width="34.7109375" style="1" customWidth="1"/>
    <col min="6659" max="6664" width="12.7109375" style="1" customWidth="1"/>
    <col min="6665" max="6912" width="9.140625" style="1"/>
    <col min="6913" max="6913" width="5.85546875" style="1" customWidth="1"/>
    <col min="6914" max="6914" width="34.7109375" style="1" customWidth="1"/>
    <col min="6915" max="6920" width="12.7109375" style="1" customWidth="1"/>
    <col min="6921" max="7168" width="9.140625" style="1"/>
    <col min="7169" max="7169" width="5.85546875" style="1" customWidth="1"/>
    <col min="7170" max="7170" width="34.7109375" style="1" customWidth="1"/>
    <col min="7171" max="7176" width="12.7109375" style="1" customWidth="1"/>
    <col min="7177" max="7424" width="9.140625" style="1"/>
    <col min="7425" max="7425" width="5.85546875" style="1" customWidth="1"/>
    <col min="7426" max="7426" width="34.7109375" style="1" customWidth="1"/>
    <col min="7427" max="7432" width="12.7109375" style="1" customWidth="1"/>
    <col min="7433" max="7680" width="9.140625" style="1"/>
    <col min="7681" max="7681" width="5.85546875" style="1" customWidth="1"/>
    <col min="7682" max="7682" width="34.7109375" style="1" customWidth="1"/>
    <col min="7683" max="7688" width="12.7109375" style="1" customWidth="1"/>
    <col min="7689" max="7936" width="9.140625" style="1"/>
    <col min="7937" max="7937" width="5.85546875" style="1" customWidth="1"/>
    <col min="7938" max="7938" width="34.7109375" style="1" customWidth="1"/>
    <col min="7939" max="7944" width="12.7109375" style="1" customWidth="1"/>
    <col min="7945" max="8192" width="9.140625" style="1"/>
    <col min="8193" max="8193" width="5.85546875" style="1" customWidth="1"/>
    <col min="8194" max="8194" width="34.7109375" style="1" customWidth="1"/>
    <col min="8195" max="8200" width="12.7109375" style="1" customWidth="1"/>
    <col min="8201" max="8448" width="9.140625" style="1"/>
    <col min="8449" max="8449" width="5.85546875" style="1" customWidth="1"/>
    <col min="8450" max="8450" width="34.7109375" style="1" customWidth="1"/>
    <col min="8451" max="8456" width="12.7109375" style="1" customWidth="1"/>
    <col min="8457" max="8704" width="9.140625" style="1"/>
    <col min="8705" max="8705" width="5.85546875" style="1" customWidth="1"/>
    <col min="8706" max="8706" width="34.7109375" style="1" customWidth="1"/>
    <col min="8707" max="8712" width="12.7109375" style="1" customWidth="1"/>
    <col min="8713" max="8960" width="9.140625" style="1"/>
    <col min="8961" max="8961" width="5.85546875" style="1" customWidth="1"/>
    <col min="8962" max="8962" width="34.7109375" style="1" customWidth="1"/>
    <col min="8963" max="8968" width="12.7109375" style="1" customWidth="1"/>
    <col min="8969" max="9216" width="9.140625" style="1"/>
    <col min="9217" max="9217" width="5.85546875" style="1" customWidth="1"/>
    <col min="9218" max="9218" width="34.7109375" style="1" customWidth="1"/>
    <col min="9219" max="9224" width="12.7109375" style="1" customWidth="1"/>
    <col min="9225" max="9472" width="9.140625" style="1"/>
    <col min="9473" max="9473" width="5.85546875" style="1" customWidth="1"/>
    <col min="9474" max="9474" width="34.7109375" style="1" customWidth="1"/>
    <col min="9475" max="9480" width="12.7109375" style="1" customWidth="1"/>
    <col min="9481" max="9728" width="9.140625" style="1"/>
    <col min="9729" max="9729" width="5.85546875" style="1" customWidth="1"/>
    <col min="9730" max="9730" width="34.7109375" style="1" customWidth="1"/>
    <col min="9731" max="9736" width="12.7109375" style="1" customWidth="1"/>
    <col min="9737" max="9984" width="9.140625" style="1"/>
    <col min="9985" max="9985" width="5.85546875" style="1" customWidth="1"/>
    <col min="9986" max="9986" width="34.7109375" style="1" customWidth="1"/>
    <col min="9987" max="9992" width="12.7109375" style="1" customWidth="1"/>
    <col min="9993" max="10240" width="9.140625" style="1"/>
    <col min="10241" max="10241" width="5.85546875" style="1" customWidth="1"/>
    <col min="10242" max="10242" width="34.7109375" style="1" customWidth="1"/>
    <col min="10243" max="10248" width="12.7109375" style="1" customWidth="1"/>
    <col min="10249" max="10496" width="9.140625" style="1"/>
    <col min="10497" max="10497" width="5.85546875" style="1" customWidth="1"/>
    <col min="10498" max="10498" width="34.7109375" style="1" customWidth="1"/>
    <col min="10499" max="10504" width="12.7109375" style="1" customWidth="1"/>
    <col min="10505" max="10752" width="9.140625" style="1"/>
    <col min="10753" max="10753" width="5.85546875" style="1" customWidth="1"/>
    <col min="10754" max="10754" width="34.7109375" style="1" customWidth="1"/>
    <col min="10755" max="10760" width="12.7109375" style="1" customWidth="1"/>
    <col min="10761" max="11008" width="9.140625" style="1"/>
    <col min="11009" max="11009" width="5.85546875" style="1" customWidth="1"/>
    <col min="11010" max="11010" width="34.7109375" style="1" customWidth="1"/>
    <col min="11011" max="11016" width="12.7109375" style="1" customWidth="1"/>
    <col min="11017" max="11264" width="9.140625" style="1"/>
    <col min="11265" max="11265" width="5.85546875" style="1" customWidth="1"/>
    <col min="11266" max="11266" width="34.7109375" style="1" customWidth="1"/>
    <col min="11267" max="11272" width="12.7109375" style="1" customWidth="1"/>
    <col min="11273" max="11520" width="9.140625" style="1"/>
    <col min="11521" max="11521" width="5.85546875" style="1" customWidth="1"/>
    <col min="11522" max="11522" width="34.7109375" style="1" customWidth="1"/>
    <col min="11523" max="11528" width="12.7109375" style="1" customWidth="1"/>
    <col min="11529" max="11776" width="9.140625" style="1"/>
    <col min="11777" max="11777" width="5.85546875" style="1" customWidth="1"/>
    <col min="11778" max="11778" width="34.7109375" style="1" customWidth="1"/>
    <col min="11779" max="11784" width="12.7109375" style="1" customWidth="1"/>
    <col min="11785" max="12032" width="9.140625" style="1"/>
    <col min="12033" max="12033" width="5.85546875" style="1" customWidth="1"/>
    <col min="12034" max="12034" width="34.7109375" style="1" customWidth="1"/>
    <col min="12035" max="12040" width="12.7109375" style="1" customWidth="1"/>
    <col min="12041" max="12288" width="9.140625" style="1"/>
    <col min="12289" max="12289" width="5.85546875" style="1" customWidth="1"/>
    <col min="12290" max="12290" width="34.7109375" style="1" customWidth="1"/>
    <col min="12291" max="12296" width="12.7109375" style="1" customWidth="1"/>
    <col min="12297" max="12544" width="9.140625" style="1"/>
    <col min="12545" max="12545" width="5.85546875" style="1" customWidth="1"/>
    <col min="12546" max="12546" width="34.7109375" style="1" customWidth="1"/>
    <col min="12547" max="12552" width="12.7109375" style="1" customWidth="1"/>
    <col min="12553" max="12800" width="9.140625" style="1"/>
    <col min="12801" max="12801" width="5.85546875" style="1" customWidth="1"/>
    <col min="12802" max="12802" width="34.7109375" style="1" customWidth="1"/>
    <col min="12803" max="12808" width="12.7109375" style="1" customWidth="1"/>
    <col min="12809" max="13056" width="9.140625" style="1"/>
    <col min="13057" max="13057" width="5.85546875" style="1" customWidth="1"/>
    <col min="13058" max="13058" width="34.7109375" style="1" customWidth="1"/>
    <col min="13059" max="13064" width="12.7109375" style="1" customWidth="1"/>
    <col min="13065" max="13312" width="9.140625" style="1"/>
    <col min="13313" max="13313" width="5.85546875" style="1" customWidth="1"/>
    <col min="13314" max="13314" width="34.7109375" style="1" customWidth="1"/>
    <col min="13315" max="13320" width="12.7109375" style="1" customWidth="1"/>
    <col min="13321" max="13568" width="9.140625" style="1"/>
    <col min="13569" max="13569" width="5.85546875" style="1" customWidth="1"/>
    <col min="13570" max="13570" width="34.7109375" style="1" customWidth="1"/>
    <col min="13571" max="13576" width="12.7109375" style="1" customWidth="1"/>
    <col min="13577" max="13824" width="9.140625" style="1"/>
    <col min="13825" max="13825" width="5.85546875" style="1" customWidth="1"/>
    <col min="13826" max="13826" width="34.7109375" style="1" customWidth="1"/>
    <col min="13827" max="13832" width="12.7109375" style="1" customWidth="1"/>
    <col min="13833" max="14080" width="9.140625" style="1"/>
    <col min="14081" max="14081" width="5.85546875" style="1" customWidth="1"/>
    <col min="14082" max="14082" width="34.7109375" style="1" customWidth="1"/>
    <col min="14083" max="14088" width="12.7109375" style="1" customWidth="1"/>
    <col min="14089" max="14336" width="9.140625" style="1"/>
    <col min="14337" max="14337" width="5.85546875" style="1" customWidth="1"/>
    <col min="14338" max="14338" width="34.7109375" style="1" customWidth="1"/>
    <col min="14339" max="14344" width="12.7109375" style="1" customWidth="1"/>
    <col min="14345" max="14592" width="9.140625" style="1"/>
    <col min="14593" max="14593" width="5.85546875" style="1" customWidth="1"/>
    <col min="14594" max="14594" width="34.7109375" style="1" customWidth="1"/>
    <col min="14595" max="14600" width="12.7109375" style="1" customWidth="1"/>
    <col min="14601" max="14848" width="9.140625" style="1"/>
    <col min="14849" max="14849" width="5.85546875" style="1" customWidth="1"/>
    <col min="14850" max="14850" width="34.7109375" style="1" customWidth="1"/>
    <col min="14851" max="14856" width="12.7109375" style="1" customWidth="1"/>
    <col min="14857" max="15104" width="9.140625" style="1"/>
    <col min="15105" max="15105" width="5.85546875" style="1" customWidth="1"/>
    <col min="15106" max="15106" width="34.7109375" style="1" customWidth="1"/>
    <col min="15107" max="15112" width="12.7109375" style="1" customWidth="1"/>
    <col min="15113" max="15360" width="9.140625" style="1"/>
    <col min="15361" max="15361" width="5.85546875" style="1" customWidth="1"/>
    <col min="15362" max="15362" width="34.7109375" style="1" customWidth="1"/>
    <col min="15363" max="15368" width="12.7109375" style="1" customWidth="1"/>
    <col min="15369" max="15616" width="9.140625" style="1"/>
    <col min="15617" max="15617" width="5.85546875" style="1" customWidth="1"/>
    <col min="15618" max="15618" width="34.7109375" style="1" customWidth="1"/>
    <col min="15619" max="15624" width="12.7109375" style="1" customWidth="1"/>
    <col min="15625" max="15872" width="9.140625" style="1"/>
    <col min="15873" max="15873" width="5.85546875" style="1" customWidth="1"/>
    <col min="15874" max="15874" width="34.7109375" style="1" customWidth="1"/>
    <col min="15875" max="15880" width="12.7109375" style="1" customWidth="1"/>
    <col min="15881" max="16128" width="9.140625" style="1"/>
    <col min="16129" max="16129" width="5.85546875" style="1" customWidth="1"/>
    <col min="16130" max="16130" width="34.7109375" style="1" customWidth="1"/>
    <col min="16131" max="16136" width="12.7109375" style="1" customWidth="1"/>
    <col min="16137" max="16384" width="9.140625" style="1"/>
  </cols>
  <sheetData>
    <row r="1" spans="1:11">
      <c r="A1" s="1817" t="s">
        <v>14</v>
      </c>
      <c r="B1" s="1817"/>
      <c r="C1" s="1817"/>
      <c r="D1" s="1817"/>
      <c r="E1" s="1817"/>
      <c r="F1" s="1817"/>
      <c r="G1" s="1817"/>
      <c r="H1" s="1817"/>
    </row>
    <row r="2" spans="1:11">
      <c r="A2" s="1818" t="s">
        <v>15</v>
      </c>
      <c r="B2" s="1818"/>
      <c r="C2" s="1818"/>
      <c r="D2" s="1818"/>
      <c r="E2" s="1818"/>
      <c r="F2" s="1818"/>
      <c r="G2" s="1818"/>
      <c r="H2" s="1818"/>
    </row>
    <row r="3" spans="1:11">
      <c r="A3" s="27"/>
      <c r="B3" s="27"/>
      <c r="C3" s="27"/>
      <c r="D3" s="27"/>
      <c r="E3" s="27"/>
      <c r="F3" s="27"/>
      <c r="G3" s="27"/>
      <c r="H3" s="27"/>
    </row>
    <row r="4" spans="1:11" ht="16.5" thickBot="1">
      <c r="A4" s="1853" t="s">
        <v>16</v>
      </c>
      <c r="B4" s="1853"/>
      <c r="C4" s="1853"/>
      <c r="D4" s="1853"/>
      <c r="E4" s="1853"/>
      <c r="F4" s="1853"/>
      <c r="G4" s="1853"/>
      <c r="H4" s="1853"/>
    </row>
    <row r="5" spans="1:11" ht="22.5" customHeight="1" thickTop="1">
      <c r="A5" s="1854" t="s">
        <v>17</v>
      </c>
      <c r="B5" s="1856" t="s">
        <v>18</v>
      </c>
      <c r="C5" s="2">
        <v>2016</v>
      </c>
      <c r="D5" s="2">
        <v>2016</v>
      </c>
      <c r="E5" s="2">
        <v>2017</v>
      </c>
      <c r="F5" s="2">
        <v>2017</v>
      </c>
      <c r="G5" s="1858" t="s">
        <v>36</v>
      </c>
      <c r="H5" s="1859"/>
    </row>
    <row r="6" spans="1:11" ht="22.5" customHeight="1">
      <c r="A6" s="1855"/>
      <c r="B6" s="1857"/>
      <c r="C6" s="3" t="s">
        <v>19</v>
      </c>
      <c r="D6" s="3" t="s">
        <v>35</v>
      </c>
      <c r="E6" s="3" t="s">
        <v>19</v>
      </c>
      <c r="F6" s="3" t="s">
        <v>35</v>
      </c>
      <c r="G6" s="1860"/>
      <c r="H6" s="1861"/>
    </row>
    <row r="7" spans="1:11" ht="22.5" customHeight="1">
      <c r="A7" s="4">
        <v>1</v>
      </c>
      <c r="B7" s="5" t="s">
        <v>20</v>
      </c>
      <c r="C7" s="6">
        <f>SUM(C8:C12)</f>
        <v>116059.10699999999</v>
      </c>
      <c r="D7" s="6">
        <v>116059.09999999999</v>
      </c>
      <c r="E7" s="6">
        <f>SUM(E8:E12)</f>
        <v>110409.30000000002</v>
      </c>
      <c r="F7" s="6">
        <f>SUM(F8:F12)</f>
        <v>124034.20000000001</v>
      </c>
      <c r="G7" s="7">
        <f>D7-C7</f>
        <v>-6.9999999977881089E-3</v>
      </c>
      <c r="H7" s="8">
        <f>F7-E7</f>
        <v>13624.899999999994</v>
      </c>
    </row>
    <row r="8" spans="1:11" ht="22.5" customHeight="1">
      <c r="A8" s="9"/>
      <c r="B8" s="10" t="s">
        <v>21</v>
      </c>
      <c r="C8" s="11">
        <v>16099.932000000001</v>
      </c>
      <c r="D8" s="11">
        <v>16019.9</v>
      </c>
      <c r="E8" s="11">
        <v>30457.4</v>
      </c>
      <c r="F8" s="11">
        <v>24932.400000000001</v>
      </c>
      <c r="G8" s="11">
        <f t="shared" ref="G8:G40" si="0">D8-C8</f>
        <v>-80.032000000001062</v>
      </c>
      <c r="H8" s="12">
        <f t="shared" ref="H8:H40" si="1">F8-E8</f>
        <v>-5525</v>
      </c>
    </row>
    <row r="9" spans="1:11" ht="22.5" customHeight="1">
      <c r="A9" s="9"/>
      <c r="B9" s="10" t="s">
        <v>22</v>
      </c>
      <c r="C9" s="11">
        <v>97899.524999999994</v>
      </c>
      <c r="D9" s="11">
        <v>98423.3</v>
      </c>
      <c r="E9" s="11">
        <v>79538.8</v>
      </c>
      <c r="F9" s="11">
        <v>98468.7</v>
      </c>
      <c r="G9" s="11">
        <f t="shared" si="0"/>
        <v>523.77500000000873</v>
      </c>
      <c r="H9" s="12">
        <f t="shared" si="1"/>
        <v>18929.899999999994</v>
      </c>
    </row>
    <row r="10" spans="1:11" ht="22.5" customHeight="1">
      <c r="A10" s="9"/>
      <c r="B10" s="10" t="s">
        <v>23</v>
      </c>
      <c r="C10" s="11">
        <v>444.4</v>
      </c>
      <c r="D10" s="11">
        <v>834.4</v>
      </c>
      <c r="E10" s="11">
        <v>343.1</v>
      </c>
      <c r="F10" s="11">
        <v>633.1</v>
      </c>
      <c r="G10" s="11">
        <f t="shared" si="0"/>
        <v>390</v>
      </c>
      <c r="H10" s="12">
        <f t="shared" si="1"/>
        <v>290</v>
      </c>
    </row>
    <row r="11" spans="1:11" ht="22.5" customHeight="1">
      <c r="A11" s="9"/>
      <c r="B11" s="10" t="s">
        <v>24</v>
      </c>
      <c r="C11" s="11">
        <v>111.5</v>
      </c>
      <c r="D11" s="11">
        <v>106.5</v>
      </c>
      <c r="E11" s="11">
        <v>70</v>
      </c>
      <c r="F11" s="11">
        <v>0</v>
      </c>
      <c r="G11" s="11">
        <f t="shared" si="0"/>
        <v>-5</v>
      </c>
      <c r="H11" s="12">
        <f t="shared" si="1"/>
        <v>-70</v>
      </c>
    </row>
    <row r="12" spans="1:11" ht="22.5" customHeight="1">
      <c r="A12" s="13"/>
      <c r="B12" s="14" t="s">
        <v>25</v>
      </c>
      <c r="C12" s="15">
        <v>1503.75</v>
      </c>
      <c r="D12" s="15">
        <v>675</v>
      </c>
      <c r="E12" s="15">
        <v>0</v>
      </c>
      <c r="F12" s="15">
        <v>0</v>
      </c>
      <c r="G12" s="15">
        <f t="shared" si="0"/>
        <v>-828.75</v>
      </c>
      <c r="H12" s="16">
        <f t="shared" si="1"/>
        <v>0</v>
      </c>
    </row>
    <row r="13" spans="1:11" s="19" customFormat="1" ht="22.5" customHeight="1">
      <c r="A13" s="4">
        <v>2</v>
      </c>
      <c r="B13" s="5" t="s">
        <v>26</v>
      </c>
      <c r="C13" s="6">
        <f>SUM(C14:C18)</f>
        <v>108900.04999999999</v>
      </c>
      <c r="D13" s="6">
        <v>108900.02499999999</v>
      </c>
      <c r="E13" s="6">
        <f>SUM(E14:E18)</f>
        <v>163900</v>
      </c>
      <c r="F13" s="6">
        <f>SUM(F14:F18)</f>
        <v>198900.1</v>
      </c>
      <c r="G13" s="6">
        <f t="shared" si="0"/>
        <v>-2.4999999994179234E-2</v>
      </c>
      <c r="H13" s="17">
        <f t="shared" si="1"/>
        <v>35000.100000000006</v>
      </c>
      <c r="I13" s="18"/>
      <c r="J13" s="18"/>
      <c r="K13" s="18"/>
    </row>
    <row r="14" spans="1:11" ht="22.5" customHeight="1">
      <c r="A14" s="9"/>
      <c r="B14" s="10" t="s">
        <v>21</v>
      </c>
      <c r="C14" s="11">
        <v>0</v>
      </c>
      <c r="D14" s="11">
        <v>0</v>
      </c>
      <c r="E14" s="11">
        <v>8942</v>
      </c>
      <c r="F14" s="11">
        <v>8942</v>
      </c>
      <c r="G14" s="11">
        <f t="shared" si="0"/>
        <v>0</v>
      </c>
      <c r="H14" s="12">
        <f t="shared" si="1"/>
        <v>0</v>
      </c>
    </row>
    <row r="15" spans="1:11" ht="22.5" customHeight="1">
      <c r="A15" s="9"/>
      <c r="B15" s="10" t="s">
        <v>22</v>
      </c>
      <c r="C15" s="11">
        <v>79063.5</v>
      </c>
      <c r="D15" s="11">
        <v>79063.5</v>
      </c>
      <c r="E15" s="11">
        <v>123523</v>
      </c>
      <c r="F15" s="11">
        <v>156328.70000000001</v>
      </c>
      <c r="G15" s="11">
        <f t="shared" si="0"/>
        <v>0</v>
      </c>
      <c r="H15" s="12">
        <f t="shared" si="1"/>
        <v>32805.700000000012</v>
      </c>
    </row>
    <row r="16" spans="1:11" ht="22.5" customHeight="1">
      <c r="A16" s="9"/>
      <c r="B16" s="10" t="s">
        <v>23</v>
      </c>
      <c r="C16" s="11">
        <v>5116.7</v>
      </c>
      <c r="D16" s="11">
        <v>5116.7</v>
      </c>
      <c r="E16" s="11">
        <v>6471.7</v>
      </c>
      <c r="F16" s="11">
        <v>8430</v>
      </c>
      <c r="G16" s="11">
        <f t="shared" si="0"/>
        <v>0</v>
      </c>
      <c r="H16" s="12">
        <f t="shared" si="1"/>
        <v>1958.3000000000002</v>
      </c>
    </row>
    <row r="17" spans="1:11" ht="22.5" customHeight="1">
      <c r="A17" s="9"/>
      <c r="B17" s="10" t="s">
        <v>24</v>
      </c>
      <c r="C17" s="11">
        <v>3733.5250000000001</v>
      </c>
      <c r="D17" s="11">
        <v>3733.5</v>
      </c>
      <c r="E17" s="11">
        <v>3948.3</v>
      </c>
      <c r="F17" s="11">
        <v>4183.3</v>
      </c>
      <c r="G17" s="11">
        <f t="shared" si="0"/>
        <v>-2.5000000000090949E-2</v>
      </c>
      <c r="H17" s="12">
        <f t="shared" si="1"/>
        <v>235</v>
      </c>
    </row>
    <row r="18" spans="1:11" ht="22.5" customHeight="1">
      <c r="A18" s="13"/>
      <c r="B18" s="14" t="s">
        <v>27</v>
      </c>
      <c r="C18" s="15">
        <v>20986.324999999997</v>
      </c>
      <c r="D18" s="15">
        <v>20986.324999999997</v>
      </c>
      <c r="E18" s="15">
        <v>21015</v>
      </c>
      <c r="F18" s="15">
        <v>21016.1</v>
      </c>
      <c r="G18" s="15">
        <f t="shared" si="0"/>
        <v>0</v>
      </c>
      <c r="H18" s="16">
        <f t="shared" si="1"/>
        <v>1.0999999999985448</v>
      </c>
    </row>
    <row r="19" spans="1:11" s="19" customFormat="1" ht="22.5" customHeight="1">
      <c r="A19" s="4">
        <v>3</v>
      </c>
      <c r="B19" s="5" t="s">
        <v>28</v>
      </c>
      <c r="C19" s="6">
        <f>C20+C21+C22+C23+C24</f>
        <v>906.48</v>
      </c>
      <c r="D19" s="6">
        <v>906.5</v>
      </c>
      <c r="E19" s="6">
        <f>E20+E21+E22+E23+E24</f>
        <v>906.49999999999989</v>
      </c>
      <c r="F19" s="6">
        <f>F20+F21+F22+F23+F24</f>
        <v>906.5</v>
      </c>
      <c r="G19" s="6">
        <f t="shared" si="0"/>
        <v>1.999999999998181E-2</v>
      </c>
      <c r="H19" s="17">
        <f t="shared" si="1"/>
        <v>0</v>
      </c>
      <c r="I19" s="18"/>
      <c r="J19" s="18"/>
      <c r="K19" s="18"/>
    </row>
    <row r="20" spans="1:11" ht="22.5" customHeight="1">
      <c r="A20" s="9"/>
      <c r="B20" s="10" t="s">
        <v>21</v>
      </c>
      <c r="C20" s="11">
        <v>1.3</v>
      </c>
      <c r="D20" s="11">
        <v>1.3</v>
      </c>
      <c r="E20" s="11">
        <v>182.4</v>
      </c>
      <c r="F20" s="11">
        <v>182.8</v>
      </c>
      <c r="G20" s="11">
        <f t="shared" si="0"/>
        <v>0</v>
      </c>
      <c r="H20" s="12">
        <f t="shared" si="1"/>
        <v>0.40000000000000568</v>
      </c>
    </row>
    <row r="21" spans="1:11" ht="22.5" customHeight="1">
      <c r="A21" s="9"/>
      <c r="B21" s="10" t="s">
        <v>22</v>
      </c>
      <c r="C21" s="11">
        <v>0</v>
      </c>
      <c r="D21" s="11">
        <v>0</v>
      </c>
      <c r="E21" s="11">
        <v>0</v>
      </c>
      <c r="F21" s="11">
        <v>0</v>
      </c>
      <c r="G21" s="11">
        <f t="shared" si="0"/>
        <v>0</v>
      </c>
      <c r="H21" s="12">
        <f t="shared" si="1"/>
        <v>0</v>
      </c>
    </row>
    <row r="22" spans="1:11" ht="22.5" customHeight="1">
      <c r="A22" s="9"/>
      <c r="B22" s="10" t="s">
        <v>23</v>
      </c>
      <c r="C22" s="11">
        <v>0</v>
      </c>
      <c r="D22" s="11">
        <v>0</v>
      </c>
      <c r="E22" s="11">
        <v>0</v>
      </c>
      <c r="F22" s="11">
        <v>0</v>
      </c>
      <c r="G22" s="11">
        <f t="shared" si="0"/>
        <v>0</v>
      </c>
      <c r="H22" s="12">
        <f t="shared" si="1"/>
        <v>0</v>
      </c>
    </row>
    <row r="23" spans="1:11" ht="22.5" customHeight="1">
      <c r="A23" s="9"/>
      <c r="B23" s="10" t="s">
        <v>24</v>
      </c>
      <c r="C23" s="11">
        <v>0</v>
      </c>
      <c r="D23" s="11">
        <v>0</v>
      </c>
      <c r="E23" s="11">
        <v>0</v>
      </c>
      <c r="F23" s="11">
        <v>0</v>
      </c>
      <c r="G23" s="11">
        <f t="shared" si="0"/>
        <v>0</v>
      </c>
      <c r="H23" s="12">
        <f t="shared" si="1"/>
        <v>0</v>
      </c>
    </row>
    <row r="24" spans="1:11" ht="22.5" customHeight="1">
      <c r="A24" s="13"/>
      <c r="B24" s="14" t="s">
        <v>25</v>
      </c>
      <c r="C24" s="15">
        <v>905.18000000000006</v>
      </c>
      <c r="D24" s="15">
        <v>905.2</v>
      </c>
      <c r="E24" s="15">
        <v>724.09999999999991</v>
      </c>
      <c r="F24" s="15">
        <v>723.7</v>
      </c>
      <c r="G24" s="15">
        <f t="shared" si="0"/>
        <v>1.999999999998181E-2</v>
      </c>
      <c r="H24" s="16">
        <f t="shared" si="1"/>
        <v>-0.39999999999986358</v>
      </c>
    </row>
    <row r="25" spans="1:11" s="19" customFormat="1" ht="22.5" customHeight="1">
      <c r="A25" s="4">
        <v>4</v>
      </c>
      <c r="B25" s="5" t="s">
        <v>29</v>
      </c>
      <c r="C25" s="6">
        <f>SUM(C26:C30)</f>
        <v>7806.1760000000004</v>
      </c>
      <c r="D25" s="6">
        <v>7806.1760000000004</v>
      </c>
      <c r="E25" s="6">
        <f>SUM(E26:E30)</f>
        <v>7965.2</v>
      </c>
      <c r="F25" s="6">
        <f>SUM(F26:F30)</f>
        <v>7965.2000000000007</v>
      </c>
      <c r="G25" s="6">
        <f t="shared" si="0"/>
        <v>0</v>
      </c>
      <c r="H25" s="17">
        <f t="shared" si="1"/>
        <v>0</v>
      </c>
      <c r="I25" s="18"/>
      <c r="J25" s="18"/>
      <c r="K25" s="18"/>
    </row>
    <row r="26" spans="1:11" ht="22.5" customHeight="1">
      <c r="A26" s="9"/>
      <c r="B26" s="10" t="s">
        <v>30</v>
      </c>
      <c r="C26" s="11">
        <v>307.55099999999999</v>
      </c>
      <c r="D26" s="11">
        <v>327.60000000000002</v>
      </c>
      <c r="E26" s="11">
        <v>2274.6999999999998</v>
      </c>
      <c r="F26" s="11">
        <v>2307</v>
      </c>
      <c r="G26" s="11">
        <f t="shared" si="0"/>
        <v>20.049000000000035</v>
      </c>
      <c r="H26" s="12">
        <f t="shared" si="1"/>
        <v>32.300000000000182</v>
      </c>
    </row>
    <row r="27" spans="1:11" ht="22.5" customHeight="1">
      <c r="A27" s="9"/>
      <c r="B27" s="10" t="s">
        <v>22</v>
      </c>
      <c r="C27" s="11">
        <v>0</v>
      </c>
      <c r="D27" s="11">
        <v>0</v>
      </c>
      <c r="E27" s="11">
        <v>0</v>
      </c>
      <c r="F27" s="11">
        <v>0</v>
      </c>
      <c r="G27" s="11">
        <f t="shared" si="0"/>
        <v>0</v>
      </c>
      <c r="H27" s="12">
        <f t="shared" si="1"/>
        <v>0</v>
      </c>
    </row>
    <row r="28" spans="1:11" ht="22.5" customHeight="1">
      <c r="A28" s="9"/>
      <c r="B28" s="10" t="s">
        <v>23</v>
      </c>
      <c r="C28" s="11">
        <v>0</v>
      </c>
      <c r="D28" s="11">
        <v>0</v>
      </c>
      <c r="E28" s="11">
        <v>0</v>
      </c>
      <c r="F28" s="11">
        <v>0</v>
      </c>
      <c r="G28" s="11">
        <f t="shared" si="0"/>
        <v>0</v>
      </c>
      <c r="H28" s="12">
        <f t="shared" si="1"/>
        <v>0</v>
      </c>
    </row>
    <row r="29" spans="1:11" ht="22.5" customHeight="1">
      <c r="A29" s="9"/>
      <c r="B29" s="10" t="s">
        <v>24</v>
      </c>
      <c r="C29" s="11">
        <v>0</v>
      </c>
      <c r="D29" s="11">
        <v>0</v>
      </c>
      <c r="E29" s="11">
        <v>0</v>
      </c>
      <c r="F29" s="11">
        <v>0</v>
      </c>
      <c r="G29" s="11">
        <f t="shared" si="0"/>
        <v>0</v>
      </c>
      <c r="H29" s="12">
        <f t="shared" si="1"/>
        <v>0</v>
      </c>
    </row>
    <row r="30" spans="1:11" ht="22.5" customHeight="1">
      <c r="A30" s="13"/>
      <c r="B30" s="14" t="s">
        <v>25</v>
      </c>
      <c r="C30" s="15">
        <v>7498.625</v>
      </c>
      <c r="D30" s="15">
        <v>7478.7</v>
      </c>
      <c r="E30" s="15">
        <v>5690.5</v>
      </c>
      <c r="F30" s="15">
        <v>5658.2000000000007</v>
      </c>
      <c r="G30" s="15">
        <f t="shared" si="0"/>
        <v>-19.925000000000182</v>
      </c>
      <c r="H30" s="16">
        <f t="shared" si="1"/>
        <v>-32.299999999999272</v>
      </c>
    </row>
    <row r="31" spans="1:11" s="19" customFormat="1" ht="22.5" customHeight="1">
      <c r="A31" s="4">
        <v>5</v>
      </c>
      <c r="B31" s="5" t="s">
        <v>31</v>
      </c>
      <c r="C31" s="6">
        <v>486.21</v>
      </c>
      <c r="D31" s="6">
        <v>486.2</v>
      </c>
      <c r="E31" s="6">
        <v>529.70000000000005</v>
      </c>
      <c r="F31" s="6">
        <v>529.70000000000005</v>
      </c>
      <c r="G31" s="6">
        <f t="shared" si="0"/>
        <v>-9.9999999999909051E-3</v>
      </c>
      <c r="H31" s="17">
        <f t="shared" si="1"/>
        <v>0</v>
      </c>
    </row>
    <row r="32" spans="1:11" ht="22.5" customHeight="1">
      <c r="A32" s="9"/>
      <c r="B32" s="10" t="s">
        <v>21</v>
      </c>
      <c r="C32" s="11">
        <v>0.01</v>
      </c>
      <c r="D32" s="11">
        <v>0</v>
      </c>
      <c r="E32" s="11">
        <v>10</v>
      </c>
      <c r="F32" s="11">
        <v>10.8</v>
      </c>
      <c r="G32" s="11">
        <f t="shared" si="0"/>
        <v>-0.01</v>
      </c>
      <c r="H32" s="12">
        <f t="shared" si="1"/>
        <v>0.80000000000000071</v>
      </c>
    </row>
    <row r="33" spans="1:11" ht="22.5" customHeight="1">
      <c r="A33" s="13"/>
      <c r="B33" s="14" t="s">
        <v>32</v>
      </c>
      <c r="C33" s="15">
        <v>486.2</v>
      </c>
      <c r="D33" s="15">
        <v>486.2</v>
      </c>
      <c r="E33" s="15">
        <v>519.70000000000005</v>
      </c>
      <c r="F33" s="15">
        <v>518.9</v>
      </c>
      <c r="G33" s="15">
        <f t="shared" si="0"/>
        <v>0</v>
      </c>
      <c r="H33" s="16">
        <f t="shared" si="1"/>
        <v>-0.80000000000006821</v>
      </c>
    </row>
    <row r="34" spans="1:11" s="19" customFormat="1" ht="22.5" customHeight="1">
      <c r="A34" s="4">
        <v>7</v>
      </c>
      <c r="B34" s="5" t="s">
        <v>33</v>
      </c>
      <c r="C34" s="6">
        <f>SUM(C35:C39)</f>
        <v>234158.02299999999</v>
      </c>
      <c r="D34" s="6">
        <f>SUM(D35:D39)</f>
        <v>234158.12499999997</v>
      </c>
      <c r="E34" s="6">
        <f>SUM(E35:E39)</f>
        <v>283710.69999999995</v>
      </c>
      <c r="F34" s="6">
        <f>SUM(F35:F39)</f>
        <v>332335.7</v>
      </c>
      <c r="G34" s="6">
        <f t="shared" si="0"/>
        <v>0.10199999998440035</v>
      </c>
      <c r="H34" s="17">
        <f t="shared" si="1"/>
        <v>48625.000000000058</v>
      </c>
      <c r="I34" s="18"/>
      <c r="J34" s="18"/>
      <c r="K34" s="18"/>
    </row>
    <row r="35" spans="1:11" ht="22.5" customHeight="1">
      <c r="A35" s="20"/>
      <c r="B35" s="10" t="s">
        <v>21</v>
      </c>
      <c r="C35" s="11">
        <f>C8+C14+C20+C26+C32</f>
        <v>16408.792999999998</v>
      </c>
      <c r="D35" s="11">
        <f>D8+D14+D20+D26+D32</f>
        <v>16348.8</v>
      </c>
      <c r="E35" s="11">
        <f>E8+E14+E20+E26+E32</f>
        <v>41866.5</v>
      </c>
      <c r="F35" s="11">
        <f>F8+F14+F20+F26+F32</f>
        <v>36375.000000000007</v>
      </c>
      <c r="G35" s="11">
        <f t="shared" si="0"/>
        <v>-59.992999999998574</v>
      </c>
      <c r="H35" s="12">
        <f t="shared" si="1"/>
        <v>-5491.4999999999927</v>
      </c>
    </row>
    <row r="36" spans="1:11" ht="22.5" customHeight="1">
      <c r="A36" s="20"/>
      <c r="B36" s="10" t="s">
        <v>22</v>
      </c>
      <c r="C36" s="11">
        <f t="shared" ref="C36:F38" si="2">C9+C15+C21+C27</f>
        <v>176963.02499999999</v>
      </c>
      <c r="D36" s="11">
        <f t="shared" si="2"/>
        <v>177486.8</v>
      </c>
      <c r="E36" s="11">
        <f t="shared" si="2"/>
        <v>203061.8</v>
      </c>
      <c r="F36" s="11">
        <f t="shared" si="2"/>
        <v>254797.40000000002</v>
      </c>
      <c r="G36" s="11">
        <f t="shared" si="0"/>
        <v>523.77499999999418</v>
      </c>
      <c r="H36" s="12">
        <f t="shared" si="1"/>
        <v>51735.600000000035</v>
      </c>
    </row>
    <row r="37" spans="1:11" ht="22.5" customHeight="1">
      <c r="A37" s="20"/>
      <c r="B37" s="10" t="s">
        <v>23</v>
      </c>
      <c r="C37" s="11">
        <f t="shared" si="2"/>
        <v>5561.0999999999995</v>
      </c>
      <c r="D37" s="11">
        <f t="shared" si="2"/>
        <v>5951.0999999999995</v>
      </c>
      <c r="E37" s="11">
        <f t="shared" si="2"/>
        <v>6814.8</v>
      </c>
      <c r="F37" s="11">
        <f t="shared" si="2"/>
        <v>9063.1</v>
      </c>
      <c r="G37" s="11">
        <f t="shared" si="0"/>
        <v>390</v>
      </c>
      <c r="H37" s="12">
        <f t="shared" si="1"/>
        <v>2248.3000000000002</v>
      </c>
    </row>
    <row r="38" spans="1:11" ht="22.5" customHeight="1">
      <c r="A38" s="20"/>
      <c r="B38" s="10" t="s">
        <v>24</v>
      </c>
      <c r="C38" s="11">
        <f t="shared" si="2"/>
        <v>3845.0250000000001</v>
      </c>
      <c r="D38" s="11">
        <f t="shared" si="2"/>
        <v>3840</v>
      </c>
      <c r="E38" s="11">
        <f t="shared" si="2"/>
        <v>4018.3</v>
      </c>
      <c r="F38" s="11">
        <f t="shared" si="2"/>
        <v>4183.3</v>
      </c>
      <c r="G38" s="11">
        <f t="shared" si="0"/>
        <v>-5.0250000000000909</v>
      </c>
      <c r="H38" s="12">
        <f t="shared" si="1"/>
        <v>165</v>
      </c>
    </row>
    <row r="39" spans="1:11" ht="22.5" customHeight="1">
      <c r="A39" s="21"/>
      <c r="B39" s="14" t="s">
        <v>25</v>
      </c>
      <c r="C39" s="15">
        <f>C12+C18+C24+C30+C33</f>
        <v>31380.079999999998</v>
      </c>
      <c r="D39" s="15">
        <f>D12+D18+D24+D30+D33</f>
        <v>30531.424999999999</v>
      </c>
      <c r="E39" s="15">
        <f>E12+E18+E24+E30+E33</f>
        <v>27949.3</v>
      </c>
      <c r="F39" s="15">
        <f>F12+F18+F24+F30+F33</f>
        <v>27916.9</v>
      </c>
      <c r="G39" s="15">
        <f t="shared" si="0"/>
        <v>-848.65499999999884</v>
      </c>
      <c r="H39" s="16">
        <f t="shared" si="1"/>
        <v>-32.399999999997817</v>
      </c>
    </row>
    <row r="40" spans="1:11" ht="22.5" customHeight="1" thickBot="1">
      <c r="A40" s="22">
        <v>7</v>
      </c>
      <c r="B40" s="23" t="s">
        <v>34</v>
      </c>
      <c r="C40" s="24">
        <v>-115018.51700000001</v>
      </c>
      <c r="D40" s="24">
        <v>-188537.3</v>
      </c>
      <c r="E40" s="24">
        <v>-127686.39999999999</v>
      </c>
      <c r="F40" s="24">
        <v>-258381.1</v>
      </c>
      <c r="G40" s="24">
        <f t="shared" si="0"/>
        <v>-73518.782999999981</v>
      </c>
      <c r="H40" s="25">
        <f t="shared" si="1"/>
        <v>-130694.70000000001</v>
      </c>
    </row>
    <row r="41" spans="1:11" ht="16.5" thickTop="1"/>
    <row r="44" spans="1:11">
      <c r="E44" s="1609"/>
    </row>
  </sheetData>
  <mergeCells count="6">
    <mergeCell ref="A1:H1"/>
    <mergeCell ref="A2:H2"/>
    <mergeCell ref="A4:H4"/>
    <mergeCell ref="A5:A6"/>
    <mergeCell ref="B5:B6"/>
    <mergeCell ref="G5:H6"/>
  </mergeCells>
  <pageMargins left="0.70866141732283472" right="0.70866141732283472" top="0.74803149606299213" bottom="0.74803149606299213" header="0.31496062992125984" footer="0.31496062992125984"/>
  <pageSetup paperSize="9" scale="74"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A1:L38"/>
  <sheetViews>
    <sheetView workbookViewId="0">
      <selection activeCell="N4" sqref="N4"/>
    </sheetView>
  </sheetViews>
  <sheetFormatPr defaultColWidth="11" defaultRowHeight="17.100000000000001" customHeight="1"/>
  <cols>
    <col min="1" max="1" width="46.7109375" style="865" bestFit="1" customWidth="1"/>
    <col min="2" max="2" width="11.85546875" style="865" customWidth="1"/>
    <col min="3" max="3" width="12.42578125" style="865" customWidth="1"/>
    <col min="4" max="4" width="12.5703125" style="865" customWidth="1"/>
    <col min="5" max="5" width="11.7109375" style="865" customWidth="1"/>
    <col min="6" max="6" width="10.7109375" style="865" customWidth="1"/>
    <col min="7" max="7" width="2.42578125" style="865" bestFit="1" customWidth="1"/>
    <col min="8" max="8" width="8.5703125" style="865" customWidth="1"/>
    <col min="9" max="9" width="12.42578125" style="865" customWidth="1"/>
    <col min="10" max="10" width="2.140625" style="865" customWidth="1"/>
    <col min="11" max="11" width="9.42578125" style="865" customWidth="1"/>
    <col min="12" max="256" width="11" style="794"/>
    <col min="257" max="257" width="46.7109375" style="794" bestFit="1" customWidth="1"/>
    <col min="258" max="258" width="11.85546875" style="794" customWidth="1"/>
    <col min="259" max="259" width="12.42578125" style="794" customWidth="1"/>
    <col min="260" max="260" width="12.5703125" style="794" customWidth="1"/>
    <col min="261" max="261" width="11.7109375" style="794" customWidth="1"/>
    <col min="262" max="262" width="10.7109375" style="794" customWidth="1"/>
    <col min="263" max="263" width="2.42578125" style="794" bestFit="1" customWidth="1"/>
    <col min="264" max="264" width="8.5703125" style="794" customWidth="1"/>
    <col min="265" max="265" width="12.42578125" style="794" customWidth="1"/>
    <col min="266" max="266" width="2.140625" style="794" customWidth="1"/>
    <col min="267" max="267" width="9.42578125" style="794" customWidth="1"/>
    <col min="268" max="512" width="11" style="794"/>
    <col min="513" max="513" width="46.7109375" style="794" bestFit="1" customWidth="1"/>
    <col min="514" max="514" width="11.85546875" style="794" customWidth="1"/>
    <col min="515" max="515" width="12.42578125" style="794" customWidth="1"/>
    <col min="516" max="516" width="12.5703125" style="794" customWidth="1"/>
    <col min="517" max="517" width="11.7109375" style="794" customWidth="1"/>
    <col min="518" max="518" width="10.7109375" style="794" customWidth="1"/>
    <col min="519" max="519" width="2.42578125" style="794" bestFit="1" customWidth="1"/>
    <col min="520" max="520" width="8.5703125" style="794" customWidth="1"/>
    <col min="521" max="521" width="12.42578125" style="794" customWidth="1"/>
    <col min="522" max="522" width="2.140625" style="794" customWidth="1"/>
    <col min="523" max="523" width="9.42578125" style="794" customWidth="1"/>
    <col min="524" max="768" width="11" style="794"/>
    <col min="769" max="769" width="46.7109375" style="794" bestFit="1" customWidth="1"/>
    <col min="770" max="770" width="11.85546875" style="794" customWidth="1"/>
    <col min="771" max="771" width="12.42578125" style="794" customWidth="1"/>
    <col min="772" max="772" width="12.5703125" style="794" customWidth="1"/>
    <col min="773" max="773" width="11.7109375" style="794" customWidth="1"/>
    <col min="774" max="774" width="10.7109375" style="794" customWidth="1"/>
    <col min="775" max="775" width="2.42578125" style="794" bestFit="1" customWidth="1"/>
    <col min="776" max="776" width="8.5703125" style="794" customWidth="1"/>
    <col min="777" max="777" width="12.42578125" style="794" customWidth="1"/>
    <col min="778" max="778" width="2.140625" style="794" customWidth="1"/>
    <col min="779" max="779" width="9.42578125" style="794" customWidth="1"/>
    <col min="780" max="1024" width="11" style="794"/>
    <col min="1025" max="1025" width="46.7109375" style="794" bestFit="1" customWidth="1"/>
    <col min="1026" max="1026" width="11.85546875" style="794" customWidth="1"/>
    <col min="1027" max="1027" width="12.42578125" style="794" customWidth="1"/>
    <col min="1028" max="1028" width="12.5703125" style="794" customWidth="1"/>
    <col min="1029" max="1029" width="11.7109375" style="794" customWidth="1"/>
    <col min="1030" max="1030" width="10.7109375" style="794" customWidth="1"/>
    <col min="1031" max="1031" width="2.42578125" style="794" bestFit="1" customWidth="1"/>
    <col min="1032" max="1032" width="8.5703125" style="794" customWidth="1"/>
    <col min="1033" max="1033" width="12.42578125" style="794" customWidth="1"/>
    <col min="1034" max="1034" width="2.140625" style="794" customWidth="1"/>
    <col min="1035" max="1035" width="9.42578125" style="794" customWidth="1"/>
    <col min="1036" max="1280" width="11" style="794"/>
    <col min="1281" max="1281" width="46.7109375" style="794" bestFit="1" customWidth="1"/>
    <col min="1282" max="1282" width="11.85546875" style="794" customWidth="1"/>
    <col min="1283" max="1283" width="12.42578125" style="794" customWidth="1"/>
    <col min="1284" max="1284" width="12.5703125" style="794" customWidth="1"/>
    <col min="1285" max="1285" width="11.7109375" style="794" customWidth="1"/>
    <col min="1286" max="1286" width="10.7109375" style="794" customWidth="1"/>
    <col min="1287" max="1287" width="2.42578125" style="794" bestFit="1" customWidth="1"/>
    <col min="1288" max="1288" width="8.5703125" style="794" customWidth="1"/>
    <col min="1289" max="1289" width="12.42578125" style="794" customWidth="1"/>
    <col min="1290" max="1290" width="2.140625" style="794" customWidth="1"/>
    <col min="1291" max="1291" width="9.42578125" style="794" customWidth="1"/>
    <col min="1292" max="1536" width="11" style="794"/>
    <col min="1537" max="1537" width="46.7109375" style="794" bestFit="1" customWidth="1"/>
    <col min="1538" max="1538" width="11.85546875" style="794" customWidth="1"/>
    <col min="1539" max="1539" width="12.42578125" style="794" customWidth="1"/>
    <col min="1540" max="1540" width="12.5703125" style="794" customWidth="1"/>
    <col min="1541" max="1541" width="11.7109375" style="794" customWidth="1"/>
    <col min="1542" max="1542" width="10.7109375" style="794" customWidth="1"/>
    <col min="1543" max="1543" width="2.42578125" style="794" bestFit="1" customWidth="1"/>
    <col min="1544" max="1544" width="8.5703125" style="794" customWidth="1"/>
    <col min="1545" max="1545" width="12.42578125" style="794" customWidth="1"/>
    <col min="1546" max="1546" width="2.140625" style="794" customWidth="1"/>
    <col min="1547" max="1547" width="9.42578125" style="794" customWidth="1"/>
    <col min="1548" max="1792" width="11" style="794"/>
    <col min="1793" max="1793" width="46.7109375" style="794" bestFit="1" customWidth="1"/>
    <col min="1794" max="1794" width="11.85546875" style="794" customWidth="1"/>
    <col min="1795" max="1795" width="12.42578125" style="794" customWidth="1"/>
    <col min="1796" max="1796" width="12.5703125" style="794" customWidth="1"/>
    <col min="1797" max="1797" width="11.7109375" style="794" customWidth="1"/>
    <col min="1798" max="1798" width="10.7109375" style="794" customWidth="1"/>
    <col min="1799" max="1799" width="2.42578125" style="794" bestFit="1" customWidth="1"/>
    <col min="1800" max="1800" width="8.5703125" style="794" customWidth="1"/>
    <col min="1801" max="1801" width="12.42578125" style="794" customWidth="1"/>
    <col min="1802" max="1802" width="2.140625" style="794" customWidth="1"/>
    <col min="1803" max="1803" width="9.42578125" style="794" customWidth="1"/>
    <col min="1804" max="2048" width="11" style="794"/>
    <col min="2049" max="2049" width="46.7109375" style="794" bestFit="1" customWidth="1"/>
    <col min="2050" max="2050" width="11.85546875" style="794" customWidth="1"/>
    <col min="2051" max="2051" width="12.42578125" style="794" customWidth="1"/>
    <col min="2052" max="2052" width="12.5703125" style="794" customWidth="1"/>
    <col min="2053" max="2053" width="11.7109375" style="794" customWidth="1"/>
    <col min="2054" max="2054" width="10.7109375" style="794" customWidth="1"/>
    <col min="2055" max="2055" width="2.42578125" style="794" bestFit="1" customWidth="1"/>
    <col min="2056" max="2056" width="8.5703125" style="794" customWidth="1"/>
    <col min="2057" max="2057" width="12.42578125" style="794" customWidth="1"/>
    <col min="2058" max="2058" width="2.140625" style="794" customWidth="1"/>
    <col min="2059" max="2059" width="9.42578125" style="794" customWidth="1"/>
    <col min="2060" max="2304" width="11" style="794"/>
    <col min="2305" max="2305" width="46.7109375" style="794" bestFit="1" customWidth="1"/>
    <col min="2306" max="2306" width="11.85546875" style="794" customWidth="1"/>
    <col min="2307" max="2307" width="12.42578125" style="794" customWidth="1"/>
    <col min="2308" max="2308" width="12.5703125" style="794" customWidth="1"/>
    <col min="2309" max="2309" width="11.7109375" style="794" customWidth="1"/>
    <col min="2310" max="2310" width="10.7109375" style="794" customWidth="1"/>
    <col min="2311" max="2311" width="2.42578125" style="794" bestFit="1" customWidth="1"/>
    <col min="2312" max="2312" width="8.5703125" style="794" customWidth="1"/>
    <col min="2313" max="2313" width="12.42578125" style="794" customWidth="1"/>
    <col min="2314" max="2314" width="2.140625" style="794" customWidth="1"/>
    <col min="2315" max="2315" width="9.42578125" style="794" customWidth="1"/>
    <col min="2316" max="2560" width="11" style="794"/>
    <col min="2561" max="2561" width="46.7109375" style="794" bestFit="1" customWidth="1"/>
    <col min="2562" max="2562" width="11.85546875" style="794" customWidth="1"/>
    <col min="2563" max="2563" width="12.42578125" style="794" customWidth="1"/>
    <col min="2564" max="2564" width="12.5703125" style="794" customWidth="1"/>
    <col min="2565" max="2565" width="11.7109375" style="794" customWidth="1"/>
    <col min="2566" max="2566" width="10.7109375" style="794" customWidth="1"/>
    <col min="2567" max="2567" width="2.42578125" style="794" bestFit="1" customWidth="1"/>
    <col min="2568" max="2568" width="8.5703125" style="794" customWidth="1"/>
    <col min="2569" max="2569" width="12.42578125" style="794" customWidth="1"/>
    <col min="2570" max="2570" width="2.140625" style="794" customWidth="1"/>
    <col min="2571" max="2571" width="9.42578125" style="794" customWidth="1"/>
    <col min="2572" max="2816" width="11" style="794"/>
    <col min="2817" max="2817" width="46.7109375" style="794" bestFit="1" customWidth="1"/>
    <col min="2818" max="2818" width="11.85546875" style="794" customWidth="1"/>
    <col min="2819" max="2819" width="12.42578125" style="794" customWidth="1"/>
    <col min="2820" max="2820" width="12.5703125" style="794" customWidth="1"/>
    <col min="2821" max="2821" width="11.7109375" style="794" customWidth="1"/>
    <col min="2822" max="2822" width="10.7109375" style="794" customWidth="1"/>
    <col min="2823" max="2823" width="2.42578125" style="794" bestFit="1" customWidth="1"/>
    <col min="2824" max="2824" width="8.5703125" style="794" customWidth="1"/>
    <col min="2825" max="2825" width="12.42578125" style="794" customWidth="1"/>
    <col min="2826" max="2826" width="2.140625" style="794" customWidth="1"/>
    <col min="2827" max="2827" width="9.42578125" style="794" customWidth="1"/>
    <col min="2828" max="3072" width="11" style="794"/>
    <col min="3073" max="3073" width="46.7109375" style="794" bestFit="1" customWidth="1"/>
    <col min="3074" max="3074" width="11.85546875" style="794" customWidth="1"/>
    <col min="3075" max="3075" width="12.42578125" style="794" customWidth="1"/>
    <col min="3076" max="3076" width="12.5703125" style="794" customWidth="1"/>
    <col min="3077" max="3077" width="11.7109375" style="794" customWidth="1"/>
    <col min="3078" max="3078" width="10.7109375" style="794" customWidth="1"/>
    <col min="3079" max="3079" width="2.42578125" style="794" bestFit="1" customWidth="1"/>
    <col min="3080" max="3080" width="8.5703125" style="794" customWidth="1"/>
    <col min="3081" max="3081" width="12.42578125" style="794" customWidth="1"/>
    <col min="3082" max="3082" width="2.140625" style="794" customWidth="1"/>
    <col min="3083" max="3083" width="9.42578125" style="794" customWidth="1"/>
    <col min="3084" max="3328" width="11" style="794"/>
    <col min="3329" max="3329" width="46.7109375" style="794" bestFit="1" customWidth="1"/>
    <col min="3330" max="3330" width="11.85546875" style="794" customWidth="1"/>
    <col min="3331" max="3331" width="12.42578125" style="794" customWidth="1"/>
    <col min="3332" max="3332" width="12.5703125" style="794" customWidth="1"/>
    <col min="3333" max="3333" width="11.7109375" style="794" customWidth="1"/>
    <col min="3334" max="3334" width="10.7109375" style="794" customWidth="1"/>
    <col min="3335" max="3335" width="2.42578125" style="794" bestFit="1" customWidth="1"/>
    <col min="3336" max="3336" width="8.5703125" style="794" customWidth="1"/>
    <col min="3337" max="3337" width="12.42578125" style="794" customWidth="1"/>
    <col min="3338" max="3338" width="2.140625" style="794" customWidth="1"/>
    <col min="3339" max="3339" width="9.42578125" style="794" customWidth="1"/>
    <col min="3340" max="3584" width="11" style="794"/>
    <col min="3585" max="3585" width="46.7109375" style="794" bestFit="1" customWidth="1"/>
    <col min="3586" max="3586" width="11.85546875" style="794" customWidth="1"/>
    <col min="3587" max="3587" width="12.42578125" style="794" customWidth="1"/>
    <col min="3588" max="3588" width="12.5703125" style="794" customWidth="1"/>
    <col min="3589" max="3589" width="11.7109375" style="794" customWidth="1"/>
    <col min="3590" max="3590" width="10.7109375" style="794" customWidth="1"/>
    <col min="3591" max="3591" width="2.42578125" style="794" bestFit="1" customWidth="1"/>
    <col min="3592" max="3592" width="8.5703125" style="794" customWidth="1"/>
    <col min="3593" max="3593" width="12.42578125" style="794" customWidth="1"/>
    <col min="3594" max="3594" width="2.140625" style="794" customWidth="1"/>
    <col min="3595" max="3595" width="9.42578125" style="794" customWidth="1"/>
    <col min="3596" max="3840" width="11" style="794"/>
    <col min="3841" max="3841" width="46.7109375" style="794" bestFit="1" customWidth="1"/>
    <col min="3842" max="3842" width="11.85546875" style="794" customWidth="1"/>
    <col min="3843" max="3843" width="12.42578125" style="794" customWidth="1"/>
    <col min="3844" max="3844" width="12.5703125" style="794" customWidth="1"/>
    <col min="3845" max="3845" width="11.7109375" style="794" customWidth="1"/>
    <col min="3846" max="3846" width="10.7109375" style="794" customWidth="1"/>
    <col min="3847" max="3847" width="2.42578125" style="794" bestFit="1" customWidth="1"/>
    <col min="3848" max="3848" width="8.5703125" style="794" customWidth="1"/>
    <col min="3849" max="3849" width="12.42578125" style="794" customWidth="1"/>
    <col min="3850" max="3850" width="2.140625" style="794" customWidth="1"/>
    <col min="3851" max="3851" width="9.42578125" style="794" customWidth="1"/>
    <col min="3852" max="4096" width="11" style="794"/>
    <col min="4097" max="4097" width="46.7109375" style="794" bestFit="1" customWidth="1"/>
    <col min="4098" max="4098" width="11.85546875" style="794" customWidth="1"/>
    <col min="4099" max="4099" width="12.42578125" style="794" customWidth="1"/>
    <col min="4100" max="4100" width="12.5703125" style="794" customWidth="1"/>
    <col min="4101" max="4101" width="11.7109375" style="794" customWidth="1"/>
    <col min="4102" max="4102" width="10.7109375" style="794" customWidth="1"/>
    <col min="4103" max="4103" width="2.42578125" style="794" bestFit="1" customWidth="1"/>
    <col min="4104" max="4104" width="8.5703125" style="794" customWidth="1"/>
    <col min="4105" max="4105" width="12.42578125" style="794" customWidth="1"/>
    <col min="4106" max="4106" width="2.140625" style="794" customWidth="1"/>
    <col min="4107" max="4107" width="9.42578125" style="794" customWidth="1"/>
    <col min="4108" max="4352" width="11" style="794"/>
    <col min="4353" max="4353" width="46.7109375" style="794" bestFit="1" customWidth="1"/>
    <col min="4354" max="4354" width="11.85546875" style="794" customWidth="1"/>
    <col min="4355" max="4355" width="12.42578125" style="794" customWidth="1"/>
    <col min="4356" max="4356" width="12.5703125" style="794" customWidth="1"/>
    <col min="4357" max="4357" width="11.7109375" style="794" customWidth="1"/>
    <col min="4358" max="4358" width="10.7109375" style="794" customWidth="1"/>
    <col min="4359" max="4359" width="2.42578125" style="794" bestFit="1" customWidth="1"/>
    <col min="4360" max="4360" width="8.5703125" style="794" customWidth="1"/>
    <col min="4361" max="4361" width="12.42578125" style="794" customWidth="1"/>
    <col min="4362" max="4362" width="2.140625" style="794" customWidth="1"/>
    <col min="4363" max="4363" width="9.42578125" style="794" customWidth="1"/>
    <col min="4364" max="4608" width="11" style="794"/>
    <col min="4609" max="4609" width="46.7109375" style="794" bestFit="1" customWidth="1"/>
    <col min="4610" max="4610" width="11.85546875" style="794" customWidth="1"/>
    <col min="4611" max="4611" width="12.42578125" style="794" customWidth="1"/>
    <col min="4612" max="4612" width="12.5703125" style="794" customWidth="1"/>
    <col min="4613" max="4613" width="11.7109375" style="794" customWidth="1"/>
    <col min="4614" max="4614" width="10.7109375" style="794" customWidth="1"/>
    <col min="4615" max="4615" width="2.42578125" style="794" bestFit="1" customWidth="1"/>
    <col min="4616" max="4616" width="8.5703125" style="794" customWidth="1"/>
    <col min="4617" max="4617" width="12.42578125" style="794" customWidth="1"/>
    <col min="4618" max="4618" width="2.140625" style="794" customWidth="1"/>
    <col min="4619" max="4619" width="9.42578125" style="794" customWidth="1"/>
    <col min="4620" max="4864" width="11" style="794"/>
    <col min="4865" max="4865" width="46.7109375" style="794" bestFit="1" customWidth="1"/>
    <col min="4866" max="4866" width="11.85546875" style="794" customWidth="1"/>
    <col min="4867" max="4867" width="12.42578125" style="794" customWidth="1"/>
    <col min="4868" max="4868" width="12.5703125" style="794" customWidth="1"/>
    <col min="4869" max="4869" width="11.7109375" style="794" customWidth="1"/>
    <col min="4870" max="4870" width="10.7109375" style="794" customWidth="1"/>
    <col min="4871" max="4871" width="2.42578125" style="794" bestFit="1" customWidth="1"/>
    <col min="4872" max="4872" width="8.5703125" style="794" customWidth="1"/>
    <col min="4873" max="4873" width="12.42578125" style="794" customWidth="1"/>
    <col min="4874" max="4874" width="2.140625" style="794" customWidth="1"/>
    <col min="4875" max="4875" width="9.42578125" style="794" customWidth="1"/>
    <col min="4876" max="5120" width="11" style="794"/>
    <col min="5121" max="5121" width="46.7109375" style="794" bestFit="1" customWidth="1"/>
    <col min="5122" max="5122" width="11.85546875" style="794" customWidth="1"/>
    <col min="5123" max="5123" width="12.42578125" style="794" customWidth="1"/>
    <col min="5124" max="5124" width="12.5703125" style="794" customWidth="1"/>
    <col min="5125" max="5125" width="11.7109375" style="794" customWidth="1"/>
    <col min="5126" max="5126" width="10.7109375" style="794" customWidth="1"/>
    <col min="5127" max="5127" width="2.42578125" style="794" bestFit="1" customWidth="1"/>
    <col min="5128" max="5128" width="8.5703125" style="794" customWidth="1"/>
    <col min="5129" max="5129" width="12.42578125" style="794" customWidth="1"/>
    <col min="5130" max="5130" width="2.140625" style="794" customWidth="1"/>
    <col min="5131" max="5131" width="9.42578125" style="794" customWidth="1"/>
    <col min="5132" max="5376" width="11" style="794"/>
    <col min="5377" max="5377" width="46.7109375" style="794" bestFit="1" customWidth="1"/>
    <col min="5378" max="5378" width="11.85546875" style="794" customWidth="1"/>
    <col min="5379" max="5379" width="12.42578125" style="794" customWidth="1"/>
    <col min="5380" max="5380" width="12.5703125" style="794" customWidth="1"/>
    <col min="5381" max="5381" width="11.7109375" style="794" customWidth="1"/>
    <col min="5382" max="5382" width="10.7109375" style="794" customWidth="1"/>
    <col min="5383" max="5383" width="2.42578125" style="794" bestFit="1" customWidth="1"/>
    <col min="5384" max="5384" width="8.5703125" style="794" customWidth="1"/>
    <col min="5385" max="5385" width="12.42578125" style="794" customWidth="1"/>
    <col min="5386" max="5386" width="2.140625" style="794" customWidth="1"/>
    <col min="5387" max="5387" width="9.42578125" style="794" customWidth="1"/>
    <col min="5388" max="5632" width="11" style="794"/>
    <col min="5633" max="5633" width="46.7109375" style="794" bestFit="1" customWidth="1"/>
    <col min="5634" max="5634" width="11.85546875" style="794" customWidth="1"/>
    <col min="5635" max="5635" width="12.42578125" style="794" customWidth="1"/>
    <col min="5636" max="5636" width="12.5703125" style="794" customWidth="1"/>
    <col min="5637" max="5637" width="11.7109375" style="794" customWidth="1"/>
    <col min="5638" max="5638" width="10.7109375" style="794" customWidth="1"/>
    <col min="5639" max="5639" width="2.42578125" style="794" bestFit="1" customWidth="1"/>
    <col min="5640" max="5640" width="8.5703125" style="794" customWidth="1"/>
    <col min="5641" max="5641" width="12.42578125" style="794" customWidth="1"/>
    <col min="5642" max="5642" width="2.140625" style="794" customWidth="1"/>
    <col min="5643" max="5643" width="9.42578125" style="794" customWidth="1"/>
    <col min="5644" max="5888" width="11" style="794"/>
    <col min="5889" max="5889" width="46.7109375" style="794" bestFit="1" customWidth="1"/>
    <col min="5890" max="5890" width="11.85546875" style="794" customWidth="1"/>
    <col min="5891" max="5891" width="12.42578125" style="794" customWidth="1"/>
    <col min="5892" max="5892" width="12.5703125" style="794" customWidth="1"/>
    <col min="5893" max="5893" width="11.7109375" style="794" customWidth="1"/>
    <col min="5894" max="5894" width="10.7109375" style="794" customWidth="1"/>
    <col min="5895" max="5895" width="2.42578125" style="794" bestFit="1" customWidth="1"/>
    <col min="5896" max="5896" width="8.5703125" style="794" customWidth="1"/>
    <col min="5897" max="5897" width="12.42578125" style="794" customWidth="1"/>
    <col min="5898" max="5898" width="2.140625" style="794" customWidth="1"/>
    <col min="5899" max="5899" width="9.42578125" style="794" customWidth="1"/>
    <col min="5900" max="6144" width="11" style="794"/>
    <col min="6145" max="6145" width="46.7109375" style="794" bestFit="1" customWidth="1"/>
    <col min="6146" max="6146" width="11.85546875" style="794" customWidth="1"/>
    <col min="6147" max="6147" width="12.42578125" style="794" customWidth="1"/>
    <col min="6148" max="6148" width="12.5703125" style="794" customWidth="1"/>
    <col min="6149" max="6149" width="11.7109375" style="794" customWidth="1"/>
    <col min="6150" max="6150" width="10.7109375" style="794" customWidth="1"/>
    <col min="6151" max="6151" width="2.42578125" style="794" bestFit="1" customWidth="1"/>
    <col min="6152" max="6152" width="8.5703125" style="794" customWidth="1"/>
    <col min="6153" max="6153" width="12.42578125" style="794" customWidth="1"/>
    <col min="6154" max="6154" width="2.140625" style="794" customWidth="1"/>
    <col min="6155" max="6155" width="9.42578125" style="794" customWidth="1"/>
    <col min="6156" max="6400" width="11" style="794"/>
    <col min="6401" max="6401" width="46.7109375" style="794" bestFit="1" customWidth="1"/>
    <col min="6402" max="6402" width="11.85546875" style="794" customWidth="1"/>
    <col min="6403" max="6403" width="12.42578125" style="794" customWidth="1"/>
    <col min="6404" max="6404" width="12.5703125" style="794" customWidth="1"/>
    <col min="6405" max="6405" width="11.7109375" style="794" customWidth="1"/>
    <col min="6406" max="6406" width="10.7109375" style="794" customWidth="1"/>
    <col min="6407" max="6407" width="2.42578125" style="794" bestFit="1" customWidth="1"/>
    <col min="6408" max="6408" width="8.5703125" style="794" customWidth="1"/>
    <col min="6409" max="6409" width="12.42578125" style="794" customWidth="1"/>
    <col min="6410" max="6410" width="2.140625" style="794" customWidth="1"/>
    <col min="6411" max="6411" width="9.42578125" style="794" customWidth="1"/>
    <col min="6412" max="6656" width="11" style="794"/>
    <col min="6657" max="6657" width="46.7109375" style="794" bestFit="1" customWidth="1"/>
    <col min="6658" max="6658" width="11.85546875" style="794" customWidth="1"/>
    <col min="6659" max="6659" width="12.42578125" style="794" customWidth="1"/>
    <col min="6660" max="6660" width="12.5703125" style="794" customWidth="1"/>
    <col min="6661" max="6661" width="11.7109375" style="794" customWidth="1"/>
    <col min="6662" max="6662" width="10.7109375" style="794" customWidth="1"/>
    <col min="6663" max="6663" width="2.42578125" style="794" bestFit="1" customWidth="1"/>
    <col min="6664" max="6664" width="8.5703125" style="794" customWidth="1"/>
    <col min="6665" max="6665" width="12.42578125" style="794" customWidth="1"/>
    <col min="6666" max="6666" width="2.140625" style="794" customWidth="1"/>
    <col min="6667" max="6667" width="9.42578125" style="794" customWidth="1"/>
    <col min="6668" max="6912" width="11" style="794"/>
    <col min="6913" max="6913" width="46.7109375" style="794" bestFit="1" customWidth="1"/>
    <col min="6914" max="6914" width="11.85546875" style="794" customWidth="1"/>
    <col min="6915" max="6915" width="12.42578125" style="794" customWidth="1"/>
    <col min="6916" max="6916" width="12.5703125" style="794" customWidth="1"/>
    <col min="6917" max="6917" width="11.7109375" style="794" customWidth="1"/>
    <col min="6918" max="6918" width="10.7109375" style="794" customWidth="1"/>
    <col min="6919" max="6919" width="2.42578125" style="794" bestFit="1" customWidth="1"/>
    <col min="6920" max="6920" width="8.5703125" style="794" customWidth="1"/>
    <col min="6921" max="6921" width="12.42578125" style="794" customWidth="1"/>
    <col min="6922" max="6922" width="2.140625" style="794" customWidth="1"/>
    <col min="6923" max="6923" width="9.42578125" style="794" customWidth="1"/>
    <col min="6924" max="7168" width="11" style="794"/>
    <col min="7169" max="7169" width="46.7109375" style="794" bestFit="1" customWidth="1"/>
    <col min="7170" max="7170" width="11.85546875" style="794" customWidth="1"/>
    <col min="7171" max="7171" width="12.42578125" style="794" customWidth="1"/>
    <col min="7172" max="7172" width="12.5703125" style="794" customWidth="1"/>
    <col min="7173" max="7173" width="11.7109375" style="794" customWidth="1"/>
    <col min="7174" max="7174" width="10.7109375" style="794" customWidth="1"/>
    <col min="7175" max="7175" width="2.42578125" style="794" bestFit="1" customWidth="1"/>
    <col min="7176" max="7176" width="8.5703125" style="794" customWidth="1"/>
    <col min="7177" max="7177" width="12.42578125" style="794" customWidth="1"/>
    <col min="7178" max="7178" width="2.140625" style="794" customWidth="1"/>
    <col min="7179" max="7179" width="9.42578125" style="794" customWidth="1"/>
    <col min="7180" max="7424" width="11" style="794"/>
    <col min="7425" max="7425" width="46.7109375" style="794" bestFit="1" customWidth="1"/>
    <col min="7426" max="7426" width="11.85546875" style="794" customWidth="1"/>
    <col min="7427" max="7427" width="12.42578125" style="794" customWidth="1"/>
    <col min="7428" max="7428" width="12.5703125" style="794" customWidth="1"/>
    <col min="7429" max="7429" width="11.7109375" style="794" customWidth="1"/>
    <col min="7430" max="7430" width="10.7109375" style="794" customWidth="1"/>
    <col min="7431" max="7431" width="2.42578125" style="794" bestFit="1" customWidth="1"/>
    <col min="7432" max="7432" width="8.5703125" style="794" customWidth="1"/>
    <col min="7433" max="7433" width="12.42578125" style="794" customWidth="1"/>
    <col min="7434" max="7434" width="2.140625" style="794" customWidth="1"/>
    <col min="7435" max="7435" width="9.42578125" style="794" customWidth="1"/>
    <col min="7436" max="7680" width="11" style="794"/>
    <col min="7681" max="7681" width="46.7109375" style="794" bestFit="1" customWidth="1"/>
    <col min="7682" max="7682" width="11.85546875" style="794" customWidth="1"/>
    <col min="7683" max="7683" width="12.42578125" style="794" customWidth="1"/>
    <col min="7684" max="7684" width="12.5703125" style="794" customWidth="1"/>
    <col min="7685" max="7685" width="11.7109375" style="794" customWidth="1"/>
    <col min="7686" max="7686" width="10.7109375" style="794" customWidth="1"/>
    <col min="7687" max="7687" width="2.42578125" style="794" bestFit="1" customWidth="1"/>
    <col min="7688" max="7688" width="8.5703125" style="794" customWidth="1"/>
    <col min="7689" max="7689" width="12.42578125" style="794" customWidth="1"/>
    <col min="7690" max="7690" width="2.140625" style="794" customWidth="1"/>
    <col min="7691" max="7691" width="9.42578125" style="794" customWidth="1"/>
    <col min="7692" max="7936" width="11" style="794"/>
    <col min="7937" max="7937" width="46.7109375" style="794" bestFit="1" customWidth="1"/>
    <col min="7938" max="7938" width="11.85546875" style="794" customWidth="1"/>
    <col min="7939" max="7939" width="12.42578125" style="794" customWidth="1"/>
    <col min="7940" max="7940" width="12.5703125" style="794" customWidth="1"/>
    <col min="7941" max="7941" width="11.7109375" style="794" customWidth="1"/>
    <col min="7942" max="7942" width="10.7109375" style="794" customWidth="1"/>
    <col min="7943" max="7943" width="2.42578125" style="794" bestFit="1" customWidth="1"/>
    <col min="7944" max="7944" width="8.5703125" style="794" customWidth="1"/>
    <col min="7945" max="7945" width="12.42578125" style="794" customWidth="1"/>
    <col min="7946" max="7946" width="2.140625" style="794" customWidth="1"/>
    <col min="7947" max="7947" width="9.42578125" style="794" customWidth="1"/>
    <col min="7948" max="8192" width="11" style="794"/>
    <col min="8193" max="8193" width="46.7109375" style="794" bestFit="1" customWidth="1"/>
    <col min="8194" max="8194" width="11.85546875" style="794" customWidth="1"/>
    <col min="8195" max="8195" width="12.42578125" style="794" customWidth="1"/>
    <col min="8196" max="8196" width="12.5703125" style="794" customWidth="1"/>
    <col min="8197" max="8197" width="11.7109375" style="794" customWidth="1"/>
    <col min="8198" max="8198" width="10.7109375" style="794" customWidth="1"/>
    <col min="8199" max="8199" width="2.42578125" style="794" bestFit="1" customWidth="1"/>
    <col min="8200" max="8200" width="8.5703125" style="794" customWidth="1"/>
    <col min="8201" max="8201" width="12.42578125" style="794" customWidth="1"/>
    <col min="8202" max="8202" width="2.140625" style="794" customWidth="1"/>
    <col min="8203" max="8203" width="9.42578125" style="794" customWidth="1"/>
    <col min="8204" max="8448" width="11" style="794"/>
    <col min="8449" max="8449" width="46.7109375" style="794" bestFit="1" customWidth="1"/>
    <col min="8450" max="8450" width="11.85546875" style="794" customWidth="1"/>
    <col min="8451" max="8451" width="12.42578125" style="794" customWidth="1"/>
    <col min="8452" max="8452" width="12.5703125" style="794" customWidth="1"/>
    <col min="8453" max="8453" width="11.7109375" style="794" customWidth="1"/>
    <col min="8454" max="8454" width="10.7109375" style="794" customWidth="1"/>
    <col min="8455" max="8455" width="2.42578125" style="794" bestFit="1" customWidth="1"/>
    <col min="8456" max="8456" width="8.5703125" style="794" customWidth="1"/>
    <col min="8457" max="8457" width="12.42578125" style="794" customWidth="1"/>
    <col min="8458" max="8458" width="2.140625" style="794" customWidth="1"/>
    <col min="8459" max="8459" width="9.42578125" style="794" customWidth="1"/>
    <col min="8460" max="8704" width="11" style="794"/>
    <col min="8705" max="8705" width="46.7109375" style="794" bestFit="1" customWidth="1"/>
    <col min="8706" max="8706" width="11.85546875" style="794" customWidth="1"/>
    <col min="8707" max="8707" width="12.42578125" style="794" customWidth="1"/>
    <col min="8708" max="8708" width="12.5703125" style="794" customWidth="1"/>
    <col min="8709" max="8709" width="11.7109375" style="794" customWidth="1"/>
    <col min="8710" max="8710" width="10.7109375" style="794" customWidth="1"/>
    <col min="8711" max="8711" width="2.42578125" style="794" bestFit="1" customWidth="1"/>
    <col min="8712" max="8712" width="8.5703125" style="794" customWidth="1"/>
    <col min="8713" max="8713" width="12.42578125" style="794" customWidth="1"/>
    <col min="8714" max="8714" width="2.140625" style="794" customWidth="1"/>
    <col min="8715" max="8715" width="9.42578125" style="794" customWidth="1"/>
    <col min="8716" max="8960" width="11" style="794"/>
    <col min="8961" max="8961" width="46.7109375" style="794" bestFit="1" customWidth="1"/>
    <col min="8962" max="8962" width="11.85546875" style="794" customWidth="1"/>
    <col min="8963" max="8963" width="12.42578125" style="794" customWidth="1"/>
    <col min="8964" max="8964" width="12.5703125" style="794" customWidth="1"/>
    <col min="8965" max="8965" width="11.7109375" style="794" customWidth="1"/>
    <col min="8966" max="8966" width="10.7109375" style="794" customWidth="1"/>
    <col min="8967" max="8967" width="2.42578125" style="794" bestFit="1" customWidth="1"/>
    <col min="8968" max="8968" width="8.5703125" style="794" customWidth="1"/>
    <col min="8969" max="8969" width="12.42578125" style="794" customWidth="1"/>
    <col min="8970" max="8970" width="2.140625" style="794" customWidth="1"/>
    <col min="8971" max="8971" width="9.42578125" style="794" customWidth="1"/>
    <col min="8972" max="9216" width="11" style="794"/>
    <col min="9217" max="9217" width="46.7109375" style="794" bestFit="1" customWidth="1"/>
    <col min="9218" max="9218" width="11.85546875" style="794" customWidth="1"/>
    <col min="9219" max="9219" width="12.42578125" style="794" customWidth="1"/>
    <col min="9220" max="9220" width="12.5703125" style="794" customWidth="1"/>
    <col min="9221" max="9221" width="11.7109375" style="794" customWidth="1"/>
    <col min="9222" max="9222" width="10.7109375" style="794" customWidth="1"/>
    <col min="9223" max="9223" width="2.42578125" style="794" bestFit="1" customWidth="1"/>
    <col min="9224" max="9224" width="8.5703125" style="794" customWidth="1"/>
    <col min="9225" max="9225" width="12.42578125" style="794" customWidth="1"/>
    <col min="9226" max="9226" width="2.140625" style="794" customWidth="1"/>
    <col min="9227" max="9227" width="9.42578125" style="794" customWidth="1"/>
    <col min="9228" max="9472" width="11" style="794"/>
    <col min="9473" max="9473" width="46.7109375" style="794" bestFit="1" customWidth="1"/>
    <col min="9474" max="9474" width="11.85546875" style="794" customWidth="1"/>
    <col min="9475" max="9475" width="12.42578125" style="794" customWidth="1"/>
    <col min="9476" max="9476" width="12.5703125" style="794" customWidth="1"/>
    <col min="9477" max="9477" width="11.7109375" style="794" customWidth="1"/>
    <col min="9478" max="9478" width="10.7109375" style="794" customWidth="1"/>
    <col min="9479" max="9479" width="2.42578125" style="794" bestFit="1" customWidth="1"/>
    <col min="9480" max="9480" width="8.5703125" style="794" customWidth="1"/>
    <col min="9481" max="9481" width="12.42578125" style="794" customWidth="1"/>
    <col min="9482" max="9482" width="2.140625" style="794" customWidth="1"/>
    <col min="9483" max="9483" width="9.42578125" style="794" customWidth="1"/>
    <col min="9484" max="9728" width="11" style="794"/>
    <col min="9729" max="9729" width="46.7109375" style="794" bestFit="1" customWidth="1"/>
    <col min="9730" max="9730" width="11.85546875" style="794" customWidth="1"/>
    <col min="9731" max="9731" width="12.42578125" style="794" customWidth="1"/>
    <col min="9732" max="9732" width="12.5703125" style="794" customWidth="1"/>
    <col min="9733" max="9733" width="11.7109375" style="794" customWidth="1"/>
    <col min="9734" max="9734" width="10.7109375" style="794" customWidth="1"/>
    <col min="9735" max="9735" width="2.42578125" style="794" bestFit="1" customWidth="1"/>
    <col min="9736" max="9736" width="8.5703125" style="794" customWidth="1"/>
    <col min="9737" max="9737" width="12.42578125" style="794" customWidth="1"/>
    <col min="9738" max="9738" width="2.140625" style="794" customWidth="1"/>
    <col min="9739" max="9739" width="9.42578125" style="794" customWidth="1"/>
    <col min="9740" max="9984" width="11" style="794"/>
    <col min="9985" max="9985" width="46.7109375" style="794" bestFit="1" customWidth="1"/>
    <col min="9986" max="9986" width="11.85546875" style="794" customWidth="1"/>
    <col min="9987" max="9987" width="12.42578125" style="794" customWidth="1"/>
    <col min="9988" max="9988" width="12.5703125" style="794" customWidth="1"/>
    <col min="9989" max="9989" width="11.7109375" style="794" customWidth="1"/>
    <col min="9990" max="9990" width="10.7109375" style="794" customWidth="1"/>
    <col min="9991" max="9991" width="2.42578125" style="794" bestFit="1" customWidth="1"/>
    <col min="9992" max="9992" width="8.5703125" style="794" customWidth="1"/>
    <col min="9993" max="9993" width="12.42578125" style="794" customWidth="1"/>
    <col min="9994" max="9994" width="2.140625" style="794" customWidth="1"/>
    <col min="9995" max="9995" width="9.42578125" style="794" customWidth="1"/>
    <col min="9996" max="10240" width="11" style="794"/>
    <col min="10241" max="10241" width="46.7109375" style="794" bestFit="1" customWidth="1"/>
    <col min="10242" max="10242" width="11.85546875" style="794" customWidth="1"/>
    <col min="10243" max="10243" width="12.42578125" style="794" customWidth="1"/>
    <col min="10244" max="10244" width="12.5703125" style="794" customWidth="1"/>
    <col min="10245" max="10245" width="11.7109375" style="794" customWidth="1"/>
    <col min="10246" max="10246" width="10.7109375" style="794" customWidth="1"/>
    <col min="10247" max="10247" width="2.42578125" style="794" bestFit="1" customWidth="1"/>
    <col min="10248" max="10248" width="8.5703125" style="794" customWidth="1"/>
    <col min="10249" max="10249" width="12.42578125" style="794" customWidth="1"/>
    <col min="10250" max="10250" width="2.140625" style="794" customWidth="1"/>
    <col min="10251" max="10251" width="9.42578125" style="794" customWidth="1"/>
    <col min="10252" max="10496" width="11" style="794"/>
    <col min="10497" max="10497" width="46.7109375" style="794" bestFit="1" customWidth="1"/>
    <col min="10498" max="10498" width="11.85546875" style="794" customWidth="1"/>
    <col min="10499" max="10499" width="12.42578125" style="794" customWidth="1"/>
    <col min="10500" max="10500" width="12.5703125" style="794" customWidth="1"/>
    <col min="10501" max="10501" width="11.7109375" style="794" customWidth="1"/>
    <col min="10502" max="10502" width="10.7109375" style="794" customWidth="1"/>
    <col min="10503" max="10503" width="2.42578125" style="794" bestFit="1" customWidth="1"/>
    <col min="10504" max="10504" width="8.5703125" style="794" customWidth="1"/>
    <col min="10505" max="10505" width="12.42578125" style="794" customWidth="1"/>
    <col min="10506" max="10506" width="2.140625" style="794" customWidth="1"/>
    <col min="10507" max="10507" width="9.42578125" style="794" customWidth="1"/>
    <col min="10508" max="10752" width="11" style="794"/>
    <col min="10753" max="10753" width="46.7109375" style="794" bestFit="1" customWidth="1"/>
    <col min="10754" max="10754" width="11.85546875" style="794" customWidth="1"/>
    <col min="10755" max="10755" width="12.42578125" style="794" customWidth="1"/>
    <col min="10756" max="10756" width="12.5703125" style="794" customWidth="1"/>
    <col min="10757" max="10757" width="11.7109375" style="794" customWidth="1"/>
    <col min="10758" max="10758" width="10.7109375" style="794" customWidth="1"/>
    <col min="10759" max="10759" width="2.42578125" style="794" bestFit="1" customWidth="1"/>
    <col min="10760" max="10760" width="8.5703125" style="794" customWidth="1"/>
    <col min="10761" max="10761" width="12.42578125" style="794" customWidth="1"/>
    <col min="10762" max="10762" width="2.140625" style="794" customWidth="1"/>
    <col min="10763" max="10763" width="9.42578125" style="794" customWidth="1"/>
    <col min="10764" max="11008" width="11" style="794"/>
    <col min="11009" max="11009" width="46.7109375" style="794" bestFit="1" customWidth="1"/>
    <col min="11010" max="11010" width="11.85546875" style="794" customWidth="1"/>
    <col min="11011" max="11011" width="12.42578125" style="794" customWidth="1"/>
    <col min="11012" max="11012" width="12.5703125" style="794" customWidth="1"/>
    <col min="11013" max="11013" width="11.7109375" style="794" customWidth="1"/>
    <col min="11014" max="11014" width="10.7109375" style="794" customWidth="1"/>
    <col min="11015" max="11015" width="2.42578125" style="794" bestFit="1" customWidth="1"/>
    <col min="11016" max="11016" width="8.5703125" style="794" customWidth="1"/>
    <col min="11017" max="11017" width="12.42578125" style="794" customWidth="1"/>
    <col min="11018" max="11018" width="2.140625" style="794" customWidth="1"/>
    <col min="11019" max="11019" width="9.42578125" style="794" customWidth="1"/>
    <col min="11020" max="11264" width="11" style="794"/>
    <col min="11265" max="11265" width="46.7109375" style="794" bestFit="1" customWidth="1"/>
    <col min="11266" max="11266" width="11.85546875" style="794" customWidth="1"/>
    <col min="11267" max="11267" width="12.42578125" style="794" customWidth="1"/>
    <col min="11268" max="11268" width="12.5703125" style="794" customWidth="1"/>
    <col min="11269" max="11269" width="11.7109375" style="794" customWidth="1"/>
    <col min="11270" max="11270" width="10.7109375" style="794" customWidth="1"/>
    <col min="11271" max="11271" width="2.42578125" style="794" bestFit="1" customWidth="1"/>
    <col min="11272" max="11272" width="8.5703125" style="794" customWidth="1"/>
    <col min="11273" max="11273" width="12.42578125" style="794" customWidth="1"/>
    <col min="11274" max="11274" width="2.140625" style="794" customWidth="1"/>
    <col min="11275" max="11275" width="9.42578125" style="794" customWidth="1"/>
    <col min="11276" max="11520" width="11" style="794"/>
    <col min="11521" max="11521" width="46.7109375" style="794" bestFit="1" customWidth="1"/>
    <col min="11522" max="11522" width="11.85546875" style="794" customWidth="1"/>
    <col min="11523" max="11523" width="12.42578125" style="794" customWidth="1"/>
    <col min="11524" max="11524" width="12.5703125" style="794" customWidth="1"/>
    <col min="11525" max="11525" width="11.7109375" style="794" customWidth="1"/>
    <col min="11526" max="11526" width="10.7109375" style="794" customWidth="1"/>
    <col min="11527" max="11527" width="2.42578125" style="794" bestFit="1" customWidth="1"/>
    <col min="11528" max="11528" width="8.5703125" style="794" customWidth="1"/>
    <col min="11529" max="11529" width="12.42578125" style="794" customWidth="1"/>
    <col min="11530" max="11530" width="2.140625" style="794" customWidth="1"/>
    <col min="11531" max="11531" width="9.42578125" style="794" customWidth="1"/>
    <col min="11532" max="11776" width="11" style="794"/>
    <col min="11777" max="11777" width="46.7109375" style="794" bestFit="1" customWidth="1"/>
    <col min="11778" max="11778" width="11.85546875" style="794" customWidth="1"/>
    <col min="11779" max="11779" width="12.42578125" style="794" customWidth="1"/>
    <col min="11780" max="11780" width="12.5703125" style="794" customWidth="1"/>
    <col min="11781" max="11781" width="11.7109375" style="794" customWidth="1"/>
    <col min="11782" max="11782" width="10.7109375" style="794" customWidth="1"/>
    <col min="11783" max="11783" width="2.42578125" style="794" bestFit="1" customWidth="1"/>
    <col min="11784" max="11784" width="8.5703125" style="794" customWidth="1"/>
    <col min="11785" max="11785" width="12.42578125" style="794" customWidth="1"/>
    <col min="11786" max="11786" width="2.140625" style="794" customWidth="1"/>
    <col min="11787" max="11787" width="9.42578125" style="794" customWidth="1"/>
    <col min="11788" max="12032" width="11" style="794"/>
    <col min="12033" max="12033" width="46.7109375" style="794" bestFit="1" customWidth="1"/>
    <col min="12034" max="12034" width="11.85546875" style="794" customWidth="1"/>
    <col min="12035" max="12035" width="12.42578125" style="794" customWidth="1"/>
    <col min="12036" max="12036" width="12.5703125" style="794" customWidth="1"/>
    <col min="12037" max="12037" width="11.7109375" style="794" customWidth="1"/>
    <col min="12038" max="12038" width="10.7109375" style="794" customWidth="1"/>
    <col min="12039" max="12039" width="2.42578125" style="794" bestFit="1" customWidth="1"/>
    <col min="12040" max="12040" width="8.5703125" style="794" customWidth="1"/>
    <col min="12041" max="12041" width="12.42578125" style="794" customWidth="1"/>
    <col min="12042" max="12042" width="2.140625" style="794" customWidth="1"/>
    <col min="12043" max="12043" width="9.42578125" style="794" customWidth="1"/>
    <col min="12044" max="12288" width="11" style="794"/>
    <col min="12289" max="12289" width="46.7109375" style="794" bestFit="1" customWidth="1"/>
    <col min="12290" max="12290" width="11.85546875" style="794" customWidth="1"/>
    <col min="12291" max="12291" width="12.42578125" style="794" customWidth="1"/>
    <col min="12292" max="12292" width="12.5703125" style="794" customWidth="1"/>
    <col min="12293" max="12293" width="11.7109375" style="794" customWidth="1"/>
    <col min="12294" max="12294" width="10.7109375" style="794" customWidth="1"/>
    <col min="12295" max="12295" width="2.42578125" style="794" bestFit="1" customWidth="1"/>
    <col min="12296" max="12296" width="8.5703125" style="794" customWidth="1"/>
    <col min="12297" max="12297" width="12.42578125" style="794" customWidth="1"/>
    <col min="12298" max="12298" width="2.140625" style="794" customWidth="1"/>
    <col min="12299" max="12299" width="9.42578125" style="794" customWidth="1"/>
    <col min="12300" max="12544" width="11" style="794"/>
    <col min="12545" max="12545" width="46.7109375" style="794" bestFit="1" customWidth="1"/>
    <col min="12546" max="12546" width="11.85546875" style="794" customWidth="1"/>
    <col min="12547" max="12547" width="12.42578125" style="794" customWidth="1"/>
    <col min="12548" max="12548" width="12.5703125" style="794" customWidth="1"/>
    <col min="12549" max="12549" width="11.7109375" style="794" customWidth="1"/>
    <col min="12550" max="12550" width="10.7109375" style="794" customWidth="1"/>
    <col min="12551" max="12551" width="2.42578125" style="794" bestFit="1" customWidth="1"/>
    <col min="12552" max="12552" width="8.5703125" style="794" customWidth="1"/>
    <col min="12553" max="12553" width="12.42578125" style="794" customWidth="1"/>
    <col min="12554" max="12554" width="2.140625" style="794" customWidth="1"/>
    <col min="12555" max="12555" width="9.42578125" style="794" customWidth="1"/>
    <col min="12556" max="12800" width="11" style="794"/>
    <col min="12801" max="12801" width="46.7109375" style="794" bestFit="1" customWidth="1"/>
    <col min="12802" max="12802" width="11.85546875" style="794" customWidth="1"/>
    <col min="12803" max="12803" width="12.42578125" style="794" customWidth="1"/>
    <col min="12804" max="12804" width="12.5703125" style="794" customWidth="1"/>
    <col min="12805" max="12805" width="11.7109375" style="794" customWidth="1"/>
    <col min="12806" max="12806" width="10.7109375" style="794" customWidth="1"/>
    <col min="12807" max="12807" width="2.42578125" style="794" bestFit="1" customWidth="1"/>
    <col min="12808" max="12808" width="8.5703125" style="794" customWidth="1"/>
    <col min="12809" max="12809" width="12.42578125" style="794" customWidth="1"/>
    <col min="12810" max="12810" width="2.140625" style="794" customWidth="1"/>
    <col min="12811" max="12811" width="9.42578125" style="794" customWidth="1"/>
    <col min="12812" max="13056" width="11" style="794"/>
    <col min="13057" max="13057" width="46.7109375" style="794" bestFit="1" customWidth="1"/>
    <col min="13058" max="13058" width="11.85546875" style="794" customWidth="1"/>
    <col min="13059" max="13059" width="12.42578125" style="794" customWidth="1"/>
    <col min="13060" max="13060" width="12.5703125" style="794" customWidth="1"/>
    <col min="13061" max="13061" width="11.7109375" style="794" customWidth="1"/>
    <col min="13062" max="13062" width="10.7109375" style="794" customWidth="1"/>
    <col min="13063" max="13063" width="2.42578125" style="794" bestFit="1" customWidth="1"/>
    <col min="13064" max="13064" width="8.5703125" style="794" customWidth="1"/>
    <col min="13065" max="13065" width="12.42578125" style="794" customWidth="1"/>
    <col min="13066" max="13066" width="2.140625" style="794" customWidth="1"/>
    <col min="13067" max="13067" width="9.42578125" style="794" customWidth="1"/>
    <col min="13068" max="13312" width="11" style="794"/>
    <col min="13313" max="13313" width="46.7109375" style="794" bestFit="1" customWidth="1"/>
    <col min="13314" max="13314" width="11.85546875" style="794" customWidth="1"/>
    <col min="13315" max="13315" width="12.42578125" style="794" customWidth="1"/>
    <col min="13316" max="13316" width="12.5703125" style="794" customWidth="1"/>
    <col min="13317" max="13317" width="11.7109375" style="794" customWidth="1"/>
    <col min="13318" max="13318" width="10.7109375" style="794" customWidth="1"/>
    <col min="13319" max="13319" width="2.42578125" style="794" bestFit="1" customWidth="1"/>
    <col min="13320" max="13320" width="8.5703125" style="794" customWidth="1"/>
    <col min="13321" max="13321" width="12.42578125" style="794" customWidth="1"/>
    <col min="13322" max="13322" width="2.140625" style="794" customWidth="1"/>
    <col min="13323" max="13323" width="9.42578125" style="794" customWidth="1"/>
    <col min="13324" max="13568" width="11" style="794"/>
    <col min="13569" max="13569" width="46.7109375" style="794" bestFit="1" customWidth="1"/>
    <col min="13570" max="13570" width="11.85546875" style="794" customWidth="1"/>
    <col min="13571" max="13571" width="12.42578125" style="794" customWidth="1"/>
    <col min="13572" max="13572" width="12.5703125" style="794" customWidth="1"/>
    <col min="13573" max="13573" width="11.7109375" style="794" customWidth="1"/>
    <col min="13574" max="13574" width="10.7109375" style="794" customWidth="1"/>
    <col min="13575" max="13575" width="2.42578125" style="794" bestFit="1" customWidth="1"/>
    <col min="13576" max="13576" width="8.5703125" style="794" customWidth="1"/>
    <col min="13577" max="13577" width="12.42578125" style="794" customWidth="1"/>
    <col min="13578" max="13578" width="2.140625" style="794" customWidth="1"/>
    <col min="13579" max="13579" width="9.42578125" style="794" customWidth="1"/>
    <col min="13580" max="13824" width="11" style="794"/>
    <col min="13825" max="13825" width="46.7109375" style="794" bestFit="1" customWidth="1"/>
    <col min="13826" max="13826" width="11.85546875" style="794" customWidth="1"/>
    <col min="13827" max="13827" width="12.42578125" style="794" customWidth="1"/>
    <col min="13828" max="13828" width="12.5703125" style="794" customWidth="1"/>
    <col min="13829" max="13829" width="11.7109375" style="794" customWidth="1"/>
    <col min="13830" max="13830" width="10.7109375" style="794" customWidth="1"/>
    <col min="13831" max="13831" width="2.42578125" style="794" bestFit="1" customWidth="1"/>
    <col min="13832" max="13832" width="8.5703125" style="794" customWidth="1"/>
    <col min="13833" max="13833" width="12.42578125" style="794" customWidth="1"/>
    <col min="13834" max="13834" width="2.140625" style="794" customWidth="1"/>
    <col min="13835" max="13835" width="9.42578125" style="794" customWidth="1"/>
    <col min="13836" max="14080" width="11" style="794"/>
    <col min="14081" max="14081" width="46.7109375" style="794" bestFit="1" customWidth="1"/>
    <col min="14082" max="14082" width="11.85546875" style="794" customWidth="1"/>
    <col min="14083" max="14083" width="12.42578125" style="794" customWidth="1"/>
    <col min="14084" max="14084" width="12.5703125" style="794" customWidth="1"/>
    <col min="14085" max="14085" width="11.7109375" style="794" customWidth="1"/>
    <col min="14086" max="14086" width="10.7109375" style="794" customWidth="1"/>
    <col min="14087" max="14087" width="2.42578125" style="794" bestFit="1" customWidth="1"/>
    <col min="14088" max="14088" width="8.5703125" style="794" customWidth="1"/>
    <col min="14089" max="14089" width="12.42578125" style="794" customWidth="1"/>
    <col min="14090" max="14090" width="2.140625" style="794" customWidth="1"/>
    <col min="14091" max="14091" width="9.42578125" style="794" customWidth="1"/>
    <col min="14092" max="14336" width="11" style="794"/>
    <col min="14337" max="14337" width="46.7109375" style="794" bestFit="1" customWidth="1"/>
    <col min="14338" max="14338" width="11.85546875" style="794" customWidth="1"/>
    <col min="14339" max="14339" width="12.42578125" style="794" customWidth="1"/>
    <col min="14340" max="14340" width="12.5703125" style="794" customWidth="1"/>
    <col min="14341" max="14341" width="11.7109375" style="794" customWidth="1"/>
    <col min="14342" max="14342" width="10.7109375" style="794" customWidth="1"/>
    <col min="14343" max="14343" width="2.42578125" style="794" bestFit="1" customWidth="1"/>
    <col min="14344" max="14344" width="8.5703125" style="794" customWidth="1"/>
    <col min="14345" max="14345" width="12.42578125" style="794" customWidth="1"/>
    <col min="14346" max="14346" width="2.140625" style="794" customWidth="1"/>
    <col min="14347" max="14347" width="9.42578125" style="794" customWidth="1"/>
    <col min="14348" max="14592" width="11" style="794"/>
    <col min="14593" max="14593" width="46.7109375" style="794" bestFit="1" customWidth="1"/>
    <col min="14594" max="14594" width="11.85546875" style="794" customWidth="1"/>
    <col min="14595" max="14595" width="12.42578125" style="794" customWidth="1"/>
    <col min="14596" max="14596" width="12.5703125" style="794" customWidth="1"/>
    <col min="14597" max="14597" width="11.7109375" style="794" customWidth="1"/>
    <col min="14598" max="14598" width="10.7109375" style="794" customWidth="1"/>
    <col min="14599" max="14599" width="2.42578125" style="794" bestFit="1" customWidth="1"/>
    <col min="14600" max="14600" width="8.5703125" style="794" customWidth="1"/>
    <col min="14601" max="14601" width="12.42578125" style="794" customWidth="1"/>
    <col min="14602" max="14602" width="2.140625" style="794" customWidth="1"/>
    <col min="14603" max="14603" width="9.42578125" style="794" customWidth="1"/>
    <col min="14604" max="14848" width="11" style="794"/>
    <col min="14849" max="14849" width="46.7109375" style="794" bestFit="1" customWidth="1"/>
    <col min="14850" max="14850" width="11.85546875" style="794" customWidth="1"/>
    <col min="14851" max="14851" width="12.42578125" style="794" customWidth="1"/>
    <col min="14852" max="14852" width="12.5703125" style="794" customWidth="1"/>
    <col min="14853" max="14853" width="11.7109375" style="794" customWidth="1"/>
    <col min="14854" max="14854" width="10.7109375" style="794" customWidth="1"/>
    <col min="14855" max="14855" width="2.42578125" style="794" bestFit="1" customWidth="1"/>
    <col min="14856" max="14856" width="8.5703125" style="794" customWidth="1"/>
    <col min="14857" max="14857" width="12.42578125" style="794" customWidth="1"/>
    <col min="14858" max="14858" width="2.140625" style="794" customWidth="1"/>
    <col min="14859" max="14859" width="9.42578125" style="794" customWidth="1"/>
    <col min="14860" max="15104" width="11" style="794"/>
    <col min="15105" max="15105" width="46.7109375" style="794" bestFit="1" customWidth="1"/>
    <col min="15106" max="15106" width="11.85546875" style="794" customWidth="1"/>
    <col min="15107" max="15107" width="12.42578125" style="794" customWidth="1"/>
    <col min="15108" max="15108" width="12.5703125" style="794" customWidth="1"/>
    <col min="15109" max="15109" width="11.7109375" style="794" customWidth="1"/>
    <col min="15110" max="15110" width="10.7109375" style="794" customWidth="1"/>
    <col min="15111" max="15111" width="2.42578125" style="794" bestFit="1" customWidth="1"/>
    <col min="15112" max="15112" width="8.5703125" style="794" customWidth="1"/>
    <col min="15113" max="15113" width="12.42578125" style="794" customWidth="1"/>
    <col min="15114" max="15114" width="2.140625" style="794" customWidth="1"/>
    <col min="15115" max="15115" width="9.42578125" style="794" customWidth="1"/>
    <col min="15116" max="15360" width="11" style="794"/>
    <col min="15361" max="15361" width="46.7109375" style="794" bestFit="1" customWidth="1"/>
    <col min="15362" max="15362" width="11.85546875" style="794" customWidth="1"/>
    <col min="15363" max="15363" width="12.42578125" style="794" customWidth="1"/>
    <col min="15364" max="15364" width="12.5703125" style="794" customWidth="1"/>
    <col min="15365" max="15365" width="11.7109375" style="794" customWidth="1"/>
    <col min="15366" max="15366" width="10.7109375" style="794" customWidth="1"/>
    <col min="15367" max="15367" width="2.42578125" style="794" bestFit="1" customWidth="1"/>
    <col min="15368" max="15368" width="8.5703125" style="794" customWidth="1"/>
    <col min="15369" max="15369" width="12.42578125" style="794" customWidth="1"/>
    <col min="15370" max="15370" width="2.140625" style="794" customWidth="1"/>
    <col min="15371" max="15371" width="9.42578125" style="794" customWidth="1"/>
    <col min="15372" max="15616" width="11" style="794"/>
    <col min="15617" max="15617" width="46.7109375" style="794" bestFit="1" customWidth="1"/>
    <col min="15618" max="15618" width="11.85546875" style="794" customWidth="1"/>
    <col min="15619" max="15619" width="12.42578125" style="794" customWidth="1"/>
    <col min="15620" max="15620" width="12.5703125" style="794" customWidth="1"/>
    <col min="15621" max="15621" width="11.7109375" style="794" customWidth="1"/>
    <col min="15622" max="15622" width="10.7109375" style="794" customWidth="1"/>
    <col min="15623" max="15623" width="2.42578125" style="794" bestFit="1" customWidth="1"/>
    <col min="15624" max="15624" width="8.5703125" style="794" customWidth="1"/>
    <col min="15625" max="15625" width="12.42578125" style="794" customWidth="1"/>
    <col min="15626" max="15626" width="2.140625" style="794" customWidth="1"/>
    <col min="15627" max="15627" width="9.42578125" style="794" customWidth="1"/>
    <col min="15628" max="15872" width="11" style="794"/>
    <col min="15873" max="15873" width="46.7109375" style="794" bestFit="1" customWidth="1"/>
    <col min="15874" max="15874" width="11.85546875" style="794" customWidth="1"/>
    <col min="15875" max="15875" width="12.42578125" style="794" customWidth="1"/>
    <col min="15876" max="15876" width="12.5703125" style="794" customWidth="1"/>
    <col min="15877" max="15877" width="11.7109375" style="794" customWidth="1"/>
    <col min="15878" max="15878" width="10.7109375" style="794" customWidth="1"/>
    <col min="15879" max="15879" width="2.42578125" style="794" bestFit="1" customWidth="1"/>
    <col min="15880" max="15880" width="8.5703125" style="794" customWidth="1"/>
    <col min="15881" max="15881" width="12.42578125" style="794" customWidth="1"/>
    <col min="15882" max="15882" width="2.140625" style="794" customWidth="1"/>
    <col min="15883" max="15883" width="9.42578125" style="794" customWidth="1"/>
    <col min="15884" max="16128" width="11" style="794"/>
    <col min="16129" max="16129" width="46.7109375" style="794" bestFit="1" customWidth="1"/>
    <col min="16130" max="16130" width="11.85546875" style="794" customWidth="1"/>
    <col min="16131" max="16131" width="12.42578125" style="794" customWidth="1"/>
    <col min="16132" max="16132" width="12.5703125" style="794" customWidth="1"/>
    <col min="16133" max="16133" width="11.7109375" style="794" customWidth="1"/>
    <col min="16134" max="16134" width="10.7109375" style="794" customWidth="1"/>
    <col min="16135" max="16135" width="2.42578125" style="794" bestFit="1" customWidth="1"/>
    <col min="16136" max="16136" width="8.5703125" style="794" customWidth="1"/>
    <col min="16137" max="16137" width="12.42578125" style="794" customWidth="1"/>
    <col min="16138" max="16138" width="2.140625" style="794" customWidth="1"/>
    <col min="16139" max="16139" width="9.42578125" style="794" customWidth="1"/>
    <col min="16140" max="16384" width="11" style="794"/>
  </cols>
  <sheetData>
    <row r="1" spans="1:12" ht="12.75">
      <c r="A1" s="1862" t="s">
        <v>1122</v>
      </c>
      <c r="B1" s="1862"/>
      <c r="C1" s="1862"/>
      <c r="D1" s="1862"/>
      <c r="E1" s="1862"/>
      <c r="F1" s="1862"/>
      <c r="G1" s="1862"/>
      <c r="H1" s="1862"/>
      <c r="I1" s="1862"/>
      <c r="J1" s="1862"/>
      <c r="K1" s="1862"/>
    </row>
    <row r="2" spans="1:12" ht="17.100000000000001" customHeight="1">
      <c r="A2" s="1863" t="s">
        <v>264</v>
      </c>
      <c r="B2" s="1863"/>
      <c r="C2" s="1863"/>
      <c r="D2" s="1863"/>
      <c r="E2" s="1863"/>
      <c r="F2" s="1863"/>
      <c r="G2" s="1863"/>
      <c r="H2" s="1863"/>
      <c r="I2" s="1863"/>
      <c r="J2" s="1863"/>
      <c r="K2" s="1863"/>
    </row>
    <row r="3" spans="1:12" ht="17.100000000000001" customHeight="1" thickBot="1">
      <c r="A3" s="795" t="s">
        <v>194</v>
      </c>
      <c r="B3" s="795"/>
      <c r="C3" s="795"/>
      <c r="D3" s="795"/>
      <c r="E3" s="796"/>
      <c r="F3" s="795"/>
      <c r="G3" s="795"/>
      <c r="H3" s="795"/>
      <c r="I3" s="1864" t="s">
        <v>1</v>
      </c>
      <c r="J3" s="1864"/>
      <c r="K3" s="1864"/>
    </row>
    <row r="4" spans="1:12" ht="17.100000000000001" customHeight="1" thickTop="1">
      <c r="A4" s="797"/>
      <c r="B4" s="798">
        <v>2016</v>
      </c>
      <c r="C4" s="799">
        <v>2016</v>
      </c>
      <c r="D4" s="799">
        <v>2017</v>
      </c>
      <c r="E4" s="800">
        <v>2017</v>
      </c>
      <c r="F4" s="1865" t="s">
        <v>1254</v>
      </c>
      <c r="G4" s="1865"/>
      <c r="H4" s="1865"/>
      <c r="I4" s="1865"/>
      <c r="J4" s="1865"/>
      <c r="K4" s="1866"/>
    </row>
    <row r="5" spans="1:12" ht="12.75">
      <c r="A5" s="801" t="s">
        <v>694</v>
      </c>
      <c r="B5" s="802" t="s">
        <v>695</v>
      </c>
      <c r="C5" s="802" t="s">
        <v>696</v>
      </c>
      <c r="D5" s="802" t="s">
        <v>697</v>
      </c>
      <c r="E5" s="803" t="s">
        <v>992</v>
      </c>
      <c r="F5" s="1867" t="s">
        <v>5</v>
      </c>
      <c r="G5" s="1868"/>
      <c r="H5" s="1869"/>
      <c r="I5" s="1868" t="s">
        <v>79</v>
      </c>
      <c r="J5" s="1868"/>
      <c r="K5" s="1870"/>
    </row>
    <row r="6" spans="1:12" ht="12.75">
      <c r="A6" s="804" t="s">
        <v>194</v>
      </c>
      <c r="B6" s="805"/>
      <c r="C6" s="806"/>
      <c r="D6" s="806"/>
      <c r="E6" s="807"/>
      <c r="F6" s="806" t="s">
        <v>3</v>
      </c>
      <c r="G6" s="808" t="s">
        <v>194</v>
      </c>
      <c r="H6" s="809" t="s">
        <v>698</v>
      </c>
      <c r="I6" s="806" t="s">
        <v>3</v>
      </c>
      <c r="J6" s="808" t="s">
        <v>194</v>
      </c>
      <c r="K6" s="810" t="s">
        <v>698</v>
      </c>
    </row>
    <row r="7" spans="1:12" ht="17.100000000000001" customHeight="1">
      <c r="A7" s="811" t="s">
        <v>699</v>
      </c>
      <c r="B7" s="812">
        <v>956022.07894919219</v>
      </c>
      <c r="C7" s="812">
        <v>952629.95083158545</v>
      </c>
      <c r="D7" s="812">
        <v>1014724.6968192373</v>
      </c>
      <c r="E7" s="813">
        <v>1010726.2911940457</v>
      </c>
      <c r="F7" s="814">
        <v>-3497.2369923342408</v>
      </c>
      <c r="G7" s="815" t="s">
        <v>700</v>
      </c>
      <c r="H7" s="813">
        <v>-0.36581132061073468</v>
      </c>
      <c r="I7" s="812">
        <v>-5873.8457086491444</v>
      </c>
      <c r="J7" s="816" t="s">
        <v>701</v>
      </c>
      <c r="K7" s="817">
        <v>-0.57886101787621214</v>
      </c>
      <c r="L7" s="818"/>
    </row>
    <row r="8" spans="1:12" ht="17.100000000000001" customHeight="1">
      <c r="A8" s="819" t="s">
        <v>702</v>
      </c>
      <c r="B8" s="820">
        <v>1069830.7337942338</v>
      </c>
      <c r="C8" s="820">
        <v>1062925.7546357769</v>
      </c>
      <c r="D8" s="820">
        <v>1107913.3040984659</v>
      </c>
      <c r="E8" s="821">
        <v>1110550.1567886453</v>
      </c>
      <c r="F8" s="822">
        <v>-6904.979158456903</v>
      </c>
      <c r="G8" s="823"/>
      <c r="H8" s="821">
        <v>-0.64542725688650615</v>
      </c>
      <c r="I8" s="820">
        <v>2636.8526901793666</v>
      </c>
      <c r="J8" s="821"/>
      <c r="K8" s="824">
        <v>0.23800171732074588</v>
      </c>
      <c r="L8" s="818"/>
    </row>
    <row r="9" spans="1:12" ht="17.100000000000001" customHeight="1">
      <c r="A9" s="819" t="s">
        <v>703</v>
      </c>
      <c r="B9" s="820">
        <v>113808.65484504159</v>
      </c>
      <c r="C9" s="820">
        <v>110295.80380419132</v>
      </c>
      <c r="D9" s="820">
        <v>93188.607279228629</v>
      </c>
      <c r="E9" s="821">
        <v>99823.865594599614</v>
      </c>
      <c r="F9" s="822">
        <v>-3512.8510408502625</v>
      </c>
      <c r="G9" s="823"/>
      <c r="H9" s="821">
        <v>-3.0866290842583579</v>
      </c>
      <c r="I9" s="820">
        <v>6635.2583153709857</v>
      </c>
      <c r="J9" s="821"/>
      <c r="K9" s="824">
        <v>7.1202462501550432</v>
      </c>
      <c r="L9" s="818"/>
    </row>
    <row r="10" spans="1:12" ht="17.100000000000001" customHeight="1">
      <c r="A10" s="825" t="s">
        <v>704</v>
      </c>
      <c r="B10" s="820">
        <v>109383.40963409159</v>
      </c>
      <c r="C10" s="820">
        <v>105847.85052982133</v>
      </c>
      <c r="D10" s="820">
        <v>90339.575064238627</v>
      </c>
      <c r="E10" s="821">
        <v>96980.869254229619</v>
      </c>
      <c r="F10" s="822">
        <v>-3535.5591042702581</v>
      </c>
      <c r="G10" s="823"/>
      <c r="H10" s="821">
        <v>-3.2322626585671257</v>
      </c>
      <c r="I10" s="820">
        <v>6641.2941899909929</v>
      </c>
      <c r="J10" s="821"/>
      <c r="K10" s="824">
        <v>7.3514782256486191</v>
      </c>
      <c r="L10" s="818"/>
    </row>
    <row r="11" spans="1:12" s="826" customFormat="1" ht="17.100000000000001" customHeight="1">
      <c r="A11" s="825" t="s">
        <v>705</v>
      </c>
      <c r="B11" s="820">
        <v>4425.2452109500009</v>
      </c>
      <c r="C11" s="820">
        <v>4447.9532743700001</v>
      </c>
      <c r="D11" s="820">
        <v>2849.0322149899994</v>
      </c>
      <c r="E11" s="821">
        <v>2842.9963403700008</v>
      </c>
      <c r="F11" s="822">
        <v>22.708063419999235</v>
      </c>
      <c r="G11" s="823"/>
      <c r="H11" s="821">
        <v>0.51314813840845486</v>
      </c>
      <c r="I11" s="820">
        <v>-6.0358746199985944</v>
      </c>
      <c r="J11" s="821"/>
      <c r="K11" s="824">
        <v>-0.21185701545392255</v>
      </c>
      <c r="L11" s="818"/>
    </row>
    <row r="12" spans="1:12" ht="17.100000000000001" customHeight="1">
      <c r="A12" s="811" t="s">
        <v>706</v>
      </c>
      <c r="B12" s="812">
        <v>1288556.4934285779</v>
      </c>
      <c r="C12" s="812">
        <v>1325577.1861440749</v>
      </c>
      <c r="D12" s="812">
        <v>1576977.297750168</v>
      </c>
      <c r="E12" s="813">
        <v>1628711.0705071706</v>
      </c>
      <c r="F12" s="814">
        <v>37125.801590224604</v>
      </c>
      <c r="G12" s="815" t="s">
        <v>700</v>
      </c>
      <c r="H12" s="813">
        <v>2.8811931630130281</v>
      </c>
      <c r="I12" s="812">
        <v>53609.212840460299</v>
      </c>
      <c r="J12" s="827" t="s">
        <v>701</v>
      </c>
      <c r="K12" s="817">
        <v>3.3994917312343782</v>
      </c>
      <c r="L12" s="818"/>
    </row>
    <row r="13" spans="1:12" ht="17.100000000000001" customHeight="1">
      <c r="A13" s="819" t="s">
        <v>707</v>
      </c>
      <c r="B13" s="820">
        <v>1805694.7788320361</v>
      </c>
      <c r="C13" s="820">
        <v>1807355.305064003</v>
      </c>
      <c r="D13" s="820">
        <v>2156287.9330056114</v>
      </c>
      <c r="E13" s="821">
        <v>2141437.2784646857</v>
      </c>
      <c r="F13" s="822">
        <v>1660.5262319669127</v>
      </c>
      <c r="G13" s="823"/>
      <c r="H13" s="821">
        <v>9.1960515776701668E-2</v>
      </c>
      <c r="I13" s="828">
        <v>-14850.654540925752</v>
      </c>
      <c r="J13" s="829"/>
      <c r="K13" s="830">
        <v>-0.68871389175868036</v>
      </c>
      <c r="L13" s="818"/>
    </row>
    <row r="14" spans="1:12" ht="17.100000000000001" customHeight="1">
      <c r="A14" s="819" t="s">
        <v>708</v>
      </c>
      <c r="B14" s="820">
        <v>87759.355625270109</v>
      </c>
      <c r="C14" s="820">
        <v>15089.399114000058</v>
      </c>
      <c r="D14" s="820">
        <v>128074.70276416997</v>
      </c>
      <c r="E14" s="821">
        <v>46037.700096010027</v>
      </c>
      <c r="F14" s="822">
        <v>-72669.956511270051</v>
      </c>
      <c r="G14" s="823"/>
      <c r="H14" s="821">
        <v>-82.805936750001493</v>
      </c>
      <c r="I14" s="820">
        <v>-82037.002668159941</v>
      </c>
      <c r="J14" s="821"/>
      <c r="K14" s="824">
        <v>-64.054025422349454</v>
      </c>
      <c r="L14" s="818"/>
    </row>
    <row r="15" spans="1:12" ht="17.100000000000001" customHeight="1">
      <c r="A15" s="825" t="s">
        <v>709</v>
      </c>
      <c r="B15" s="820">
        <v>202777.81187425001</v>
      </c>
      <c r="C15" s="820">
        <v>203626.69347425</v>
      </c>
      <c r="D15" s="820">
        <v>255761.09999525</v>
      </c>
      <c r="E15" s="821">
        <v>304418.79809524998</v>
      </c>
      <c r="F15" s="822">
        <v>848.88159999999334</v>
      </c>
      <c r="G15" s="823"/>
      <c r="H15" s="821">
        <v>0.4186264720749705</v>
      </c>
      <c r="I15" s="820">
        <v>48657.69809999998</v>
      </c>
      <c r="J15" s="821"/>
      <c r="K15" s="824">
        <v>19.024667199548194</v>
      </c>
      <c r="L15" s="818"/>
    </row>
    <row r="16" spans="1:12" ht="17.100000000000001" customHeight="1">
      <c r="A16" s="825" t="s">
        <v>710</v>
      </c>
      <c r="B16" s="820">
        <v>115018.4562489799</v>
      </c>
      <c r="C16" s="820">
        <v>188537.29436024994</v>
      </c>
      <c r="D16" s="820">
        <v>127686.39723108003</v>
      </c>
      <c r="E16" s="821">
        <v>258381.09799923995</v>
      </c>
      <c r="F16" s="822">
        <v>73518.838111270044</v>
      </c>
      <c r="G16" s="823"/>
      <c r="H16" s="821">
        <v>63.919166113761925</v>
      </c>
      <c r="I16" s="820">
        <v>130694.70076815992</v>
      </c>
      <c r="J16" s="821"/>
      <c r="K16" s="824">
        <v>102.3560094123696</v>
      </c>
      <c r="L16" s="818"/>
    </row>
    <row r="17" spans="1:12" ht="17.100000000000001" customHeight="1">
      <c r="A17" s="819" t="s">
        <v>711</v>
      </c>
      <c r="B17" s="820">
        <v>8226.9650202916546</v>
      </c>
      <c r="C17" s="820">
        <v>8417.6321225700012</v>
      </c>
      <c r="D17" s="820">
        <v>9225.8825246000015</v>
      </c>
      <c r="E17" s="821">
        <v>9461.5099772400026</v>
      </c>
      <c r="F17" s="822">
        <v>190.66710227834665</v>
      </c>
      <c r="G17" s="823"/>
      <c r="H17" s="821">
        <v>2.3175873704102279</v>
      </c>
      <c r="I17" s="820">
        <v>235.62745264000114</v>
      </c>
      <c r="J17" s="821"/>
      <c r="K17" s="824">
        <v>2.553982797978636</v>
      </c>
      <c r="L17" s="818"/>
    </row>
    <row r="18" spans="1:12" ht="17.100000000000001" customHeight="1">
      <c r="A18" s="825" t="s">
        <v>712</v>
      </c>
      <c r="B18" s="820">
        <v>17443.585907166511</v>
      </c>
      <c r="C18" s="820">
        <v>19335.771148466738</v>
      </c>
      <c r="D18" s="820">
        <v>21834.136674277081</v>
      </c>
      <c r="E18" s="821">
        <v>24458.638246977524</v>
      </c>
      <c r="F18" s="822">
        <v>1892.1852413002271</v>
      </c>
      <c r="G18" s="823"/>
      <c r="H18" s="821">
        <v>10.847455628506081</v>
      </c>
      <c r="I18" s="820">
        <v>2624.5015727004429</v>
      </c>
      <c r="J18" s="821"/>
      <c r="K18" s="824">
        <v>12.020175616984128</v>
      </c>
      <c r="L18" s="818"/>
    </row>
    <row r="19" spans="1:12" ht="17.100000000000001" customHeight="1">
      <c r="A19" s="825" t="s">
        <v>713</v>
      </c>
      <c r="B19" s="820">
        <v>3414.3295247600004</v>
      </c>
      <c r="C19" s="820">
        <v>4269.2348292200004</v>
      </c>
      <c r="D19" s="820">
        <v>4286.2288242900004</v>
      </c>
      <c r="E19" s="821">
        <v>4586.2288242900004</v>
      </c>
      <c r="F19" s="822">
        <v>854.90530446000002</v>
      </c>
      <c r="G19" s="823"/>
      <c r="H19" s="821">
        <v>25.038746209479967</v>
      </c>
      <c r="I19" s="820">
        <v>300</v>
      </c>
      <c r="J19" s="821"/>
      <c r="K19" s="824">
        <v>6.9991596878800326</v>
      </c>
      <c r="L19" s="818"/>
    </row>
    <row r="20" spans="1:12" ht="17.100000000000001" customHeight="1">
      <c r="A20" s="825" t="s">
        <v>714</v>
      </c>
      <c r="B20" s="820">
        <v>14029.256382406509</v>
      </c>
      <c r="C20" s="820">
        <v>15066.536319246736</v>
      </c>
      <c r="D20" s="820">
        <v>17547.907849987081</v>
      </c>
      <c r="E20" s="821">
        <v>19872.409422687524</v>
      </c>
      <c r="F20" s="822">
        <v>1037.2799368402266</v>
      </c>
      <c r="G20" s="823"/>
      <c r="H20" s="821">
        <v>7.3936915012903688</v>
      </c>
      <c r="I20" s="820">
        <v>2324.5015727004429</v>
      </c>
      <c r="J20" s="821"/>
      <c r="K20" s="824">
        <v>13.246602344690078</v>
      </c>
      <c r="L20" s="818"/>
    </row>
    <row r="21" spans="1:12" ht="17.100000000000001" customHeight="1">
      <c r="A21" s="819" t="s">
        <v>715</v>
      </c>
      <c r="B21" s="820">
        <v>1692264.8722793078</v>
      </c>
      <c r="C21" s="820">
        <v>1764512.5026789661</v>
      </c>
      <c r="D21" s="820">
        <v>1997153.2110425646</v>
      </c>
      <c r="E21" s="821">
        <v>2061479.4301444581</v>
      </c>
      <c r="F21" s="822">
        <v>72247.630399658345</v>
      </c>
      <c r="G21" s="831"/>
      <c r="H21" s="821">
        <v>4.2692861846353978</v>
      </c>
      <c r="I21" s="820">
        <v>64326.219101893483</v>
      </c>
      <c r="J21" s="832"/>
      <c r="K21" s="824">
        <v>3.2208955600513773</v>
      </c>
      <c r="L21" s="818"/>
    </row>
    <row r="22" spans="1:12" ht="17.100000000000001" customHeight="1">
      <c r="A22" s="819" t="s">
        <v>716</v>
      </c>
      <c r="B22" s="820">
        <v>517138.28540345817</v>
      </c>
      <c r="C22" s="820">
        <v>481778.11891992798</v>
      </c>
      <c r="D22" s="820">
        <v>579310.63525544351</v>
      </c>
      <c r="E22" s="820">
        <v>512726.20795751497</v>
      </c>
      <c r="F22" s="822">
        <v>-35465.275358257692</v>
      </c>
      <c r="G22" s="833" t="s">
        <v>700</v>
      </c>
      <c r="H22" s="821">
        <v>-6.8579868014584502</v>
      </c>
      <c r="I22" s="820">
        <v>-68459.867381386051</v>
      </c>
      <c r="J22" s="834" t="s">
        <v>701</v>
      </c>
      <c r="K22" s="824">
        <v>-11.817471183003414</v>
      </c>
      <c r="L22" s="818"/>
    </row>
    <row r="23" spans="1:12" ht="17.100000000000001" customHeight="1">
      <c r="A23" s="811" t="s">
        <v>717</v>
      </c>
      <c r="B23" s="812">
        <v>2244578.5723777702</v>
      </c>
      <c r="C23" s="812">
        <v>2278207.1369756605</v>
      </c>
      <c r="D23" s="812">
        <v>2591701.9945694054</v>
      </c>
      <c r="E23" s="813">
        <v>2639437.3617012165</v>
      </c>
      <c r="F23" s="814">
        <v>33628.564597890247</v>
      </c>
      <c r="G23" s="835"/>
      <c r="H23" s="813">
        <v>1.4982128499189131</v>
      </c>
      <c r="I23" s="812">
        <v>47735.367131811101</v>
      </c>
      <c r="J23" s="813"/>
      <c r="K23" s="836">
        <v>1.8418540106784933</v>
      </c>
      <c r="L23" s="818"/>
    </row>
    <row r="24" spans="1:12" ht="17.100000000000001" customHeight="1">
      <c r="A24" s="819" t="s">
        <v>718</v>
      </c>
      <c r="B24" s="820">
        <v>1634481.7499847095</v>
      </c>
      <c r="C24" s="820">
        <v>1668463.4076806023</v>
      </c>
      <c r="D24" s="820">
        <v>1623172.4922257666</v>
      </c>
      <c r="E24" s="821">
        <v>1633073.4115327019</v>
      </c>
      <c r="F24" s="822">
        <v>33981.657695892733</v>
      </c>
      <c r="G24" s="823"/>
      <c r="H24" s="821">
        <v>2.0790478508683643</v>
      </c>
      <c r="I24" s="820">
        <v>9900.9193069352768</v>
      </c>
      <c r="J24" s="821"/>
      <c r="K24" s="837">
        <v>0.60997333027487999</v>
      </c>
      <c r="L24" s="818"/>
    </row>
    <row r="25" spans="1:12" ht="17.100000000000001" customHeight="1">
      <c r="A25" s="819" t="s">
        <v>719</v>
      </c>
      <c r="B25" s="820">
        <v>503287.11484016536</v>
      </c>
      <c r="C25" s="820">
        <v>497119.37575905258</v>
      </c>
      <c r="D25" s="820">
        <v>569402.38672684168</v>
      </c>
      <c r="E25" s="821">
        <v>557556.35623179318</v>
      </c>
      <c r="F25" s="822">
        <v>-6167.7390811127843</v>
      </c>
      <c r="G25" s="823"/>
      <c r="H25" s="821">
        <v>-1.2254911558925057</v>
      </c>
      <c r="I25" s="820">
        <v>-11846.030495048501</v>
      </c>
      <c r="J25" s="821"/>
      <c r="K25" s="837">
        <v>-2.0804321813865831</v>
      </c>
      <c r="L25" s="818"/>
    </row>
    <row r="26" spans="1:12" ht="17.100000000000001" customHeight="1">
      <c r="A26" s="825" t="s">
        <v>720</v>
      </c>
      <c r="B26" s="820">
        <v>327482.67803007999</v>
      </c>
      <c r="C26" s="820">
        <v>323052.97571360995</v>
      </c>
      <c r="D26" s="820">
        <v>361745.91183872998</v>
      </c>
      <c r="E26" s="821">
        <v>366829.43883411994</v>
      </c>
      <c r="F26" s="822">
        <v>-4429.7023164700367</v>
      </c>
      <c r="G26" s="823"/>
      <c r="H26" s="821">
        <v>-1.3526524038206256</v>
      </c>
      <c r="I26" s="820">
        <v>5083.5269953899551</v>
      </c>
      <c r="J26" s="821"/>
      <c r="K26" s="824">
        <v>1.4052755895846152</v>
      </c>
      <c r="L26" s="818"/>
    </row>
    <row r="27" spans="1:12" ht="17.100000000000001" customHeight="1">
      <c r="A27" s="825" t="s">
        <v>721</v>
      </c>
      <c r="B27" s="820">
        <v>175804.43157376483</v>
      </c>
      <c r="C27" s="820">
        <v>174066.39935763317</v>
      </c>
      <c r="D27" s="820">
        <v>207656.43750904762</v>
      </c>
      <c r="E27" s="821">
        <v>190726.85433323399</v>
      </c>
      <c r="F27" s="822">
        <v>-1738.0322161316581</v>
      </c>
      <c r="G27" s="823"/>
      <c r="H27" s="821">
        <v>-0.9886168400723202</v>
      </c>
      <c r="I27" s="820">
        <v>-16929.583175813634</v>
      </c>
      <c r="J27" s="821"/>
      <c r="K27" s="824">
        <v>-8.1526888252987622</v>
      </c>
      <c r="L27" s="818"/>
    </row>
    <row r="28" spans="1:12" ht="17.100000000000001" customHeight="1">
      <c r="A28" s="825" t="s">
        <v>722</v>
      </c>
      <c r="B28" s="820">
        <v>1131194.6351445443</v>
      </c>
      <c r="C28" s="820">
        <v>1171344.0319215497</v>
      </c>
      <c r="D28" s="820">
        <v>1053770.1054989251</v>
      </c>
      <c r="E28" s="821">
        <v>1075517.0553009086</v>
      </c>
      <c r="F28" s="822">
        <v>40149.396777005401</v>
      </c>
      <c r="G28" s="823"/>
      <c r="H28" s="821">
        <v>3.5492916541170745</v>
      </c>
      <c r="I28" s="820">
        <v>21746.949801983545</v>
      </c>
      <c r="J28" s="821"/>
      <c r="K28" s="824">
        <v>2.063728102410638</v>
      </c>
      <c r="L28" s="818"/>
    </row>
    <row r="29" spans="1:12" ht="17.100000000000001" customHeight="1">
      <c r="A29" s="838" t="s">
        <v>723</v>
      </c>
      <c r="B29" s="839">
        <v>610096.82239306055</v>
      </c>
      <c r="C29" s="839">
        <v>609743.72929505818</v>
      </c>
      <c r="D29" s="839">
        <v>968529.50234363868</v>
      </c>
      <c r="E29" s="840">
        <v>1006363.9501685147</v>
      </c>
      <c r="F29" s="841">
        <v>-353.09309800236952</v>
      </c>
      <c r="G29" s="840"/>
      <c r="H29" s="840">
        <v>-5.7874928215063876E-2</v>
      </c>
      <c r="I29" s="839">
        <v>37834.447824876057</v>
      </c>
      <c r="J29" s="840"/>
      <c r="K29" s="842">
        <v>3.9063805215354424</v>
      </c>
      <c r="L29" s="818"/>
    </row>
    <row r="30" spans="1:12" ht="17.100000000000001" customHeight="1" thickBot="1">
      <c r="A30" s="843" t="s">
        <v>724</v>
      </c>
      <c r="B30" s="844">
        <v>2353961.9820118616</v>
      </c>
      <c r="C30" s="844">
        <v>2384054.9875054816</v>
      </c>
      <c r="D30" s="844">
        <v>2682041.5696336441</v>
      </c>
      <c r="E30" s="845">
        <v>2736418.2309554461</v>
      </c>
      <c r="F30" s="846">
        <v>30093.005493619945</v>
      </c>
      <c r="G30" s="845"/>
      <c r="H30" s="845">
        <v>1.2783981102320243</v>
      </c>
      <c r="I30" s="844">
        <v>54376.661321802065</v>
      </c>
      <c r="J30" s="845"/>
      <c r="K30" s="847">
        <v>2.0274354408768427</v>
      </c>
      <c r="L30" s="818"/>
    </row>
    <row r="31" spans="1:12" ht="19.5" customHeight="1" thickTop="1">
      <c r="A31" s="848" t="s">
        <v>725</v>
      </c>
      <c r="B31" s="849">
        <v>105.1088747274984</v>
      </c>
      <c r="C31" s="795" t="s">
        <v>726</v>
      </c>
      <c r="D31" s="850"/>
      <c r="E31" s="850"/>
      <c r="F31" s="850"/>
      <c r="G31" s="851"/>
      <c r="H31" s="852"/>
      <c r="I31" s="850"/>
      <c r="J31" s="853"/>
      <c r="K31" s="853"/>
    </row>
    <row r="32" spans="1:12" ht="15" customHeight="1">
      <c r="A32" s="854" t="s">
        <v>727</v>
      </c>
      <c r="B32" s="849">
        <v>1875.440083457511</v>
      </c>
      <c r="C32" s="795" t="s">
        <v>726</v>
      </c>
      <c r="D32" s="850"/>
      <c r="E32" s="850"/>
      <c r="F32" s="850"/>
      <c r="G32" s="851"/>
      <c r="H32" s="852"/>
      <c r="I32" s="850"/>
      <c r="J32" s="853"/>
      <c r="K32" s="853"/>
    </row>
    <row r="33" spans="1:11" ht="17.100000000000001" customHeight="1">
      <c r="A33" s="855" t="s">
        <v>728</v>
      </c>
      <c r="B33" s="795"/>
      <c r="C33" s="795"/>
      <c r="D33" s="850"/>
      <c r="E33" s="850"/>
      <c r="F33" s="850"/>
      <c r="G33" s="851"/>
      <c r="H33" s="852"/>
      <c r="I33" s="850"/>
      <c r="J33" s="853"/>
      <c r="K33" s="853"/>
    </row>
    <row r="34" spans="1:11" ht="17.100000000000001" customHeight="1">
      <c r="A34" s="856" t="s">
        <v>729</v>
      </c>
      <c r="B34" s="795"/>
      <c r="C34" s="795"/>
      <c r="D34" s="850"/>
      <c r="E34" s="850"/>
      <c r="F34" s="850"/>
      <c r="G34" s="851"/>
      <c r="H34" s="852"/>
      <c r="I34" s="850"/>
      <c r="J34" s="853"/>
      <c r="K34" s="853"/>
    </row>
    <row r="35" spans="1:11" ht="17.100000000000001" customHeight="1">
      <c r="A35" s="857" t="s">
        <v>730</v>
      </c>
      <c r="B35" s="858">
        <v>0.91999700765905312</v>
      </c>
      <c r="C35" s="859">
        <v>0.9694584449206658</v>
      </c>
      <c r="D35" s="859">
        <v>0.86678967189953871</v>
      </c>
      <c r="E35" s="859">
        <v>0.97930878147999767</v>
      </c>
      <c r="F35" s="860">
        <v>4.9461437261612673E-2</v>
      </c>
      <c r="G35" s="861"/>
      <c r="H35" s="860">
        <v>5.3762606671371769</v>
      </c>
      <c r="I35" s="860">
        <v>0.11251910958045896</v>
      </c>
      <c r="J35" s="860"/>
      <c r="K35" s="860">
        <v>12.981131781817073</v>
      </c>
    </row>
    <row r="36" spans="1:11" ht="17.100000000000001" customHeight="1">
      <c r="A36" s="857" t="s">
        <v>731</v>
      </c>
      <c r="B36" s="858">
        <v>2.9877941928571294</v>
      </c>
      <c r="C36" s="859">
        <v>3.2537575871938174</v>
      </c>
      <c r="D36" s="859">
        <v>2.4709224702419132</v>
      </c>
      <c r="E36" s="859">
        <v>2.8683793393086212</v>
      </c>
      <c r="F36" s="860">
        <v>0.26596339433668792</v>
      </c>
      <c r="G36" s="861"/>
      <c r="H36" s="860">
        <v>8.9016638084551563</v>
      </c>
      <c r="I36" s="860">
        <v>0.39745686906670796</v>
      </c>
      <c r="J36" s="860"/>
      <c r="K36" s="860">
        <v>16.08536382073515</v>
      </c>
    </row>
    <row r="37" spans="1:11" ht="17.100000000000001" customHeight="1">
      <c r="A37" s="857" t="s">
        <v>732</v>
      </c>
      <c r="B37" s="862">
        <v>4.1030368335557039</v>
      </c>
      <c r="C37" s="863">
        <v>4.4428506630771105</v>
      </c>
      <c r="D37" s="863">
        <v>3.94529523216046</v>
      </c>
      <c r="E37" s="863">
        <v>4.6359872999202398</v>
      </c>
      <c r="F37" s="860">
        <v>0.3398138295214066</v>
      </c>
      <c r="G37" s="861"/>
      <c r="H37" s="860">
        <v>8.2820077739083544</v>
      </c>
      <c r="I37" s="860">
        <v>0.69069206775977987</v>
      </c>
      <c r="J37" s="860"/>
      <c r="K37" s="860">
        <v>17.506727053771183</v>
      </c>
    </row>
    <row r="38" spans="1:11" ht="17.100000000000001" customHeight="1">
      <c r="A38" s="864"/>
      <c r="B38" s="795"/>
      <c r="C38" s="795"/>
      <c r="D38" s="795"/>
      <c r="E38" s="795"/>
      <c r="F38" s="795"/>
      <c r="G38" s="795"/>
      <c r="H38" s="795"/>
      <c r="I38" s="795"/>
      <c r="J38" s="795"/>
      <c r="K38" s="795"/>
    </row>
  </sheetData>
  <mergeCells count="6">
    <mergeCell ref="A1:K1"/>
    <mergeCell ref="A2:K2"/>
    <mergeCell ref="I3:K3"/>
    <mergeCell ref="F4:K4"/>
    <mergeCell ref="F5:H5"/>
    <mergeCell ref="I5:K5"/>
  </mergeCells>
  <pageMargins left="0.70866141732283472" right="0.70866141732283472" top="0.74803149606299213" bottom="0.74803149606299213" header="0.31496062992125984" footer="0.31496062992125984"/>
  <pageSetup paperSize="9" scale="83" orientation="landscape" r:id="rId1"/>
</worksheet>
</file>

<file path=xl/worksheets/sheet26.xml><?xml version="1.0" encoding="utf-8"?>
<worksheet xmlns="http://schemas.openxmlformats.org/spreadsheetml/2006/main" xmlns:r="http://schemas.openxmlformats.org/officeDocument/2006/relationships">
  <sheetPr>
    <pageSetUpPr fitToPage="1"/>
  </sheetPr>
  <dimension ref="A1:K56"/>
  <sheetViews>
    <sheetView workbookViewId="0">
      <selection activeCell="N4" sqref="N4"/>
    </sheetView>
  </sheetViews>
  <sheetFormatPr defaultColWidth="11" defaultRowHeight="17.100000000000001" customHeight="1"/>
  <cols>
    <col min="1" max="1" width="46.7109375" style="865" bestFit="1" customWidth="1"/>
    <col min="2" max="2" width="11.85546875" style="865" customWidth="1"/>
    <col min="3" max="3" width="12.42578125" style="865" customWidth="1"/>
    <col min="4" max="4" width="12.5703125" style="865" customWidth="1"/>
    <col min="5" max="5" width="11.7109375" style="865" customWidth="1"/>
    <col min="6" max="6" width="10.7109375" style="865" customWidth="1"/>
    <col min="7" max="7" width="2.42578125" style="865" bestFit="1" customWidth="1"/>
    <col min="8" max="8" width="8.5703125" style="865" customWidth="1"/>
    <col min="9" max="9" width="12.42578125" style="865" customWidth="1"/>
    <col min="10" max="10" width="2.140625" style="865" customWidth="1"/>
    <col min="11" max="11" width="9.42578125" style="865" customWidth="1"/>
    <col min="12" max="256" width="11" style="794"/>
    <col min="257" max="257" width="46.7109375" style="794" bestFit="1" customWidth="1"/>
    <col min="258" max="258" width="11.85546875" style="794" customWidth="1"/>
    <col min="259" max="259" width="12.42578125" style="794" customWidth="1"/>
    <col min="260" max="260" width="12.5703125" style="794" customWidth="1"/>
    <col min="261" max="261" width="11.7109375" style="794" customWidth="1"/>
    <col min="262" max="262" width="10.7109375" style="794" customWidth="1"/>
    <col min="263" max="263" width="2.42578125" style="794" bestFit="1" customWidth="1"/>
    <col min="264" max="264" width="8.5703125" style="794" customWidth="1"/>
    <col min="265" max="265" width="12.42578125" style="794" customWidth="1"/>
    <col min="266" max="266" width="2.140625" style="794" customWidth="1"/>
    <col min="267" max="267" width="9.42578125" style="794" customWidth="1"/>
    <col min="268" max="512" width="11" style="794"/>
    <col min="513" max="513" width="46.7109375" style="794" bestFit="1" customWidth="1"/>
    <col min="514" max="514" width="11.85546875" style="794" customWidth="1"/>
    <col min="515" max="515" width="12.42578125" style="794" customWidth="1"/>
    <col min="516" max="516" width="12.5703125" style="794" customWidth="1"/>
    <col min="517" max="517" width="11.7109375" style="794" customWidth="1"/>
    <col min="518" max="518" width="10.7109375" style="794" customWidth="1"/>
    <col min="519" max="519" width="2.42578125" style="794" bestFit="1" customWidth="1"/>
    <col min="520" max="520" width="8.5703125" style="794" customWidth="1"/>
    <col min="521" max="521" width="12.42578125" style="794" customWidth="1"/>
    <col min="522" max="522" width="2.140625" style="794" customWidth="1"/>
    <col min="523" max="523" width="9.42578125" style="794" customWidth="1"/>
    <col min="524" max="768" width="11" style="794"/>
    <col min="769" max="769" width="46.7109375" style="794" bestFit="1" customWidth="1"/>
    <col min="770" max="770" width="11.85546875" style="794" customWidth="1"/>
    <col min="771" max="771" width="12.42578125" style="794" customWidth="1"/>
    <col min="772" max="772" width="12.5703125" style="794" customWidth="1"/>
    <col min="773" max="773" width="11.7109375" style="794" customWidth="1"/>
    <col min="774" max="774" width="10.7109375" style="794" customWidth="1"/>
    <col min="775" max="775" width="2.42578125" style="794" bestFit="1" customWidth="1"/>
    <col min="776" max="776" width="8.5703125" style="794" customWidth="1"/>
    <col min="777" max="777" width="12.42578125" style="794" customWidth="1"/>
    <col min="778" max="778" width="2.140625" style="794" customWidth="1"/>
    <col min="779" max="779" width="9.42578125" style="794" customWidth="1"/>
    <col min="780" max="1024" width="11" style="794"/>
    <col min="1025" max="1025" width="46.7109375" style="794" bestFit="1" customWidth="1"/>
    <col min="1026" max="1026" width="11.85546875" style="794" customWidth="1"/>
    <col min="1027" max="1027" width="12.42578125" style="794" customWidth="1"/>
    <col min="1028" max="1028" width="12.5703125" style="794" customWidth="1"/>
    <col min="1029" max="1029" width="11.7109375" style="794" customWidth="1"/>
    <col min="1030" max="1030" width="10.7109375" style="794" customWidth="1"/>
    <col min="1031" max="1031" width="2.42578125" style="794" bestFit="1" customWidth="1"/>
    <col min="1032" max="1032" width="8.5703125" style="794" customWidth="1"/>
    <col min="1033" max="1033" width="12.42578125" style="794" customWidth="1"/>
    <col min="1034" max="1034" width="2.140625" style="794" customWidth="1"/>
    <col min="1035" max="1035" width="9.42578125" style="794" customWidth="1"/>
    <col min="1036" max="1280" width="11" style="794"/>
    <col min="1281" max="1281" width="46.7109375" style="794" bestFit="1" customWidth="1"/>
    <col min="1282" max="1282" width="11.85546875" style="794" customWidth="1"/>
    <col min="1283" max="1283" width="12.42578125" style="794" customWidth="1"/>
    <col min="1284" max="1284" width="12.5703125" style="794" customWidth="1"/>
    <col min="1285" max="1285" width="11.7109375" style="794" customWidth="1"/>
    <col min="1286" max="1286" width="10.7109375" style="794" customWidth="1"/>
    <col min="1287" max="1287" width="2.42578125" style="794" bestFit="1" customWidth="1"/>
    <col min="1288" max="1288" width="8.5703125" style="794" customWidth="1"/>
    <col min="1289" max="1289" width="12.42578125" style="794" customWidth="1"/>
    <col min="1290" max="1290" width="2.140625" style="794" customWidth="1"/>
    <col min="1291" max="1291" width="9.42578125" style="794" customWidth="1"/>
    <col min="1292" max="1536" width="11" style="794"/>
    <col min="1537" max="1537" width="46.7109375" style="794" bestFit="1" customWidth="1"/>
    <col min="1538" max="1538" width="11.85546875" style="794" customWidth="1"/>
    <col min="1539" max="1539" width="12.42578125" style="794" customWidth="1"/>
    <col min="1540" max="1540" width="12.5703125" style="794" customWidth="1"/>
    <col min="1541" max="1541" width="11.7109375" style="794" customWidth="1"/>
    <col min="1542" max="1542" width="10.7109375" style="794" customWidth="1"/>
    <col min="1543" max="1543" width="2.42578125" style="794" bestFit="1" customWidth="1"/>
    <col min="1544" max="1544" width="8.5703125" style="794" customWidth="1"/>
    <col min="1545" max="1545" width="12.42578125" style="794" customWidth="1"/>
    <col min="1546" max="1546" width="2.140625" style="794" customWidth="1"/>
    <col min="1547" max="1547" width="9.42578125" style="794" customWidth="1"/>
    <col min="1548" max="1792" width="11" style="794"/>
    <col min="1793" max="1793" width="46.7109375" style="794" bestFit="1" customWidth="1"/>
    <col min="1794" max="1794" width="11.85546875" style="794" customWidth="1"/>
    <col min="1795" max="1795" width="12.42578125" style="794" customWidth="1"/>
    <col min="1796" max="1796" width="12.5703125" style="794" customWidth="1"/>
    <col min="1797" max="1797" width="11.7109375" style="794" customWidth="1"/>
    <col min="1798" max="1798" width="10.7109375" style="794" customWidth="1"/>
    <col min="1799" max="1799" width="2.42578125" style="794" bestFit="1" customWidth="1"/>
    <col min="1800" max="1800" width="8.5703125" style="794" customWidth="1"/>
    <col min="1801" max="1801" width="12.42578125" style="794" customWidth="1"/>
    <col min="1802" max="1802" width="2.140625" style="794" customWidth="1"/>
    <col min="1803" max="1803" width="9.42578125" style="794" customWidth="1"/>
    <col min="1804" max="2048" width="11" style="794"/>
    <col min="2049" max="2049" width="46.7109375" style="794" bestFit="1" customWidth="1"/>
    <col min="2050" max="2050" width="11.85546875" style="794" customWidth="1"/>
    <col min="2051" max="2051" width="12.42578125" style="794" customWidth="1"/>
    <col min="2052" max="2052" width="12.5703125" style="794" customWidth="1"/>
    <col min="2053" max="2053" width="11.7109375" style="794" customWidth="1"/>
    <col min="2054" max="2054" width="10.7109375" style="794" customWidth="1"/>
    <col min="2055" max="2055" width="2.42578125" style="794" bestFit="1" customWidth="1"/>
    <col min="2056" max="2056" width="8.5703125" style="794" customWidth="1"/>
    <col min="2057" max="2057" width="12.42578125" style="794" customWidth="1"/>
    <col min="2058" max="2058" width="2.140625" style="794" customWidth="1"/>
    <col min="2059" max="2059" width="9.42578125" style="794" customWidth="1"/>
    <col min="2060" max="2304" width="11" style="794"/>
    <col min="2305" max="2305" width="46.7109375" style="794" bestFit="1" customWidth="1"/>
    <col min="2306" max="2306" width="11.85546875" style="794" customWidth="1"/>
    <col min="2307" max="2307" width="12.42578125" style="794" customWidth="1"/>
    <col min="2308" max="2308" width="12.5703125" style="794" customWidth="1"/>
    <col min="2309" max="2309" width="11.7109375" style="794" customWidth="1"/>
    <col min="2310" max="2310" width="10.7109375" style="794" customWidth="1"/>
    <col min="2311" max="2311" width="2.42578125" style="794" bestFit="1" customWidth="1"/>
    <col min="2312" max="2312" width="8.5703125" style="794" customWidth="1"/>
    <col min="2313" max="2313" width="12.42578125" style="794" customWidth="1"/>
    <col min="2314" max="2314" width="2.140625" style="794" customWidth="1"/>
    <col min="2315" max="2315" width="9.42578125" style="794" customWidth="1"/>
    <col min="2316" max="2560" width="11" style="794"/>
    <col min="2561" max="2561" width="46.7109375" style="794" bestFit="1" customWidth="1"/>
    <col min="2562" max="2562" width="11.85546875" style="794" customWidth="1"/>
    <col min="2563" max="2563" width="12.42578125" style="794" customWidth="1"/>
    <col min="2564" max="2564" width="12.5703125" style="794" customWidth="1"/>
    <col min="2565" max="2565" width="11.7109375" style="794" customWidth="1"/>
    <col min="2566" max="2566" width="10.7109375" style="794" customWidth="1"/>
    <col min="2567" max="2567" width="2.42578125" style="794" bestFit="1" customWidth="1"/>
    <col min="2568" max="2568" width="8.5703125" style="794" customWidth="1"/>
    <col min="2569" max="2569" width="12.42578125" style="794" customWidth="1"/>
    <col min="2570" max="2570" width="2.140625" style="794" customWidth="1"/>
    <col min="2571" max="2571" width="9.42578125" style="794" customWidth="1"/>
    <col min="2572" max="2816" width="11" style="794"/>
    <col min="2817" max="2817" width="46.7109375" style="794" bestFit="1" customWidth="1"/>
    <col min="2818" max="2818" width="11.85546875" style="794" customWidth="1"/>
    <col min="2819" max="2819" width="12.42578125" style="794" customWidth="1"/>
    <col min="2820" max="2820" width="12.5703125" style="794" customWidth="1"/>
    <col min="2821" max="2821" width="11.7109375" style="794" customWidth="1"/>
    <col min="2822" max="2822" width="10.7109375" style="794" customWidth="1"/>
    <col min="2823" max="2823" width="2.42578125" style="794" bestFit="1" customWidth="1"/>
    <col min="2824" max="2824" width="8.5703125" style="794" customWidth="1"/>
    <col min="2825" max="2825" width="12.42578125" style="794" customWidth="1"/>
    <col min="2826" max="2826" width="2.140625" style="794" customWidth="1"/>
    <col min="2827" max="2827" width="9.42578125" style="794" customWidth="1"/>
    <col min="2828" max="3072" width="11" style="794"/>
    <col min="3073" max="3073" width="46.7109375" style="794" bestFit="1" customWidth="1"/>
    <col min="3074" max="3074" width="11.85546875" style="794" customWidth="1"/>
    <col min="3075" max="3075" width="12.42578125" style="794" customWidth="1"/>
    <col min="3076" max="3076" width="12.5703125" style="794" customWidth="1"/>
    <col min="3077" max="3077" width="11.7109375" style="794" customWidth="1"/>
    <col min="3078" max="3078" width="10.7109375" style="794" customWidth="1"/>
    <col min="3079" max="3079" width="2.42578125" style="794" bestFit="1" customWidth="1"/>
    <col min="3080" max="3080" width="8.5703125" style="794" customWidth="1"/>
    <col min="3081" max="3081" width="12.42578125" style="794" customWidth="1"/>
    <col min="3082" max="3082" width="2.140625" style="794" customWidth="1"/>
    <col min="3083" max="3083" width="9.42578125" style="794" customWidth="1"/>
    <col min="3084" max="3328" width="11" style="794"/>
    <col min="3329" max="3329" width="46.7109375" style="794" bestFit="1" customWidth="1"/>
    <col min="3330" max="3330" width="11.85546875" style="794" customWidth="1"/>
    <col min="3331" max="3331" width="12.42578125" style="794" customWidth="1"/>
    <col min="3332" max="3332" width="12.5703125" style="794" customWidth="1"/>
    <col min="3333" max="3333" width="11.7109375" style="794" customWidth="1"/>
    <col min="3334" max="3334" width="10.7109375" style="794" customWidth="1"/>
    <col min="3335" max="3335" width="2.42578125" style="794" bestFit="1" customWidth="1"/>
    <col min="3336" max="3336" width="8.5703125" style="794" customWidth="1"/>
    <col min="3337" max="3337" width="12.42578125" style="794" customWidth="1"/>
    <col min="3338" max="3338" width="2.140625" style="794" customWidth="1"/>
    <col min="3339" max="3339" width="9.42578125" style="794" customWidth="1"/>
    <col min="3340" max="3584" width="11" style="794"/>
    <col min="3585" max="3585" width="46.7109375" style="794" bestFit="1" customWidth="1"/>
    <col min="3586" max="3586" width="11.85546875" style="794" customWidth="1"/>
    <col min="3587" max="3587" width="12.42578125" style="794" customWidth="1"/>
    <col min="3588" max="3588" width="12.5703125" style="794" customWidth="1"/>
    <col min="3589" max="3589" width="11.7109375" style="794" customWidth="1"/>
    <col min="3590" max="3590" width="10.7109375" style="794" customWidth="1"/>
    <col min="3591" max="3591" width="2.42578125" style="794" bestFit="1" customWidth="1"/>
    <col min="3592" max="3592" width="8.5703125" style="794" customWidth="1"/>
    <col min="3593" max="3593" width="12.42578125" style="794" customWidth="1"/>
    <col min="3594" max="3594" width="2.140625" style="794" customWidth="1"/>
    <col min="3595" max="3595" width="9.42578125" style="794" customWidth="1"/>
    <col min="3596" max="3840" width="11" style="794"/>
    <col min="3841" max="3841" width="46.7109375" style="794" bestFit="1" customWidth="1"/>
    <col min="3842" max="3842" width="11.85546875" style="794" customWidth="1"/>
    <col min="3843" max="3843" width="12.42578125" style="794" customWidth="1"/>
    <col min="3844" max="3844" width="12.5703125" style="794" customWidth="1"/>
    <col min="3845" max="3845" width="11.7109375" style="794" customWidth="1"/>
    <col min="3846" max="3846" width="10.7109375" style="794" customWidth="1"/>
    <col min="3847" max="3847" width="2.42578125" style="794" bestFit="1" customWidth="1"/>
    <col min="3848" max="3848" width="8.5703125" style="794" customWidth="1"/>
    <col min="3849" max="3849" width="12.42578125" style="794" customWidth="1"/>
    <col min="3850" max="3850" width="2.140625" style="794" customWidth="1"/>
    <col min="3851" max="3851" width="9.42578125" style="794" customWidth="1"/>
    <col min="3852" max="4096" width="11" style="794"/>
    <col min="4097" max="4097" width="46.7109375" style="794" bestFit="1" customWidth="1"/>
    <col min="4098" max="4098" width="11.85546875" style="794" customWidth="1"/>
    <col min="4099" max="4099" width="12.42578125" style="794" customWidth="1"/>
    <col min="4100" max="4100" width="12.5703125" style="794" customWidth="1"/>
    <col min="4101" max="4101" width="11.7109375" style="794" customWidth="1"/>
    <col min="4102" max="4102" width="10.7109375" style="794" customWidth="1"/>
    <col min="4103" max="4103" width="2.42578125" style="794" bestFit="1" customWidth="1"/>
    <col min="4104" max="4104" width="8.5703125" style="794" customWidth="1"/>
    <col min="4105" max="4105" width="12.42578125" style="794" customWidth="1"/>
    <col min="4106" max="4106" width="2.140625" style="794" customWidth="1"/>
    <col min="4107" max="4107" width="9.42578125" style="794" customWidth="1"/>
    <col min="4108" max="4352" width="11" style="794"/>
    <col min="4353" max="4353" width="46.7109375" style="794" bestFit="1" customWidth="1"/>
    <col min="4354" max="4354" width="11.85546875" style="794" customWidth="1"/>
    <col min="4355" max="4355" width="12.42578125" style="794" customWidth="1"/>
    <col min="4356" max="4356" width="12.5703125" style="794" customWidth="1"/>
    <col min="4357" max="4357" width="11.7109375" style="794" customWidth="1"/>
    <col min="4358" max="4358" width="10.7109375" style="794" customWidth="1"/>
    <col min="4359" max="4359" width="2.42578125" style="794" bestFit="1" customWidth="1"/>
    <col min="4360" max="4360" width="8.5703125" style="794" customWidth="1"/>
    <col min="4361" max="4361" width="12.42578125" style="794" customWidth="1"/>
    <col min="4362" max="4362" width="2.140625" style="794" customWidth="1"/>
    <col min="4363" max="4363" width="9.42578125" style="794" customWidth="1"/>
    <col min="4364" max="4608" width="11" style="794"/>
    <col min="4609" max="4609" width="46.7109375" style="794" bestFit="1" customWidth="1"/>
    <col min="4610" max="4610" width="11.85546875" style="794" customWidth="1"/>
    <col min="4611" max="4611" width="12.42578125" style="794" customWidth="1"/>
    <col min="4612" max="4612" width="12.5703125" style="794" customWidth="1"/>
    <col min="4613" max="4613" width="11.7109375" style="794" customWidth="1"/>
    <col min="4614" max="4614" width="10.7109375" style="794" customWidth="1"/>
    <col min="4615" max="4615" width="2.42578125" style="794" bestFit="1" customWidth="1"/>
    <col min="4616" max="4616" width="8.5703125" style="794" customWidth="1"/>
    <col min="4617" max="4617" width="12.42578125" style="794" customWidth="1"/>
    <col min="4618" max="4618" width="2.140625" style="794" customWidth="1"/>
    <col min="4619" max="4619" width="9.42578125" style="794" customWidth="1"/>
    <col min="4620" max="4864" width="11" style="794"/>
    <col min="4865" max="4865" width="46.7109375" style="794" bestFit="1" customWidth="1"/>
    <col min="4866" max="4866" width="11.85546875" style="794" customWidth="1"/>
    <col min="4867" max="4867" width="12.42578125" style="794" customWidth="1"/>
    <col min="4868" max="4868" width="12.5703125" style="794" customWidth="1"/>
    <col min="4869" max="4869" width="11.7109375" style="794" customWidth="1"/>
    <col min="4870" max="4870" width="10.7109375" style="794" customWidth="1"/>
    <col min="4871" max="4871" width="2.42578125" style="794" bestFit="1" customWidth="1"/>
    <col min="4872" max="4872" width="8.5703125" style="794" customWidth="1"/>
    <col min="4873" max="4873" width="12.42578125" style="794" customWidth="1"/>
    <col min="4874" max="4874" width="2.140625" style="794" customWidth="1"/>
    <col min="4875" max="4875" width="9.42578125" style="794" customWidth="1"/>
    <col min="4876" max="5120" width="11" style="794"/>
    <col min="5121" max="5121" width="46.7109375" style="794" bestFit="1" customWidth="1"/>
    <col min="5122" max="5122" width="11.85546875" style="794" customWidth="1"/>
    <col min="5123" max="5123" width="12.42578125" style="794" customWidth="1"/>
    <col min="5124" max="5124" width="12.5703125" style="794" customWidth="1"/>
    <col min="5125" max="5125" width="11.7109375" style="794" customWidth="1"/>
    <col min="5126" max="5126" width="10.7109375" style="794" customWidth="1"/>
    <col min="5127" max="5127" width="2.42578125" style="794" bestFit="1" customWidth="1"/>
    <col min="5128" max="5128" width="8.5703125" style="794" customWidth="1"/>
    <col min="5129" max="5129" width="12.42578125" style="794" customWidth="1"/>
    <col min="5130" max="5130" width="2.140625" style="794" customWidth="1"/>
    <col min="5131" max="5131" width="9.42578125" style="794" customWidth="1"/>
    <col min="5132" max="5376" width="11" style="794"/>
    <col min="5377" max="5377" width="46.7109375" style="794" bestFit="1" customWidth="1"/>
    <col min="5378" max="5378" width="11.85546875" style="794" customWidth="1"/>
    <col min="5379" max="5379" width="12.42578125" style="794" customWidth="1"/>
    <col min="5380" max="5380" width="12.5703125" style="794" customWidth="1"/>
    <col min="5381" max="5381" width="11.7109375" style="794" customWidth="1"/>
    <col min="5382" max="5382" width="10.7109375" style="794" customWidth="1"/>
    <col min="5383" max="5383" width="2.42578125" style="794" bestFit="1" customWidth="1"/>
    <col min="5384" max="5384" width="8.5703125" style="794" customWidth="1"/>
    <col min="5385" max="5385" width="12.42578125" style="794" customWidth="1"/>
    <col min="5386" max="5386" width="2.140625" style="794" customWidth="1"/>
    <col min="5387" max="5387" width="9.42578125" style="794" customWidth="1"/>
    <col min="5388" max="5632" width="11" style="794"/>
    <col min="5633" max="5633" width="46.7109375" style="794" bestFit="1" customWidth="1"/>
    <col min="5634" max="5634" width="11.85546875" style="794" customWidth="1"/>
    <col min="5635" max="5635" width="12.42578125" style="794" customWidth="1"/>
    <col min="5636" max="5636" width="12.5703125" style="794" customWidth="1"/>
    <col min="5637" max="5637" width="11.7109375" style="794" customWidth="1"/>
    <col min="5638" max="5638" width="10.7109375" style="794" customWidth="1"/>
    <col min="5639" max="5639" width="2.42578125" style="794" bestFit="1" customWidth="1"/>
    <col min="5640" max="5640" width="8.5703125" style="794" customWidth="1"/>
    <col min="5641" max="5641" width="12.42578125" style="794" customWidth="1"/>
    <col min="5642" max="5642" width="2.140625" style="794" customWidth="1"/>
    <col min="5643" max="5643" width="9.42578125" style="794" customWidth="1"/>
    <col min="5644" max="5888" width="11" style="794"/>
    <col min="5889" max="5889" width="46.7109375" style="794" bestFit="1" customWidth="1"/>
    <col min="5890" max="5890" width="11.85546875" style="794" customWidth="1"/>
    <col min="5891" max="5891" width="12.42578125" style="794" customWidth="1"/>
    <col min="5892" max="5892" width="12.5703125" style="794" customWidth="1"/>
    <col min="5893" max="5893" width="11.7109375" style="794" customWidth="1"/>
    <col min="5894" max="5894" width="10.7109375" style="794" customWidth="1"/>
    <col min="5895" max="5895" width="2.42578125" style="794" bestFit="1" customWidth="1"/>
    <col min="5896" max="5896" width="8.5703125" style="794" customWidth="1"/>
    <col min="5897" max="5897" width="12.42578125" style="794" customWidth="1"/>
    <col min="5898" max="5898" width="2.140625" style="794" customWidth="1"/>
    <col min="5899" max="5899" width="9.42578125" style="794" customWidth="1"/>
    <col min="5900" max="6144" width="11" style="794"/>
    <col min="6145" max="6145" width="46.7109375" style="794" bestFit="1" customWidth="1"/>
    <col min="6146" max="6146" width="11.85546875" style="794" customWidth="1"/>
    <col min="6147" max="6147" width="12.42578125" style="794" customWidth="1"/>
    <col min="6148" max="6148" width="12.5703125" style="794" customWidth="1"/>
    <col min="6149" max="6149" width="11.7109375" style="794" customWidth="1"/>
    <col min="6150" max="6150" width="10.7109375" style="794" customWidth="1"/>
    <col min="6151" max="6151" width="2.42578125" style="794" bestFit="1" customWidth="1"/>
    <col min="6152" max="6152" width="8.5703125" style="794" customWidth="1"/>
    <col min="6153" max="6153" width="12.42578125" style="794" customWidth="1"/>
    <col min="6154" max="6154" width="2.140625" style="794" customWidth="1"/>
    <col min="6155" max="6155" width="9.42578125" style="794" customWidth="1"/>
    <col min="6156" max="6400" width="11" style="794"/>
    <col min="6401" max="6401" width="46.7109375" style="794" bestFit="1" customWidth="1"/>
    <col min="6402" max="6402" width="11.85546875" style="794" customWidth="1"/>
    <col min="6403" max="6403" width="12.42578125" style="794" customWidth="1"/>
    <col min="6404" max="6404" width="12.5703125" style="794" customWidth="1"/>
    <col min="6405" max="6405" width="11.7109375" style="794" customWidth="1"/>
    <col min="6406" max="6406" width="10.7109375" style="794" customWidth="1"/>
    <col min="6407" max="6407" width="2.42578125" style="794" bestFit="1" customWidth="1"/>
    <col min="6408" max="6408" width="8.5703125" style="794" customWidth="1"/>
    <col min="6409" max="6409" width="12.42578125" style="794" customWidth="1"/>
    <col min="6410" max="6410" width="2.140625" style="794" customWidth="1"/>
    <col min="6411" max="6411" width="9.42578125" style="794" customWidth="1"/>
    <col min="6412" max="6656" width="11" style="794"/>
    <col min="6657" max="6657" width="46.7109375" style="794" bestFit="1" customWidth="1"/>
    <col min="6658" max="6658" width="11.85546875" style="794" customWidth="1"/>
    <col min="6659" max="6659" width="12.42578125" style="794" customWidth="1"/>
    <col min="6660" max="6660" width="12.5703125" style="794" customWidth="1"/>
    <col min="6661" max="6661" width="11.7109375" style="794" customWidth="1"/>
    <col min="6662" max="6662" width="10.7109375" style="794" customWidth="1"/>
    <col min="6663" max="6663" width="2.42578125" style="794" bestFit="1" customWidth="1"/>
    <col min="6664" max="6664" width="8.5703125" style="794" customWidth="1"/>
    <col min="6665" max="6665" width="12.42578125" style="794" customWidth="1"/>
    <col min="6666" max="6666" width="2.140625" style="794" customWidth="1"/>
    <col min="6667" max="6667" width="9.42578125" style="794" customWidth="1"/>
    <col min="6668" max="6912" width="11" style="794"/>
    <col min="6913" max="6913" width="46.7109375" style="794" bestFit="1" customWidth="1"/>
    <col min="6914" max="6914" width="11.85546875" style="794" customWidth="1"/>
    <col min="6915" max="6915" width="12.42578125" style="794" customWidth="1"/>
    <col min="6916" max="6916" width="12.5703125" style="794" customWidth="1"/>
    <col min="6917" max="6917" width="11.7109375" style="794" customWidth="1"/>
    <col min="6918" max="6918" width="10.7109375" style="794" customWidth="1"/>
    <col min="6919" max="6919" width="2.42578125" style="794" bestFit="1" customWidth="1"/>
    <col min="6920" max="6920" width="8.5703125" style="794" customWidth="1"/>
    <col min="6921" max="6921" width="12.42578125" style="794" customWidth="1"/>
    <col min="6922" max="6922" width="2.140625" style="794" customWidth="1"/>
    <col min="6923" max="6923" width="9.42578125" style="794" customWidth="1"/>
    <col min="6924" max="7168" width="11" style="794"/>
    <col min="7169" max="7169" width="46.7109375" style="794" bestFit="1" customWidth="1"/>
    <col min="7170" max="7170" width="11.85546875" style="794" customWidth="1"/>
    <col min="7171" max="7171" width="12.42578125" style="794" customWidth="1"/>
    <col min="7172" max="7172" width="12.5703125" style="794" customWidth="1"/>
    <col min="7173" max="7173" width="11.7109375" style="794" customWidth="1"/>
    <col min="7174" max="7174" width="10.7109375" style="794" customWidth="1"/>
    <col min="7175" max="7175" width="2.42578125" style="794" bestFit="1" customWidth="1"/>
    <col min="7176" max="7176" width="8.5703125" style="794" customWidth="1"/>
    <col min="7177" max="7177" width="12.42578125" style="794" customWidth="1"/>
    <col min="7178" max="7178" width="2.140625" style="794" customWidth="1"/>
    <col min="7179" max="7179" width="9.42578125" style="794" customWidth="1"/>
    <col min="7180" max="7424" width="11" style="794"/>
    <col min="7425" max="7425" width="46.7109375" style="794" bestFit="1" customWidth="1"/>
    <col min="7426" max="7426" width="11.85546875" style="794" customWidth="1"/>
    <col min="7427" max="7427" width="12.42578125" style="794" customWidth="1"/>
    <col min="7428" max="7428" width="12.5703125" style="794" customWidth="1"/>
    <col min="7429" max="7429" width="11.7109375" style="794" customWidth="1"/>
    <col min="7430" max="7430" width="10.7109375" style="794" customWidth="1"/>
    <col min="7431" max="7431" width="2.42578125" style="794" bestFit="1" customWidth="1"/>
    <col min="7432" max="7432" width="8.5703125" style="794" customWidth="1"/>
    <col min="7433" max="7433" width="12.42578125" style="794" customWidth="1"/>
    <col min="7434" max="7434" width="2.140625" style="794" customWidth="1"/>
    <col min="7435" max="7435" width="9.42578125" style="794" customWidth="1"/>
    <col min="7436" max="7680" width="11" style="794"/>
    <col min="7681" max="7681" width="46.7109375" style="794" bestFit="1" customWidth="1"/>
    <col min="7682" max="7682" width="11.85546875" style="794" customWidth="1"/>
    <col min="7683" max="7683" width="12.42578125" style="794" customWidth="1"/>
    <col min="7684" max="7684" width="12.5703125" style="794" customWidth="1"/>
    <col min="7685" max="7685" width="11.7109375" style="794" customWidth="1"/>
    <col min="7686" max="7686" width="10.7109375" style="794" customWidth="1"/>
    <col min="7687" max="7687" width="2.42578125" style="794" bestFit="1" customWidth="1"/>
    <col min="7688" max="7688" width="8.5703125" style="794" customWidth="1"/>
    <col min="7689" max="7689" width="12.42578125" style="794" customWidth="1"/>
    <col min="7690" max="7690" width="2.140625" style="794" customWidth="1"/>
    <col min="7691" max="7691" width="9.42578125" style="794" customWidth="1"/>
    <col min="7692" max="7936" width="11" style="794"/>
    <col min="7937" max="7937" width="46.7109375" style="794" bestFit="1" customWidth="1"/>
    <col min="7938" max="7938" width="11.85546875" style="794" customWidth="1"/>
    <col min="7939" max="7939" width="12.42578125" style="794" customWidth="1"/>
    <col min="7940" max="7940" width="12.5703125" style="794" customWidth="1"/>
    <col min="7941" max="7941" width="11.7109375" style="794" customWidth="1"/>
    <col min="7942" max="7942" width="10.7109375" style="794" customWidth="1"/>
    <col min="7943" max="7943" width="2.42578125" style="794" bestFit="1" customWidth="1"/>
    <col min="7944" max="7944" width="8.5703125" style="794" customWidth="1"/>
    <col min="7945" max="7945" width="12.42578125" style="794" customWidth="1"/>
    <col min="7946" max="7946" width="2.140625" style="794" customWidth="1"/>
    <col min="7947" max="7947" width="9.42578125" style="794" customWidth="1"/>
    <col min="7948" max="8192" width="11" style="794"/>
    <col min="8193" max="8193" width="46.7109375" style="794" bestFit="1" customWidth="1"/>
    <col min="8194" max="8194" width="11.85546875" style="794" customWidth="1"/>
    <col min="8195" max="8195" width="12.42578125" style="794" customWidth="1"/>
    <col min="8196" max="8196" width="12.5703125" style="794" customWidth="1"/>
    <col min="8197" max="8197" width="11.7109375" style="794" customWidth="1"/>
    <col min="8198" max="8198" width="10.7109375" style="794" customWidth="1"/>
    <col min="8199" max="8199" width="2.42578125" style="794" bestFit="1" customWidth="1"/>
    <col min="8200" max="8200" width="8.5703125" style="794" customWidth="1"/>
    <col min="8201" max="8201" width="12.42578125" style="794" customWidth="1"/>
    <col min="8202" max="8202" width="2.140625" style="794" customWidth="1"/>
    <col min="8203" max="8203" width="9.42578125" style="794" customWidth="1"/>
    <col min="8204" max="8448" width="11" style="794"/>
    <col min="8449" max="8449" width="46.7109375" style="794" bestFit="1" customWidth="1"/>
    <col min="8450" max="8450" width="11.85546875" style="794" customWidth="1"/>
    <col min="8451" max="8451" width="12.42578125" style="794" customWidth="1"/>
    <col min="8452" max="8452" width="12.5703125" style="794" customWidth="1"/>
    <col min="8453" max="8453" width="11.7109375" style="794" customWidth="1"/>
    <col min="8454" max="8454" width="10.7109375" style="794" customWidth="1"/>
    <col min="8455" max="8455" width="2.42578125" style="794" bestFit="1" customWidth="1"/>
    <col min="8456" max="8456" width="8.5703125" style="794" customWidth="1"/>
    <col min="8457" max="8457" width="12.42578125" style="794" customWidth="1"/>
    <col min="8458" max="8458" width="2.140625" style="794" customWidth="1"/>
    <col min="8459" max="8459" width="9.42578125" style="794" customWidth="1"/>
    <col min="8460" max="8704" width="11" style="794"/>
    <col min="8705" max="8705" width="46.7109375" style="794" bestFit="1" customWidth="1"/>
    <col min="8706" max="8706" width="11.85546875" style="794" customWidth="1"/>
    <col min="8707" max="8707" width="12.42578125" style="794" customWidth="1"/>
    <col min="8708" max="8708" width="12.5703125" style="794" customWidth="1"/>
    <col min="8709" max="8709" width="11.7109375" style="794" customWidth="1"/>
    <col min="8710" max="8710" width="10.7109375" style="794" customWidth="1"/>
    <col min="8711" max="8711" width="2.42578125" style="794" bestFit="1" customWidth="1"/>
    <col min="8712" max="8712" width="8.5703125" style="794" customWidth="1"/>
    <col min="8713" max="8713" width="12.42578125" style="794" customWidth="1"/>
    <col min="8714" max="8714" width="2.140625" style="794" customWidth="1"/>
    <col min="8715" max="8715" width="9.42578125" style="794" customWidth="1"/>
    <col min="8716" max="8960" width="11" style="794"/>
    <col min="8961" max="8961" width="46.7109375" style="794" bestFit="1" customWidth="1"/>
    <col min="8962" max="8962" width="11.85546875" style="794" customWidth="1"/>
    <col min="8963" max="8963" width="12.42578125" style="794" customWidth="1"/>
    <col min="8964" max="8964" width="12.5703125" style="794" customWidth="1"/>
    <col min="8965" max="8965" width="11.7109375" style="794" customWidth="1"/>
    <col min="8966" max="8966" width="10.7109375" style="794" customWidth="1"/>
    <col min="8967" max="8967" width="2.42578125" style="794" bestFit="1" customWidth="1"/>
    <col min="8968" max="8968" width="8.5703125" style="794" customWidth="1"/>
    <col min="8969" max="8969" width="12.42578125" style="794" customWidth="1"/>
    <col min="8970" max="8970" width="2.140625" style="794" customWidth="1"/>
    <col min="8971" max="8971" width="9.42578125" style="794" customWidth="1"/>
    <col min="8972" max="9216" width="11" style="794"/>
    <col min="9217" max="9217" width="46.7109375" style="794" bestFit="1" customWidth="1"/>
    <col min="9218" max="9218" width="11.85546875" style="794" customWidth="1"/>
    <col min="9219" max="9219" width="12.42578125" style="794" customWidth="1"/>
    <col min="9220" max="9220" width="12.5703125" style="794" customWidth="1"/>
    <col min="9221" max="9221" width="11.7109375" style="794" customWidth="1"/>
    <col min="9222" max="9222" width="10.7109375" style="794" customWidth="1"/>
    <col min="9223" max="9223" width="2.42578125" style="794" bestFit="1" customWidth="1"/>
    <col min="9224" max="9224" width="8.5703125" style="794" customWidth="1"/>
    <col min="9225" max="9225" width="12.42578125" style="794" customWidth="1"/>
    <col min="9226" max="9226" width="2.140625" style="794" customWidth="1"/>
    <col min="9227" max="9227" width="9.42578125" style="794" customWidth="1"/>
    <col min="9228" max="9472" width="11" style="794"/>
    <col min="9473" max="9473" width="46.7109375" style="794" bestFit="1" customWidth="1"/>
    <col min="9474" max="9474" width="11.85546875" style="794" customWidth="1"/>
    <col min="9475" max="9475" width="12.42578125" style="794" customWidth="1"/>
    <col min="9476" max="9476" width="12.5703125" style="794" customWidth="1"/>
    <col min="9477" max="9477" width="11.7109375" style="794" customWidth="1"/>
    <col min="9478" max="9478" width="10.7109375" style="794" customWidth="1"/>
    <col min="9479" max="9479" width="2.42578125" style="794" bestFit="1" customWidth="1"/>
    <col min="9480" max="9480" width="8.5703125" style="794" customWidth="1"/>
    <col min="9481" max="9481" width="12.42578125" style="794" customWidth="1"/>
    <col min="9482" max="9482" width="2.140625" style="794" customWidth="1"/>
    <col min="9483" max="9483" width="9.42578125" style="794" customWidth="1"/>
    <col min="9484" max="9728" width="11" style="794"/>
    <col min="9729" max="9729" width="46.7109375" style="794" bestFit="1" customWidth="1"/>
    <col min="9730" max="9730" width="11.85546875" style="794" customWidth="1"/>
    <col min="9731" max="9731" width="12.42578125" style="794" customWidth="1"/>
    <col min="9732" max="9732" width="12.5703125" style="794" customWidth="1"/>
    <col min="9733" max="9733" width="11.7109375" style="794" customWidth="1"/>
    <col min="9734" max="9734" width="10.7109375" style="794" customWidth="1"/>
    <col min="9735" max="9735" width="2.42578125" style="794" bestFit="1" customWidth="1"/>
    <col min="9736" max="9736" width="8.5703125" style="794" customWidth="1"/>
    <col min="9737" max="9737" width="12.42578125" style="794" customWidth="1"/>
    <col min="9738" max="9738" width="2.140625" style="794" customWidth="1"/>
    <col min="9739" max="9739" width="9.42578125" style="794" customWidth="1"/>
    <col min="9740" max="9984" width="11" style="794"/>
    <col min="9985" max="9985" width="46.7109375" style="794" bestFit="1" customWidth="1"/>
    <col min="9986" max="9986" width="11.85546875" style="794" customWidth="1"/>
    <col min="9987" max="9987" width="12.42578125" style="794" customWidth="1"/>
    <col min="9988" max="9988" width="12.5703125" style="794" customWidth="1"/>
    <col min="9989" max="9989" width="11.7109375" style="794" customWidth="1"/>
    <col min="9990" max="9990" width="10.7109375" style="794" customWidth="1"/>
    <col min="9991" max="9991" width="2.42578125" style="794" bestFit="1" customWidth="1"/>
    <col min="9992" max="9992" width="8.5703125" style="794" customWidth="1"/>
    <col min="9993" max="9993" width="12.42578125" style="794" customWidth="1"/>
    <col min="9994" max="9994" width="2.140625" style="794" customWidth="1"/>
    <col min="9995" max="9995" width="9.42578125" style="794" customWidth="1"/>
    <col min="9996" max="10240" width="11" style="794"/>
    <col min="10241" max="10241" width="46.7109375" style="794" bestFit="1" customWidth="1"/>
    <col min="10242" max="10242" width="11.85546875" style="794" customWidth="1"/>
    <col min="10243" max="10243" width="12.42578125" style="794" customWidth="1"/>
    <col min="10244" max="10244" width="12.5703125" style="794" customWidth="1"/>
    <col min="10245" max="10245" width="11.7109375" style="794" customWidth="1"/>
    <col min="10246" max="10246" width="10.7109375" style="794" customWidth="1"/>
    <col min="10247" max="10247" width="2.42578125" style="794" bestFit="1" customWidth="1"/>
    <col min="10248" max="10248" width="8.5703125" style="794" customWidth="1"/>
    <col min="10249" max="10249" width="12.42578125" style="794" customWidth="1"/>
    <col min="10250" max="10250" width="2.140625" style="794" customWidth="1"/>
    <col min="10251" max="10251" width="9.42578125" style="794" customWidth="1"/>
    <col min="10252" max="10496" width="11" style="794"/>
    <col min="10497" max="10497" width="46.7109375" style="794" bestFit="1" customWidth="1"/>
    <col min="10498" max="10498" width="11.85546875" style="794" customWidth="1"/>
    <col min="10499" max="10499" width="12.42578125" style="794" customWidth="1"/>
    <col min="10500" max="10500" width="12.5703125" style="794" customWidth="1"/>
    <col min="10501" max="10501" width="11.7109375" style="794" customWidth="1"/>
    <col min="10502" max="10502" width="10.7109375" style="794" customWidth="1"/>
    <col min="10503" max="10503" width="2.42578125" style="794" bestFit="1" customWidth="1"/>
    <col min="10504" max="10504" width="8.5703125" style="794" customWidth="1"/>
    <col min="10505" max="10505" width="12.42578125" style="794" customWidth="1"/>
    <col min="10506" max="10506" width="2.140625" style="794" customWidth="1"/>
    <col min="10507" max="10507" width="9.42578125" style="794" customWidth="1"/>
    <col min="10508" max="10752" width="11" style="794"/>
    <col min="10753" max="10753" width="46.7109375" style="794" bestFit="1" customWidth="1"/>
    <col min="10754" max="10754" width="11.85546875" style="794" customWidth="1"/>
    <col min="10755" max="10755" width="12.42578125" style="794" customWidth="1"/>
    <col min="10756" max="10756" width="12.5703125" style="794" customWidth="1"/>
    <col min="10757" max="10757" width="11.7109375" style="794" customWidth="1"/>
    <col min="10758" max="10758" width="10.7109375" style="794" customWidth="1"/>
    <col min="10759" max="10759" width="2.42578125" style="794" bestFit="1" customWidth="1"/>
    <col min="10760" max="10760" width="8.5703125" style="794" customWidth="1"/>
    <col min="10761" max="10761" width="12.42578125" style="794" customWidth="1"/>
    <col min="10762" max="10762" width="2.140625" style="794" customWidth="1"/>
    <col min="10763" max="10763" width="9.42578125" style="794" customWidth="1"/>
    <col min="10764" max="11008" width="11" style="794"/>
    <col min="11009" max="11009" width="46.7109375" style="794" bestFit="1" customWidth="1"/>
    <col min="11010" max="11010" width="11.85546875" style="794" customWidth="1"/>
    <col min="11011" max="11011" width="12.42578125" style="794" customWidth="1"/>
    <col min="11012" max="11012" width="12.5703125" style="794" customWidth="1"/>
    <col min="11013" max="11013" width="11.7109375" style="794" customWidth="1"/>
    <col min="11014" max="11014" width="10.7109375" style="794" customWidth="1"/>
    <col min="11015" max="11015" width="2.42578125" style="794" bestFit="1" customWidth="1"/>
    <col min="11016" max="11016" width="8.5703125" style="794" customWidth="1"/>
    <col min="11017" max="11017" width="12.42578125" style="794" customWidth="1"/>
    <col min="11018" max="11018" width="2.140625" style="794" customWidth="1"/>
    <col min="11019" max="11019" width="9.42578125" style="794" customWidth="1"/>
    <col min="11020" max="11264" width="11" style="794"/>
    <col min="11265" max="11265" width="46.7109375" style="794" bestFit="1" customWidth="1"/>
    <col min="11266" max="11266" width="11.85546875" style="794" customWidth="1"/>
    <col min="11267" max="11267" width="12.42578125" style="794" customWidth="1"/>
    <col min="11268" max="11268" width="12.5703125" style="794" customWidth="1"/>
    <col min="11269" max="11269" width="11.7109375" style="794" customWidth="1"/>
    <col min="11270" max="11270" width="10.7109375" style="794" customWidth="1"/>
    <col min="11271" max="11271" width="2.42578125" style="794" bestFit="1" customWidth="1"/>
    <col min="11272" max="11272" width="8.5703125" style="794" customWidth="1"/>
    <col min="11273" max="11273" width="12.42578125" style="794" customWidth="1"/>
    <col min="11274" max="11274" width="2.140625" style="794" customWidth="1"/>
    <col min="11275" max="11275" width="9.42578125" style="794" customWidth="1"/>
    <col min="11276" max="11520" width="11" style="794"/>
    <col min="11521" max="11521" width="46.7109375" style="794" bestFit="1" customWidth="1"/>
    <col min="11522" max="11522" width="11.85546875" style="794" customWidth="1"/>
    <col min="11523" max="11523" width="12.42578125" style="794" customWidth="1"/>
    <col min="11524" max="11524" width="12.5703125" style="794" customWidth="1"/>
    <col min="11525" max="11525" width="11.7109375" style="794" customWidth="1"/>
    <col min="11526" max="11526" width="10.7109375" style="794" customWidth="1"/>
    <col min="11527" max="11527" width="2.42578125" style="794" bestFit="1" customWidth="1"/>
    <col min="11528" max="11528" width="8.5703125" style="794" customWidth="1"/>
    <col min="11529" max="11529" width="12.42578125" style="794" customWidth="1"/>
    <col min="11530" max="11530" width="2.140625" style="794" customWidth="1"/>
    <col min="11531" max="11531" width="9.42578125" style="794" customWidth="1"/>
    <col min="11532" max="11776" width="11" style="794"/>
    <col min="11777" max="11777" width="46.7109375" style="794" bestFit="1" customWidth="1"/>
    <col min="11778" max="11778" width="11.85546875" style="794" customWidth="1"/>
    <col min="11779" max="11779" width="12.42578125" style="794" customWidth="1"/>
    <col min="11780" max="11780" width="12.5703125" style="794" customWidth="1"/>
    <col min="11781" max="11781" width="11.7109375" style="794" customWidth="1"/>
    <col min="11782" max="11782" width="10.7109375" style="794" customWidth="1"/>
    <col min="11783" max="11783" width="2.42578125" style="794" bestFit="1" customWidth="1"/>
    <col min="11784" max="11784" width="8.5703125" style="794" customWidth="1"/>
    <col min="11785" max="11785" width="12.42578125" style="794" customWidth="1"/>
    <col min="11786" max="11786" width="2.140625" style="794" customWidth="1"/>
    <col min="11787" max="11787" width="9.42578125" style="794" customWidth="1"/>
    <col min="11788" max="12032" width="11" style="794"/>
    <col min="12033" max="12033" width="46.7109375" style="794" bestFit="1" customWidth="1"/>
    <col min="12034" max="12034" width="11.85546875" style="794" customWidth="1"/>
    <col min="12035" max="12035" width="12.42578125" style="794" customWidth="1"/>
    <col min="12036" max="12036" width="12.5703125" style="794" customWidth="1"/>
    <col min="12037" max="12037" width="11.7109375" style="794" customWidth="1"/>
    <col min="12038" max="12038" width="10.7109375" style="794" customWidth="1"/>
    <col min="12039" max="12039" width="2.42578125" style="794" bestFit="1" customWidth="1"/>
    <col min="12040" max="12040" width="8.5703125" style="794" customWidth="1"/>
    <col min="12041" max="12041" width="12.42578125" style="794" customWidth="1"/>
    <col min="12042" max="12042" width="2.140625" style="794" customWidth="1"/>
    <col min="12043" max="12043" width="9.42578125" style="794" customWidth="1"/>
    <col min="12044" max="12288" width="11" style="794"/>
    <col min="12289" max="12289" width="46.7109375" style="794" bestFit="1" customWidth="1"/>
    <col min="12290" max="12290" width="11.85546875" style="794" customWidth="1"/>
    <col min="12291" max="12291" width="12.42578125" style="794" customWidth="1"/>
    <col min="12292" max="12292" width="12.5703125" style="794" customWidth="1"/>
    <col min="12293" max="12293" width="11.7109375" style="794" customWidth="1"/>
    <col min="12294" max="12294" width="10.7109375" style="794" customWidth="1"/>
    <col min="12295" max="12295" width="2.42578125" style="794" bestFit="1" customWidth="1"/>
    <col min="12296" max="12296" width="8.5703125" style="794" customWidth="1"/>
    <col min="12297" max="12297" width="12.42578125" style="794" customWidth="1"/>
    <col min="12298" max="12298" width="2.140625" style="794" customWidth="1"/>
    <col min="12299" max="12299" width="9.42578125" style="794" customWidth="1"/>
    <col min="12300" max="12544" width="11" style="794"/>
    <col min="12545" max="12545" width="46.7109375" style="794" bestFit="1" customWidth="1"/>
    <col min="12546" max="12546" width="11.85546875" style="794" customWidth="1"/>
    <col min="12547" max="12547" width="12.42578125" style="794" customWidth="1"/>
    <col min="12548" max="12548" width="12.5703125" style="794" customWidth="1"/>
    <col min="12549" max="12549" width="11.7109375" style="794" customWidth="1"/>
    <col min="12550" max="12550" width="10.7109375" style="794" customWidth="1"/>
    <col min="12551" max="12551" width="2.42578125" style="794" bestFit="1" customWidth="1"/>
    <col min="12552" max="12552" width="8.5703125" style="794" customWidth="1"/>
    <col min="12553" max="12553" width="12.42578125" style="794" customWidth="1"/>
    <col min="12554" max="12554" width="2.140625" style="794" customWidth="1"/>
    <col min="12555" max="12555" width="9.42578125" style="794" customWidth="1"/>
    <col min="12556" max="12800" width="11" style="794"/>
    <col min="12801" max="12801" width="46.7109375" style="794" bestFit="1" customWidth="1"/>
    <col min="12802" max="12802" width="11.85546875" style="794" customWidth="1"/>
    <col min="12803" max="12803" width="12.42578125" style="794" customWidth="1"/>
    <col min="12804" max="12804" width="12.5703125" style="794" customWidth="1"/>
    <col min="12805" max="12805" width="11.7109375" style="794" customWidth="1"/>
    <col min="12806" max="12806" width="10.7109375" style="794" customWidth="1"/>
    <col min="12807" max="12807" width="2.42578125" style="794" bestFit="1" customWidth="1"/>
    <col min="12808" max="12808" width="8.5703125" style="794" customWidth="1"/>
    <col min="12809" max="12809" width="12.42578125" style="794" customWidth="1"/>
    <col min="12810" max="12810" width="2.140625" style="794" customWidth="1"/>
    <col min="12811" max="12811" width="9.42578125" style="794" customWidth="1"/>
    <col min="12812" max="13056" width="11" style="794"/>
    <col min="13057" max="13057" width="46.7109375" style="794" bestFit="1" customWidth="1"/>
    <col min="13058" max="13058" width="11.85546875" style="794" customWidth="1"/>
    <col min="13059" max="13059" width="12.42578125" style="794" customWidth="1"/>
    <col min="13060" max="13060" width="12.5703125" style="794" customWidth="1"/>
    <col min="13061" max="13061" width="11.7109375" style="794" customWidth="1"/>
    <col min="13062" max="13062" width="10.7109375" style="794" customWidth="1"/>
    <col min="13063" max="13063" width="2.42578125" style="794" bestFit="1" customWidth="1"/>
    <col min="13064" max="13064" width="8.5703125" style="794" customWidth="1"/>
    <col min="13065" max="13065" width="12.42578125" style="794" customWidth="1"/>
    <col min="13066" max="13066" width="2.140625" style="794" customWidth="1"/>
    <col min="13067" max="13067" width="9.42578125" style="794" customWidth="1"/>
    <col min="13068" max="13312" width="11" style="794"/>
    <col min="13313" max="13313" width="46.7109375" style="794" bestFit="1" customWidth="1"/>
    <col min="13314" max="13314" width="11.85546875" style="794" customWidth="1"/>
    <col min="13315" max="13315" width="12.42578125" style="794" customWidth="1"/>
    <col min="13316" max="13316" width="12.5703125" style="794" customWidth="1"/>
    <col min="13317" max="13317" width="11.7109375" style="794" customWidth="1"/>
    <col min="13318" max="13318" width="10.7109375" style="794" customWidth="1"/>
    <col min="13319" max="13319" width="2.42578125" style="794" bestFit="1" customWidth="1"/>
    <col min="13320" max="13320" width="8.5703125" style="794" customWidth="1"/>
    <col min="13321" max="13321" width="12.42578125" style="794" customWidth="1"/>
    <col min="13322" max="13322" width="2.140625" style="794" customWidth="1"/>
    <col min="13323" max="13323" width="9.42578125" style="794" customWidth="1"/>
    <col min="13324" max="13568" width="11" style="794"/>
    <col min="13569" max="13569" width="46.7109375" style="794" bestFit="1" customWidth="1"/>
    <col min="13570" max="13570" width="11.85546875" style="794" customWidth="1"/>
    <col min="13571" max="13571" width="12.42578125" style="794" customWidth="1"/>
    <col min="13572" max="13572" width="12.5703125" style="794" customWidth="1"/>
    <col min="13573" max="13573" width="11.7109375" style="794" customWidth="1"/>
    <col min="13574" max="13574" width="10.7109375" style="794" customWidth="1"/>
    <col min="13575" max="13575" width="2.42578125" style="794" bestFit="1" customWidth="1"/>
    <col min="13576" max="13576" width="8.5703125" style="794" customWidth="1"/>
    <col min="13577" max="13577" width="12.42578125" style="794" customWidth="1"/>
    <col min="13578" max="13578" width="2.140625" style="794" customWidth="1"/>
    <col min="13579" max="13579" width="9.42578125" style="794" customWidth="1"/>
    <col min="13580" max="13824" width="11" style="794"/>
    <col min="13825" max="13825" width="46.7109375" style="794" bestFit="1" customWidth="1"/>
    <col min="13826" max="13826" width="11.85546875" style="794" customWidth="1"/>
    <col min="13827" max="13827" width="12.42578125" style="794" customWidth="1"/>
    <col min="13828" max="13828" width="12.5703125" style="794" customWidth="1"/>
    <col min="13829" max="13829" width="11.7109375" style="794" customWidth="1"/>
    <col min="13830" max="13830" width="10.7109375" style="794" customWidth="1"/>
    <col min="13831" max="13831" width="2.42578125" style="794" bestFit="1" customWidth="1"/>
    <col min="13832" max="13832" width="8.5703125" style="794" customWidth="1"/>
    <col min="13833" max="13833" width="12.42578125" style="794" customWidth="1"/>
    <col min="13834" max="13834" width="2.140625" style="794" customWidth="1"/>
    <col min="13835" max="13835" width="9.42578125" style="794" customWidth="1"/>
    <col min="13836" max="14080" width="11" style="794"/>
    <col min="14081" max="14081" width="46.7109375" style="794" bestFit="1" customWidth="1"/>
    <col min="14082" max="14082" width="11.85546875" style="794" customWidth="1"/>
    <col min="14083" max="14083" width="12.42578125" style="794" customWidth="1"/>
    <col min="14084" max="14084" width="12.5703125" style="794" customWidth="1"/>
    <col min="14085" max="14085" width="11.7109375" style="794" customWidth="1"/>
    <col min="14086" max="14086" width="10.7109375" style="794" customWidth="1"/>
    <col min="14087" max="14087" width="2.42578125" style="794" bestFit="1" customWidth="1"/>
    <col min="14088" max="14088" width="8.5703125" style="794" customWidth="1"/>
    <col min="14089" max="14089" width="12.42578125" style="794" customWidth="1"/>
    <col min="14090" max="14090" width="2.140625" style="794" customWidth="1"/>
    <col min="14091" max="14091" width="9.42578125" style="794" customWidth="1"/>
    <col min="14092" max="14336" width="11" style="794"/>
    <col min="14337" max="14337" width="46.7109375" style="794" bestFit="1" customWidth="1"/>
    <col min="14338" max="14338" width="11.85546875" style="794" customWidth="1"/>
    <col min="14339" max="14339" width="12.42578125" style="794" customWidth="1"/>
    <col min="14340" max="14340" width="12.5703125" style="794" customWidth="1"/>
    <col min="14341" max="14341" width="11.7109375" style="794" customWidth="1"/>
    <col min="14342" max="14342" width="10.7109375" style="794" customWidth="1"/>
    <col min="14343" max="14343" width="2.42578125" style="794" bestFit="1" customWidth="1"/>
    <col min="14344" max="14344" width="8.5703125" style="794" customWidth="1"/>
    <col min="14345" max="14345" width="12.42578125" style="794" customWidth="1"/>
    <col min="14346" max="14346" width="2.140625" style="794" customWidth="1"/>
    <col min="14347" max="14347" width="9.42578125" style="794" customWidth="1"/>
    <col min="14348" max="14592" width="11" style="794"/>
    <col min="14593" max="14593" width="46.7109375" style="794" bestFit="1" customWidth="1"/>
    <col min="14594" max="14594" width="11.85546875" style="794" customWidth="1"/>
    <col min="14595" max="14595" width="12.42578125" style="794" customWidth="1"/>
    <col min="14596" max="14596" width="12.5703125" style="794" customWidth="1"/>
    <col min="14597" max="14597" width="11.7109375" style="794" customWidth="1"/>
    <col min="14598" max="14598" width="10.7109375" style="794" customWidth="1"/>
    <col min="14599" max="14599" width="2.42578125" style="794" bestFit="1" customWidth="1"/>
    <col min="14600" max="14600" width="8.5703125" style="794" customWidth="1"/>
    <col min="14601" max="14601" width="12.42578125" style="794" customWidth="1"/>
    <col min="14602" max="14602" width="2.140625" style="794" customWidth="1"/>
    <col min="14603" max="14603" width="9.42578125" style="794" customWidth="1"/>
    <col min="14604" max="14848" width="11" style="794"/>
    <col min="14849" max="14849" width="46.7109375" style="794" bestFit="1" customWidth="1"/>
    <col min="14850" max="14850" width="11.85546875" style="794" customWidth="1"/>
    <col min="14851" max="14851" width="12.42578125" style="794" customWidth="1"/>
    <col min="14852" max="14852" width="12.5703125" style="794" customWidth="1"/>
    <col min="14853" max="14853" width="11.7109375" style="794" customWidth="1"/>
    <col min="14854" max="14854" width="10.7109375" style="794" customWidth="1"/>
    <col min="14855" max="14855" width="2.42578125" style="794" bestFit="1" customWidth="1"/>
    <col min="14856" max="14856" width="8.5703125" style="794" customWidth="1"/>
    <col min="14857" max="14857" width="12.42578125" style="794" customWidth="1"/>
    <col min="14858" max="14858" width="2.140625" style="794" customWidth="1"/>
    <col min="14859" max="14859" width="9.42578125" style="794" customWidth="1"/>
    <col min="14860" max="15104" width="11" style="794"/>
    <col min="15105" max="15105" width="46.7109375" style="794" bestFit="1" customWidth="1"/>
    <col min="15106" max="15106" width="11.85546875" style="794" customWidth="1"/>
    <col min="15107" max="15107" width="12.42578125" style="794" customWidth="1"/>
    <col min="15108" max="15108" width="12.5703125" style="794" customWidth="1"/>
    <col min="15109" max="15109" width="11.7109375" style="794" customWidth="1"/>
    <col min="15110" max="15110" width="10.7109375" style="794" customWidth="1"/>
    <col min="15111" max="15111" width="2.42578125" style="794" bestFit="1" customWidth="1"/>
    <col min="15112" max="15112" width="8.5703125" style="794" customWidth="1"/>
    <col min="15113" max="15113" width="12.42578125" style="794" customWidth="1"/>
    <col min="15114" max="15114" width="2.140625" style="794" customWidth="1"/>
    <col min="15115" max="15115" width="9.42578125" style="794" customWidth="1"/>
    <col min="15116" max="15360" width="11" style="794"/>
    <col min="15361" max="15361" width="46.7109375" style="794" bestFit="1" customWidth="1"/>
    <col min="15362" max="15362" width="11.85546875" style="794" customWidth="1"/>
    <col min="15363" max="15363" width="12.42578125" style="794" customWidth="1"/>
    <col min="15364" max="15364" width="12.5703125" style="794" customWidth="1"/>
    <col min="15365" max="15365" width="11.7109375" style="794" customWidth="1"/>
    <col min="15366" max="15366" width="10.7109375" style="794" customWidth="1"/>
    <col min="15367" max="15367" width="2.42578125" style="794" bestFit="1" customWidth="1"/>
    <col min="15368" max="15368" width="8.5703125" style="794" customWidth="1"/>
    <col min="15369" max="15369" width="12.42578125" style="794" customWidth="1"/>
    <col min="15370" max="15370" width="2.140625" style="794" customWidth="1"/>
    <col min="15371" max="15371" width="9.42578125" style="794" customWidth="1"/>
    <col min="15372" max="15616" width="11" style="794"/>
    <col min="15617" max="15617" width="46.7109375" style="794" bestFit="1" customWidth="1"/>
    <col min="15618" max="15618" width="11.85546875" style="794" customWidth="1"/>
    <col min="15619" max="15619" width="12.42578125" style="794" customWidth="1"/>
    <col min="15620" max="15620" width="12.5703125" style="794" customWidth="1"/>
    <col min="15621" max="15621" width="11.7109375" style="794" customWidth="1"/>
    <col min="15622" max="15622" width="10.7109375" style="794" customWidth="1"/>
    <col min="15623" max="15623" width="2.42578125" style="794" bestFit="1" customWidth="1"/>
    <col min="15624" max="15624" width="8.5703125" style="794" customWidth="1"/>
    <col min="15625" max="15625" width="12.42578125" style="794" customWidth="1"/>
    <col min="15626" max="15626" width="2.140625" style="794" customWidth="1"/>
    <col min="15627" max="15627" width="9.42578125" style="794" customWidth="1"/>
    <col min="15628" max="15872" width="11" style="794"/>
    <col min="15873" max="15873" width="46.7109375" style="794" bestFit="1" customWidth="1"/>
    <col min="15874" max="15874" width="11.85546875" style="794" customWidth="1"/>
    <col min="15875" max="15875" width="12.42578125" style="794" customWidth="1"/>
    <col min="15876" max="15876" width="12.5703125" style="794" customWidth="1"/>
    <col min="15877" max="15877" width="11.7109375" style="794" customWidth="1"/>
    <col min="15878" max="15878" width="10.7109375" style="794" customWidth="1"/>
    <col min="15879" max="15879" width="2.42578125" style="794" bestFit="1" customWidth="1"/>
    <col min="15880" max="15880" width="8.5703125" style="794" customWidth="1"/>
    <col min="15881" max="15881" width="12.42578125" style="794" customWidth="1"/>
    <col min="15882" max="15882" width="2.140625" style="794" customWidth="1"/>
    <col min="15883" max="15883" width="9.42578125" style="794" customWidth="1"/>
    <col min="15884" max="16128" width="11" style="794"/>
    <col min="16129" max="16129" width="46.7109375" style="794" bestFit="1" customWidth="1"/>
    <col min="16130" max="16130" width="11.85546875" style="794" customWidth="1"/>
    <col min="16131" max="16131" width="12.42578125" style="794" customWidth="1"/>
    <col min="16132" max="16132" width="12.5703125" style="794" customWidth="1"/>
    <col min="16133" max="16133" width="11.7109375" style="794" customWidth="1"/>
    <col min="16134" max="16134" width="10.7109375" style="794" customWidth="1"/>
    <col min="16135" max="16135" width="2.42578125" style="794" bestFit="1" customWidth="1"/>
    <col min="16136" max="16136" width="8.5703125" style="794" customWidth="1"/>
    <col min="16137" max="16137" width="12.42578125" style="794" customWidth="1"/>
    <col min="16138" max="16138" width="2.140625" style="794" customWidth="1"/>
    <col min="16139" max="16139" width="9.42578125" style="794" customWidth="1"/>
    <col min="16140" max="16384" width="11" style="794"/>
  </cols>
  <sheetData>
    <row r="1" spans="1:11" ht="12.75">
      <c r="A1" s="1862" t="s">
        <v>1123</v>
      </c>
      <c r="B1" s="1862"/>
      <c r="C1" s="1862"/>
      <c r="D1" s="1862"/>
      <c r="E1" s="1862"/>
      <c r="F1" s="1862"/>
      <c r="G1" s="1862"/>
      <c r="H1" s="1862"/>
      <c r="I1" s="1862"/>
      <c r="J1" s="1862"/>
      <c r="K1" s="1862"/>
    </row>
    <row r="2" spans="1:11" ht="17.100000000000001" customHeight="1">
      <c r="A2" s="1871" t="s">
        <v>265</v>
      </c>
      <c r="B2" s="1871"/>
      <c r="C2" s="1871"/>
      <c r="D2" s="1871"/>
      <c r="E2" s="1871"/>
      <c r="F2" s="1871"/>
      <c r="G2" s="1871"/>
      <c r="H2" s="1871"/>
      <c r="I2" s="1871"/>
      <c r="J2" s="1871"/>
      <c r="K2" s="1871"/>
    </row>
    <row r="3" spans="1:11" ht="17.100000000000001" customHeight="1" thickBot="1">
      <c r="E3" s="866"/>
      <c r="I3" s="1864" t="s">
        <v>1</v>
      </c>
      <c r="J3" s="1864"/>
      <c r="K3" s="1864"/>
    </row>
    <row r="4" spans="1:11" ht="13.5" thickTop="1">
      <c r="A4" s="797"/>
      <c r="B4" s="867">
        <v>2016</v>
      </c>
      <c r="C4" s="867">
        <v>2016</v>
      </c>
      <c r="D4" s="867">
        <v>2017</v>
      </c>
      <c r="E4" s="868">
        <v>2017</v>
      </c>
      <c r="F4" s="1872" t="s">
        <v>1254</v>
      </c>
      <c r="G4" s="1873"/>
      <c r="H4" s="1873"/>
      <c r="I4" s="1873"/>
      <c r="J4" s="1873"/>
      <c r="K4" s="1874"/>
    </row>
    <row r="5" spans="1:11" ht="12.75">
      <c r="A5" s="869" t="s">
        <v>734</v>
      </c>
      <c r="B5" s="870" t="s">
        <v>695</v>
      </c>
      <c r="C5" s="802" t="s">
        <v>696</v>
      </c>
      <c r="D5" s="802" t="s">
        <v>697</v>
      </c>
      <c r="E5" s="803" t="s">
        <v>992</v>
      </c>
      <c r="F5" s="1867" t="s">
        <v>5</v>
      </c>
      <c r="G5" s="1868"/>
      <c r="H5" s="1869"/>
      <c r="I5" s="1867" t="s">
        <v>79</v>
      </c>
      <c r="J5" s="1868"/>
      <c r="K5" s="1870"/>
    </row>
    <row r="6" spans="1:11" ht="12.75">
      <c r="A6" s="869"/>
      <c r="B6" s="871"/>
      <c r="C6" s="871"/>
      <c r="D6" s="872"/>
      <c r="E6" s="873"/>
      <c r="F6" s="874" t="s">
        <v>3</v>
      </c>
      <c r="G6" s="875" t="s">
        <v>194</v>
      </c>
      <c r="H6" s="876" t="s">
        <v>698</v>
      </c>
      <c r="I6" s="871" t="s">
        <v>3</v>
      </c>
      <c r="J6" s="875" t="s">
        <v>194</v>
      </c>
      <c r="K6" s="877" t="s">
        <v>698</v>
      </c>
    </row>
    <row r="7" spans="1:11" ht="17.100000000000001" customHeight="1">
      <c r="A7" s="811" t="s">
        <v>735</v>
      </c>
      <c r="B7" s="812">
        <v>917630.90047061001</v>
      </c>
      <c r="C7" s="812">
        <v>910380.61634283012</v>
      </c>
      <c r="D7" s="812">
        <v>955657.73971067986</v>
      </c>
      <c r="E7" s="813">
        <v>954558.83296781976</v>
      </c>
      <c r="F7" s="814">
        <v>-7250.2841277798871</v>
      </c>
      <c r="G7" s="878"/>
      <c r="H7" s="813">
        <v>-0.79010897781031075</v>
      </c>
      <c r="I7" s="812">
        <v>-1098.9067428600974</v>
      </c>
      <c r="J7" s="879"/>
      <c r="K7" s="817">
        <v>-0.11498957180975539</v>
      </c>
    </row>
    <row r="8" spans="1:11" ht="17.100000000000001" customHeight="1">
      <c r="A8" s="825" t="s">
        <v>736</v>
      </c>
      <c r="B8" s="820">
        <v>28206.181776740003</v>
      </c>
      <c r="C8" s="820">
        <v>27795.22591655</v>
      </c>
      <c r="D8" s="820">
        <v>25929.438226990002</v>
      </c>
      <c r="E8" s="821">
        <v>28084.782680830001</v>
      </c>
      <c r="F8" s="822">
        <v>-410.95586019000257</v>
      </c>
      <c r="G8" s="880"/>
      <c r="H8" s="821">
        <v>-1.456970898942777</v>
      </c>
      <c r="I8" s="820">
        <v>2155.3444538399999</v>
      </c>
      <c r="J8" s="821"/>
      <c r="K8" s="824">
        <v>8.3123453542333117</v>
      </c>
    </row>
    <row r="9" spans="1:11" ht="17.100000000000001" customHeight="1">
      <c r="A9" s="825" t="s">
        <v>737</v>
      </c>
      <c r="B9" s="820">
        <v>29.838400000000004</v>
      </c>
      <c r="C9" s="820">
        <v>29.999400000000005</v>
      </c>
      <c r="D9" s="820">
        <v>170.62933999999998</v>
      </c>
      <c r="E9" s="821">
        <v>163.59616000000003</v>
      </c>
      <c r="F9" s="822">
        <v>0.16100000000000136</v>
      </c>
      <c r="G9" s="880"/>
      <c r="H9" s="821">
        <v>0.53957316746206685</v>
      </c>
      <c r="I9" s="820">
        <v>-7.0331799999999589</v>
      </c>
      <c r="J9" s="821"/>
      <c r="K9" s="824">
        <v>-4.1219054120469316</v>
      </c>
    </row>
    <row r="10" spans="1:11" ht="17.100000000000001" customHeight="1">
      <c r="A10" s="825" t="s">
        <v>738</v>
      </c>
      <c r="B10" s="820">
        <v>2384.0881600000002</v>
      </c>
      <c r="C10" s="820">
        <v>2396.9520600000001</v>
      </c>
      <c r="D10" s="820">
        <v>2291.3082800000002</v>
      </c>
      <c r="E10" s="820">
        <v>2334.1666400000004</v>
      </c>
      <c r="F10" s="822">
        <v>12.86389999999983</v>
      </c>
      <c r="G10" s="880"/>
      <c r="H10" s="821">
        <v>0.53957316746205508</v>
      </c>
      <c r="I10" s="820">
        <v>42.858360000000175</v>
      </c>
      <c r="J10" s="821"/>
      <c r="K10" s="824">
        <v>1.8704754997001176</v>
      </c>
    </row>
    <row r="11" spans="1:11" ht="17.100000000000001" customHeight="1">
      <c r="A11" s="825" t="s">
        <v>739</v>
      </c>
      <c r="B11" s="820">
        <v>887010.79213386995</v>
      </c>
      <c r="C11" s="820">
        <v>880158.43896628008</v>
      </c>
      <c r="D11" s="820">
        <v>927266.36386368982</v>
      </c>
      <c r="E11" s="821">
        <v>923976.28748698975</v>
      </c>
      <c r="F11" s="822">
        <v>-6852.3531675898703</v>
      </c>
      <c r="G11" s="880"/>
      <c r="H11" s="821">
        <v>-0.7725219612159685</v>
      </c>
      <c r="I11" s="820">
        <v>-3290.0763767000753</v>
      </c>
      <c r="J11" s="821"/>
      <c r="K11" s="824">
        <v>-0.35481459318670205</v>
      </c>
    </row>
    <row r="12" spans="1:11" ht="17.100000000000001" customHeight="1">
      <c r="A12" s="811" t="s">
        <v>740</v>
      </c>
      <c r="B12" s="812">
        <v>16408.711874249999</v>
      </c>
      <c r="C12" s="812">
        <v>16348.79347425</v>
      </c>
      <c r="D12" s="812">
        <v>41866.499995250007</v>
      </c>
      <c r="E12" s="813">
        <v>36374.998095249997</v>
      </c>
      <c r="F12" s="814">
        <v>-59.918399999998655</v>
      </c>
      <c r="G12" s="878"/>
      <c r="H12" s="813">
        <v>-0.36516211911812474</v>
      </c>
      <c r="I12" s="812">
        <v>-5491.5019000000102</v>
      </c>
      <c r="J12" s="813"/>
      <c r="K12" s="817">
        <v>-13.116696883243289</v>
      </c>
    </row>
    <row r="13" spans="1:11" ht="17.100000000000001" customHeight="1">
      <c r="A13" s="825" t="s">
        <v>741</v>
      </c>
      <c r="B13" s="820">
        <v>16099.85087425</v>
      </c>
      <c r="C13" s="820">
        <v>16019.932474249999</v>
      </c>
      <c r="D13" s="820">
        <v>30457.402599250003</v>
      </c>
      <c r="E13" s="821">
        <v>24932.40069925</v>
      </c>
      <c r="F13" s="822">
        <v>-79.918400000000474</v>
      </c>
      <c r="G13" s="880"/>
      <c r="H13" s="821">
        <v>-0.49639217545686382</v>
      </c>
      <c r="I13" s="820">
        <v>-5525.0019000000029</v>
      </c>
      <c r="J13" s="821"/>
      <c r="K13" s="824">
        <v>-18.140095439839158</v>
      </c>
    </row>
    <row r="14" spans="1:11" ht="17.100000000000001" customHeight="1">
      <c r="A14" s="825" t="s">
        <v>742</v>
      </c>
      <c r="B14" s="820">
        <v>0</v>
      </c>
      <c r="C14" s="820">
        <v>0</v>
      </c>
      <c r="D14" s="820">
        <v>8942</v>
      </c>
      <c r="E14" s="821">
        <v>8942</v>
      </c>
      <c r="F14" s="822">
        <v>0</v>
      </c>
      <c r="G14" s="880"/>
      <c r="H14" s="821"/>
      <c r="I14" s="820">
        <v>0</v>
      </c>
      <c r="J14" s="821"/>
      <c r="K14" s="824">
        <v>0</v>
      </c>
    </row>
    <row r="15" spans="1:11" ht="17.100000000000001" customHeight="1">
      <c r="A15" s="825" t="s">
        <v>743</v>
      </c>
      <c r="B15" s="820">
        <v>308.86099999999999</v>
      </c>
      <c r="C15" s="820">
        <v>328.86099999999999</v>
      </c>
      <c r="D15" s="820">
        <v>2467.097396000001</v>
      </c>
      <c r="E15" s="821">
        <v>2500.5973959999992</v>
      </c>
      <c r="F15" s="822">
        <v>20</v>
      </c>
      <c r="G15" s="880"/>
      <c r="H15" s="821">
        <v>6.475404793742169</v>
      </c>
      <c r="I15" s="820">
        <v>33.499999999998181</v>
      </c>
      <c r="J15" s="821"/>
      <c r="K15" s="824">
        <v>1.3578709966745945</v>
      </c>
    </row>
    <row r="16" spans="1:11" ht="17.100000000000001" customHeight="1">
      <c r="A16" s="825" t="s">
        <v>744</v>
      </c>
      <c r="B16" s="820">
        <v>0</v>
      </c>
      <c r="C16" s="820">
        <v>0</v>
      </c>
      <c r="D16" s="820">
        <v>0</v>
      </c>
      <c r="E16" s="821">
        <v>0</v>
      </c>
      <c r="F16" s="822">
        <v>0</v>
      </c>
      <c r="G16" s="880"/>
      <c r="H16" s="821"/>
      <c r="I16" s="820">
        <v>0</v>
      </c>
      <c r="J16" s="821"/>
      <c r="K16" s="824"/>
    </row>
    <row r="17" spans="1:11" ht="17.100000000000001" customHeight="1">
      <c r="A17" s="881" t="s">
        <v>745</v>
      </c>
      <c r="B17" s="812">
        <v>31</v>
      </c>
      <c r="C17" s="812">
        <v>31</v>
      </c>
      <c r="D17" s="812">
        <v>31</v>
      </c>
      <c r="E17" s="813">
        <v>31</v>
      </c>
      <c r="F17" s="814">
        <v>0</v>
      </c>
      <c r="G17" s="878"/>
      <c r="H17" s="813">
        <v>0</v>
      </c>
      <c r="I17" s="812">
        <v>0</v>
      </c>
      <c r="J17" s="813"/>
      <c r="K17" s="817">
        <v>0</v>
      </c>
    </row>
    <row r="18" spans="1:11" ht="17.100000000000001" customHeight="1">
      <c r="A18" s="811" t="s">
        <v>746</v>
      </c>
      <c r="B18" s="812">
        <v>2423.7671835200003</v>
      </c>
      <c r="C18" s="812">
        <v>3278.6348292200005</v>
      </c>
      <c r="D18" s="812">
        <v>3448.5718692200003</v>
      </c>
      <c r="E18" s="813">
        <v>3548.5718692200003</v>
      </c>
      <c r="F18" s="814">
        <v>854.86764570000014</v>
      </c>
      <c r="G18" s="878"/>
      <c r="H18" s="813">
        <v>35.270204643108038</v>
      </c>
      <c r="I18" s="812">
        <v>100</v>
      </c>
      <c r="J18" s="813"/>
      <c r="K18" s="817">
        <v>2.8997510793538446</v>
      </c>
    </row>
    <row r="19" spans="1:11" ht="17.100000000000001" customHeight="1">
      <c r="A19" s="825" t="s">
        <v>747</v>
      </c>
      <c r="B19" s="820">
        <v>2407.7671835200003</v>
      </c>
      <c r="C19" s="820">
        <v>3262.6348292200005</v>
      </c>
      <c r="D19" s="820">
        <v>3432.5718692200003</v>
      </c>
      <c r="E19" s="821">
        <v>3532.5718692200003</v>
      </c>
      <c r="F19" s="822">
        <v>854.86764570000014</v>
      </c>
      <c r="G19" s="880"/>
      <c r="H19" s="821">
        <v>35.504580822894958</v>
      </c>
      <c r="I19" s="820">
        <v>100</v>
      </c>
      <c r="J19" s="821"/>
      <c r="K19" s="824">
        <v>2.9132674801860299</v>
      </c>
    </row>
    <row r="20" spans="1:11" ht="17.100000000000001" customHeight="1">
      <c r="A20" s="825" t="s">
        <v>748</v>
      </c>
      <c r="B20" s="820">
        <v>16</v>
      </c>
      <c r="C20" s="820">
        <v>16</v>
      </c>
      <c r="D20" s="820">
        <v>16</v>
      </c>
      <c r="E20" s="821">
        <v>16</v>
      </c>
      <c r="F20" s="822">
        <v>0</v>
      </c>
      <c r="G20" s="880"/>
      <c r="H20" s="821">
        <v>0</v>
      </c>
      <c r="I20" s="820">
        <v>0</v>
      </c>
      <c r="J20" s="821"/>
      <c r="K20" s="824">
        <v>0</v>
      </c>
    </row>
    <row r="21" spans="1:11" ht="17.100000000000001" customHeight="1">
      <c r="A21" s="811" t="s">
        <v>749</v>
      </c>
      <c r="B21" s="812">
        <v>6710.1528778900001</v>
      </c>
      <c r="C21" s="812">
        <v>6427.9945090299998</v>
      </c>
      <c r="D21" s="812">
        <v>6937.2709147099995</v>
      </c>
      <c r="E21" s="813">
        <v>8070.6572445299998</v>
      </c>
      <c r="F21" s="814">
        <v>-282.15836886000034</v>
      </c>
      <c r="G21" s="878"/>
      <c r="H21" s="813">
        <v>-4.2049469512045556</v>
      </c>
      <c r="I21" s="812">
        <v>1133.3863298200004</v>
      </c>
      <c r="J21" s="813"/>
      <c r="K21" s="817">
        <v>16.337639739810847</v>
      </c>
    </row>
    <row r="22" spans="1:11" ht="17.100000000000001" customHeight="1">
      <c r="A22" s="825" t="s">
        <v>750</v>
      </c>
      <c r="B22" s="820">
        <v>5910.1528778900001</v>
      </c>
      <c r="C22" s="820">
        <v>6427.9945090299998</v>
      </c>
      <c r="D22" s="820">
        <v>6937.2709147099995</v>
      </c>
      <c r="E22" s="821">
        <v>8070.6572445299998</v>
      </c>
      <c r="F22" s="822">
        <v>517.84163113999966</v>
      </c>
      <c r="G22" s="880"/>
      <c r="H22" s="821">
        <v>8.7618990885541308</v>
      </c>
      <c r="I22" s="820">
        <v>1133.3863298200004</v>
      </c>
      <c r="J22" s="821"/>
      <c r="K22" s="824">
        <v>16.337639739810847</v>
      </c>
    </row>
    <row r="23" spans="1:11" ht="17.100000000000001" customHeight="1">
      <c r="A23" s="825" t="s">
        <v>751</v>
      </c>
      <c r="B23" s="820">
        <v>800</v>
      </c>
      <c r="C23" s="820">
        <v>0</v>
      </c>
      <c r="D23" s="820">
        <v>0</v>
      </c>
      <c r="E23" s="821">
        <v>0</v>
      </c>
      <c r="F23" s="822">
        <v>-800</v>
      </c>
      <c r="G23" s="880"/>
      <c r="H23" s="821">
        <v>-100</v>
      </c>
      <c r="I23" s="820">
        <v>0</v>
      </c>
      <c r="J23" s="821"/>
      <c r="K23" s="824"/>
    </row>
    <row r="24" spans="1:11" ht="17.100000000000001" customHeight="1">
      <c r="A24" s="811" t="s">
        <v>752</v>
      </c>
      <c r="B24" s="812">
        <v>4449.7970038699996</v>
      </c>
      <c r="C24" s="812">
        <v>4423.2821172200001</v>
      </c>
      <c r="D24" s="812">
        <v>4137.1226891200004</v>
      </c>
      <c r="E24" s="813">
        <v>4059.9948067400005</v>
      </c>
      <c r="F24" s="814">
        <v>-26.514886649999426</v>
      </c>
      <c r="G24" s="878"/>
      <c r="H24" s="813">
        <v>-0.59586733118250934</v>
      </c>
      <c r="I24" s="812">
        <v>-77.127882379999846</v>
      </c>
      <c r="J24" s="813"/>
      <c r="K24" s="817">
        <v>-1.8642880130878008</v>
      </c>
    </row>
    <row r="25" spans="1:11" ht="17.100000000000001" customHeight="1">
      <c r="A25" s="811" t="s">
        <v>753</v>
      </c>
      <c r="B25" s="812">
        <v>33875.377499020004</v>
      </c>
      <c r="C25" s="812">
        <v>34649.633809930012</v>
      </c>
      <c r="D25" s="812">
        <v>36601.222259999995</v>
      </c>
      <c r="E25" s="813">
        <v>31946.655310399998</v>
      </c>
      <c r="F25" s="814">
        <v>774.25631091000832</v>
      </c>
      <c r="G25" s="878"/>
      <c r="H25" s="813">
        <v>2.2856020156008805</v>
      </c>
      <c r="I25" s="812">
        <v>-4654.5669495999973</v>
      </c>
      <c r="J25" s="813"/>
      <c r="K25" s="817">
        <v>-12.716971352857762</v>
      </c>
    </row>
    <row r="26" spans="1:11" ht="17.100000000000001" customHeight="1">
      <c r="A26" s="882" t="s">
        <v>754</v>
      </c>
      <c r="B26" s="883">
        <v>981529.70690916001</v>
      </c>
      <c r="C26" s="883">
        <v>975539.95508248021</v>
      </c>
      <c r="D26" s="883">
        <v>1048679.42743898</v>
      </c>
      <c r="E26" s="884">
        <v>1038590.7102939597</v>
      </c>
      <c r="F26" s="885">
        <v>-5989.7518266797997</v>
      </c>
      <c r="G26" s="886"/>
      <c r="H26" s="884">
        <v>-0.61024661653303869</v>
      </c>
      <c r="I26" s="883">
        <v>-10088.717145020259</v>
      </c>
      <c r="J26" s="884"/>
      <c r="K26" s="887">
        <v>-0.9620401507883396</v>
      </c>
    </row>
    <row r="27" spans="1:11" ht="17.100000000000001" customHeight="1">
      <c r="A27" s="811" t="s">
        <v>755</v>
      </c>
      <c r="B27" s="812">
        <v>547052.99109698995</v>
      </c>
      <c r="C27" s="812">
        <v>512780.48931713996</v>
      </c>
      <c r="D27" s="812">
        <v>656909.51932897011</v>
      </c>
      <c r="E27" s="813">
        <v>569336.6247458501</v>
      </c>
      <c r="F27" s="814">
        <v>-34272.50177984999</v>
      </c>
      <c r="G27" s="878"/>
      <c r="H27" s="813">
        <v>-6.2649327099234586</v>
      </c>
      <c r="I27" s="812">
        <v>-87572.894583120011</v>
      </c>
      <c r="J27" s="813"/>
      <c r="K27" s="817">
        <v>-13.331043622655262</v>
      </c>
    </row>
    <row r="28" spans="1:11" ht="17.100000000000001" customHeight="1">
      <c r="A28" s="825" t="s">
        <v>756</v>
      </c>
      <c r="B28" s="820">
        <v>327482.67803007999</v>
      </c>
      <c r="C28" s="820">
        <v>323052.97571360995</v>
      </c>
      <c r="D28" s="820">
        <v>361745.91183872998</v>
      </c>
      <c r="E28" s="821">
        <v>366829.43883411994</v>
      </c>
      <c r="F28" s="822">
        <v>-4429.7023164700367</v>
      </c>
      <c r="G28" s="880"/>
      <c r="H28" s="821">
        <v>-1.3526524038206256</v>
      </c>
      <c r="I28" s="820">
        <v>5083.5269953899551</v>
      </c>
      <c r="J28" s="821"/>
      <c r="K28" s="824">
        <v>1.4052755895846152</v>
      </c>
    </row>
    <row r="29" spans="1:11" ht="17.100000000000001" customHeight="1">
      <c r="A29" s="825" t="s">
        <v>757</v>
      </c>
      <c r="B29" s="820">
        <v>55901.051822580012</v>
      </c>
      <c r="C29" s="820">
        <v>47216.835312170013</v>
      </c>
      <c r="D29" s="820">
        <v>63082.488793020013</v>
      </c>
      <c r="E29" s="821">
        <v>53244.150226630016</v>
      </c>
      <c r="F29" s="822">
        <v>-8684.2165104099986</v>
      </c>
      <c r="G29" s="880"/>
      <c r="H29" s="821">
        <v>-15.534978729867474</v>
      </c>
      <c r="I29" s="820">
        <v>-9838.3385663899971</v>
      </c>
      <c r="J29" s="821"/>
      <c r="K29" s="824">
        <v>-15.595989877112451</v>
      </c>
    </row>
    <row r="30" spans="1:11" ht="17.100000000000001" customHeight="1">
      <c r="A30" s="825" t="s">
        <v>758</v>
      </c>
      <c r="B30" s="820">
        <v>134715.85834726001</v>
      </c>
      <c r="C30" s="820">
        <v>105292.94473584999</v>
      </c>
      <c r="D30" s="820">
        <v>194425.91190588006</v>
      </c>
      <c r="E30" s="821">
        <v>118819.57481994003</v>
      </c>
      <c r="F30" s="822">
        <v>-29422.913611410026</v>
      </c>
      <c r="G30" s="880"/>
      <c r="H30" s="821">
        <v>-21.840720144146605</v>
      </c>
      <c r="I30" s="820">
        <v>-75606.337085940031</v>
      </c>
      <c r="J30" s="821"/>
      <c r="K30" s="824">
        <v>-38.886965397153652</v>
      </c>
    </row>
    <row r="31" spans="1:11" ht="17.100000000000001" customHeight="1">
      <c r="A31" s="825" t="s">
        <v>759</v>
      </c>
      <c r="B31" s="820">
        <v>13738.88305825</v>
      </c>
      <c r="C31" s="820">
        <v>12947.323178049999</v>
      </c>
      <c r="D31" s="820">
        <v>12364.73573455</v>
      </c>
      <c r="E31" s="821">
        <v>12416.387732860001</v>
      </c>
      <c r="F31" s="822">
        <v>-791.55988020000041</v>
      </c>
      <c r="G31" s="880"/>
      <c r="H31" s="821">
        <v>-5.7614572949194747</v>
      </c>
      <c r="I31" s="820">
        <v>51.651998310000636</v>
      </c>
      <c r="J31" s="821"/>
      <c r="K31" s="824">
        <v>0.41773637074727538</v>
      </c>
    </row>
    <row r="32" spans="1:11" ht="17.100000000000001" customHeight="1">
      <c r="A32" s="825" t="s">
        <v>760</v>
      </c>
      <c r="B32" s="820">
        <v>5551.3826345699999</v>
      </c>
      <c r="C32" s="820">
        <v>3985.7046489299996</v>
      </c>
      <c r="D32" s="820">
        <v>4802.4487722700005</v>
      </c>
      <c r="E32" s="821">
        <v>3843.0758138400001</v>
      </c>
      <c r="F32" s="822">
        <v>-1565.6779856400003</v>
      </c>
      <c r="G32" s="880"/>
      <c r="H32" s="821">
        <v>-28.203388033281819</v>
      </c>
      <c r="I32" s="820">
        <v>-959.37295843000038</v>
      </c>
      <c r="J32" s="821"/>
      <c r="K32" s="824">
        <v>-19.976745279815407</v>
      </c>
    </row>
    <row r="33" spans="1:11" ht="17.100000000000001" customHeight="1">
      <c r="A33" s="825" t="s">
        <v>761</v>
      </c>
      <c r="B33" s="820">
        <v>9663.1372042500007</v>
      </c>
      <c r="C33" s="820">
        <v>20284.70572853</v>
      </c>
      <c r="D33" s="820">
        <v>20488.022284520001</v>
      </c>
      <c r="E33" s="821">
        <v>14183.997318459995</v>
      </c>
      <c r="F33" s="822">
        <v>10621.568524279999</v>
      </c>
      <c r="G33" s="880"/>
      <c r="H33" s="821">
        <v>109.91842814369296</v>
      </c>
      <c r="I33" s="820">
        <v>-6304.0249660600057</v>
      </c>
      <c r="J33" s="821"/>
      <c r="K33" s="824">
        <v>-30.769319158848713</v>
      </c>
    </row>
    <row r="34" spans="1:11" ht="17.100000000000001" customHeight="1">
      <c r="A34" s="811" t="s">
        <v>762</v>
      </c>
      <c r="B34" s="812">
        <v>115018.4562489799</v>
      </c>
      <c r="C34" s="812">
        <v>188537.29436024994</v>
      </c>
      <c r="D34" s="812">
        <v>127686.39723108003</v>
      </c>
      <c r="E34" s="813">
        <v>258381.09799923995</v>
      </c>
      <c r="F34" s="814">
        <v>73518.838111270044</v>
      </c>
      <c r="G34" s="878"/>
      <c r="H34" s="813">
        <v>63.919166113761925</v>
      </c>
      <c r="I34" s="812">
        <v>130694.70076815992</v>
      </c>
      <c r="J34" s="813"/>
      <c r="K34" s="817">
        <v>102.3560094123696</v>
      </c>
    </row>
    <row r="35" spans="1:11" ht="17.100000000000001" customHeight="1">
      <c r="A35" s="811" t="s">
        <v>763</v>
      </c>
      <c r="B35" s="812">
        <v>0</v>
      </c>
      <c r="C35" s="812">
        <v>10050</v>
      </c>
      <c r="D35" s="812">
        <v>14400</v>
      </c>
      <c r="E35" s="813">
        <v>19250</v>
      </c>
      <c r="F35" s="814">
        <v>10050</v>
      </c>
      <c r="G35" s="878"/>
      <c r="H35" s="813"/>
      <c r="I35" s="812">
        <v>4850</v>
      </c>
      <c r="J35" s="813"/>
      <c r="K35" s="817">
        <v>33.680555555555557</v>
      </c>
    </row>
    <row r="36" spans="1:11" ht="17.100000000000001" customHeight="1">
      <c r="A36" s="811" t="s">
        <v>764</v>
      </c>
      <c r="B36" s="812">
        <v>0</v>
      </c>
      <c r="C36" s="812">
        <v>2000</v>
      </c>
      <c r="D36" s="812">
        <v>0</v>
      </c>
      <c r="E36" s="813">
        <v>1000</v>
      </c>
      <c r="F36" s="814">
        <v>2000</v>
      </c>
      <c r="G36" s="878"/>
      <c r="H36" s="813"/>
      <c r="I36" s="812">
        <v>1000</v>
      </c>
      <c r="J36" s="813"/>
      <c r="K36" s="817"/>
    </row>
    <row r="37" spans="1:11" ht="17.100000000000001" customHeight="1">
      <c r="A37" s="811" t="s">
        <v>765</v>
      </c>
      <c r="B37" s="812">
        <v>49080</v>
      </c>
      <c r="C37" s="812">
        <v>49080</v>
      </c>
      <c r="D37" s="812">
        <v>0</v>
      </c>
      <c r="E37" s="813">
        <v>0</v>
      </c>
      <c r="F37" s="814">
        <v>0</v>
      </c>
      <c r="G37" s="878"/>
      <c r="H37" s="813"/>
      <c r="I37" s="812">
        <v>0</v>
      </c>
      <c r="J37" s="813"/>
      <c r="K37" s="817"/>
    </row>
    <row r="38" spans="1:11" ht="17.100000000000001" customHeight="1">
      <c r="A38" s="811" t="s">
        <v>766</v>
      </c>
      <c r="B38" s="812">
        <v>4425.2452109500009</v>
      </c>
      <c r="C38" s="812">
        <v>4447.9532743700001</v>
      </c>
      <c r="D38" s="812">
        <v>2849.0322149899994</v>
      </c>
      <c r="E38" s="813">
        <v>2842.9963403700008</v>
      </c>
      <c r="F38" s="814">
        <v>22.708063419999235</v>
      </c>
      <c r="G38" s="878"/>
      <c r="H38" s="813">
        <v>0.51314813840845486</v>
      </c>
      <c r="I38" s="812">
        <v>-6.0358746199985944</v>
      </c>
      <c r="J38" s="813"/>
      <c r="K38" s="817">
        <v>-0.21185701545392255</v>
      </c>
    </row>
    <row r="39" spans="1:11" ht="17.100000000000001" customHeight="1">
      <c r="A39" s="825" t="s">
        <v>767</v>
      </c>
      <c r="B39" s="820">
        <v>3.1943309500007628</v>
      </c>
      <c r="C39" s="820">
        <v>2.0421943700008391</v>
      </c>
      <c r="D39" s="820">
        <v>235.10543498999976</v>
      </c>
      <c r="E39" s="821">
        <v>180.17670037000084</v>
      </c>
      <c r="F39" s="822">
        <v>-1.1521365799999237</v>
      </c>
      <c r="G39" s="880"/>
      <c r="H39" s="821">
        <v>-36.068165698349084</v>
      </c>
      <c r="I39" s="820">
        <v>-54.92873461999892</v>
      </c>
      <c r="J39" s="821"/>
      <c r="K39" s="824">
        <v>-23.363447392160595</v>
      </c>
    </row>
    <row r="40" spans="1:11" ht="17.100000000000001" customHeight="1">
      <c r="A40" s="825" t="s">
        <v>768</v>
      </c>
      <c r="B40" s="820">
        <v>0</v>
      </c>
      <c r="C40" s="820">
        <v>0</v>
      </c>
      <c r="D40" s="820">
        <v>0</v>
      </c>
      <c r="E40" s="821">
        <v>0</v>
      </c>
      <c r="F40" s="822">
        <v>0</v>
      </c>
      <c r="G40" s="880"/>
      <c r="H40" s="821"/>
      <c r="I40" s="820">
        <v>0</v>
      </c>
      <c r="J40" s="821"/>
      <c r="K40" s="824"/>
    </row>
    <row r="41" spans="1:11" ht="17.100000000000001" customHeight="1">
      <c r="A41" s="825" t="s">
        <v>769</v>
      </c>
      <c r="B41" s="820">
        <v>0</v>
      </c>
      <c r="C41" s="820">
        <v>0</v>
      </c>
      <c r="D41" s="820">
        <v>0</v>
      </c>
      <c r="E41" s="821">
        <v>0</v>
      </c>
      <c r="F41" s="822">
        <v>0</v>
      </c>
      <c r="G41" s="880"/>
      <c r="H41" s="821"/>
      <c r="I41" s="820">
        <v>0</v>
      </c>
      <c r="J41" s="821"/>
      <c r="K41" s="824"/>
    </row>
    <row r="42" spans="1:11" ht="17.100000000000001" customHeight="1">
      <c r="A42" s="825" t="s">
        <v>770</v>
      </c>
      <c r="B42" s="820">
        <v>0</v>
      </c>
      <c r="C42" s="820">
        <v>0</v>
      </c>
      <c r="D42" s="820">
        <v>0</v>
      </c>
      <c r="E42" s="821">
        <v>0</v>
      </c>
      <c r="F42" s="822">
        <v>0</v>
      </c>
      <c r="G42" s="880"/>
      <c r="H42" s="821"/>
      <c r="I42" s="820">
        <v>0</v>
      </c>
      <c r="J42" s="821"/>
      <c r="K42" s="824"/>
    </row>
    <row r="43" spans="1:11" ht="17.100000000000001" customHeight="1">
      <c r="A43" s="825" t="s">
        <v>771</v>
      </c>
      <c r="B43" s="820">
        <v>0</v>
      </c>
      <c r="C43" s="820">
        <v>0</v>
      </c>
      <c r="D43" s="820">
        <v>0</v>
      </c>
      <c r="E43" s="821">
        <v>0</v>
      </c>
      <c r="F43" s="822">
        <v>0</v>
      </c>
      <c r="G43" s="880"/>
      <c r="H43" s="821"/>
      <c r="I43" s="820">
        <v>0</v>
      </c>
      <c r="J43" s="831"/>
      <c r="K43" s="824"/>
    </row>
    <row r="44" spans="1:11" ht="17.100000000000001" customHeight="1">
      <c r="A44" s="825" t="s">
        <v>772</v>
      </c>
      <c r="B44" s="820">
        <v>1010.02984</v>
      </c>
      <c r="C44" s="820">
        <v>1015.47969</v>
      </c>
      <c r="D44" s="820">
        <v>153.42302000000001</v>
      </c>
      <c r="E44" s="821">
        <v>156.29276000000002</v>
      </c>
      <c r="F44" s="822">
        <v>5.4498499999999694</v>
      </c>
      <c r="G44" s="880"/>
      <c r="H44" s="821">
        <v>0.5395731674620593</v>
      </c>
      <c r="I44" s="820">
        <v>2.8697400000000073</v>
      </c>
      <c r="J44" s="831"/>
      <c r="K44" s="824">
        <v>1.870475499700115</v>
      </c>
    </row>
    <row r="45" spans="1:11" ht="17.100000000000001" customHeight="1">
      <c r="A45" s="825" t="s">
        <v>773</v>
      </c>
      <c r="B45" s="820">
        <v>3412.0210399999996</v>
      </c>
      <c r="C45" s="820">
        <v>3430.4313899999997</v>
      </c>
      <c r="D45" s="820">
        <v>2460.5037599999996</v>
      </c>
      <c r="E45" s="821">
        <v>2506.5268799999999</v>
      </c>
      <c r="F45" s="822">
        <v>18.410350000000108</v>
      </c>
      <c r="G45" s="880"/>
      <c r="H45" s="821">
        <v>0.53957316746206552</v>
      </c>
      <c r="I45" s="820">
        <v>46.02312000000029</v>
      </c>
      <c r="J45" s="831"/>
      <c r="K45" s="824">
        <v>1.8704754997001221</v>
      </c>
    </row>
    <row r="46" spans="1:11" ht="17.100000000000001" customHeight="1">
      <c r="A46" s="825" t="s">
        <v>774</v>
      </c>
      <c r="B46" s="820">
        <v>0</v>
      </c>
      <c r="C46" s="820">
        <v>0</v>
      </c>
      <c r="D46" s="820">
        <v>0</v>
      </c>
      <c r="E46" s="821">
        <v>0</v>
      </c>
      <c r="F46" s="822">
        <v>0</v>
      </c>
      <c r="G46" s="880"/>
      <c r="H46" s="821"/>
      <c r="I46" s="820">
        <v>0</v>
      </c>
      <c r="J46" s="821"/>
      <c r="K46" s="824"/>
    </row>
    <row r="47" spans="1:11" ht="17.100000000000001" customHeight="1">
      <c r="A47" s="811" t="s">
        <v>775</v>
      </c>
      <c r="B47" s="812">
        <v>139195.62153613003</v>
      </c>
      <c r="C47" s="812">
        <v>145835.64262148002</v>
      </c>
      <c r="D47" s="812">
        <v>128664.14382493</v>
      </c>
      <c r="E47" s="813">
        <v>126643.76484475001</v>
      </c>
      <c r="F47" s="814">
        <v>6640.0210853499884</v>
      </c>
      <c r="G47" s="878"/>
      <c r="H47" s="813">
        <v>4.770280136740138</v>
      </c>
      <c r="I47" s="812">
        <v>-2020.3789801799867</v>
      </c>
      <c r="J47" s="888"/>
      <c r="K47" s="817">
        <v>-1.5702735199707731</v>
      </c>
    </row>
    <row r="48" spans="1:11" ht="17.100000000000001" customHeight="1" thickBot="1">
      <c r="A48" s="843" t="s">
        <v>776</v>
      </c>
      <c r="B48" s="844">
        <v>126757.38752072005</v>
      </c>
      <c r="C48" s="844">
        <v>62808.575509250019</v>
      </c>
      <c r="D48" s="844">
        <v>118170.2964036201</v>
      </c>
      <c r="E48" s="845">
        <v>61136.203933979908</v>
      </c>
      <c r="F48" s="846">
        <v>-63948.812011470029</v>
      </c>
      <c r="G48" s="889"/>
      <c r="H48" s="845">
        <v>-50.449771222223092</v>
      </c>
      <c r="I48" s="844">
        <v>-57034.092469640193</v>
      </c>
      <c r="J48" s="890"/>
      <c r="K48" s="847">
        <v>-48.264322088890836</v>
      </c>
    </row>
    <row r="49" spans="1:11" ht="17.100000000000001" customHeight="1" thickTop="1">
      <c r="A49" s="855" t="s">
        <v>728</v>
      </c>
      <c r="B49" s="795"/>
      <c r="C49" s="795"/>
      <c r="D49" s="850"/>
      <c r="E49" s="850"/>
      <c r="F49" s="850"/>
      <c r="G49" s="850"/>
      <c r="H49" s="850"/>
      <c r="I49" s="850"/>
      <c r="J49" s="850"/>
      <c r="K49" s="850"/>
    </row>
    <row r="50" spans="1:11" ht="17.100000000000001" customHeight="1">
      <c r="A50" s="891" t="s">
        <v>729</v>
      </c>
      <c r="B50" s="795"/>
      <c r="C50" s="795"/>
      <c r="D50" s="850"/>
      <c r="E50" s="850"/>
      <c r="F50" s="850"/>
      <c r="G50" s="850"/>
      <c r="H50" s="850"/>
      <c r="I50" s="850"/>
      <c r="J50" s="850"/>
      <c r="K50" s="850"/>
    </row>
    <row r="51" spans="1:11" ht="17.100000000000001" customHeight="1">
      <c r="A51" s="857" t="s">
        <v>777</v>
      </c>
      <c r="B51" s="860">
        <v>913205.65525965998</v>
      </c>
      <c r="C51" s="860">
        <v>905932.66306846007</v>
      </c>
      <c r="D51" s="860">
        <v>952808.70749568986</v>
      </c>
      <c r="E51" s="860">
        <v>951715.83662744972</v>
      </c>
      <c r="F51" s="860">
        <v>-7347.0831841999116</v>
      </c>
      <c r="G51" s="892" t="s">
        <v>700</v>
      </c>
      <c r="H51" s="860">
        <v>-0.80453763529430289</v>
      </c>
      <c r="I51" s="860">
        <v>-2946.0949338101473</v>
      </c>
      <c r="J51" s="892" t="s">
        <v>701</v>
      </c>
      <c r="K51" s="860">
        <v>-0.30920109258378858</v>
      </c>
    </row>
    <row r="52" spans="1:11" ht="17.100000000000001" customHeight="1">
      <c r="A52" s="857" t="s">
        <v>778</v>
      </c>
      <c r="B52" s="860">
        <v>-366152.65886728</v>
      </c>
      <c r="C52" s="860">
        <v>-393152.17375133</v>
      </c>
      <c r="D52" s="860">
        <v>-295899.14973133011</v>
      </c>
      <c r="E52" s="860">
        <v>-382379.18945182988</v>
      </c>
      <c r="F52" s="860">
        <v>-26925.423891050006</v>
      </c>
      <c r="G52" s="892" t="s">
        <v>700</v>
      </c>
      <c r="H52" s="860">
        <v>7.3536059998432819</v>
      </c>
      <c r="I52" s="860">
        <v>-84626.815654929756</v>
      </c>
      <c r="J52" s="892" t="s">
        <v>701</v>
      </c>
      <c r="K52" s="860">
        <v>28.599884701179114</v>
      </c>
    </row>
    <row r="53" spans="1:11" ht="17.100000000000001" customHeight="1">
      <c r="A53" s="857" t="s">
        <v>779</v>
      </c>
      <c r="B53" s="860">
        <v>281157.63155783009</v>
      </c>
      <c r="C53" s="860">
        <v>235124.58432080003</v>
      </c>
      <c r="D53" s="860">
        <v>224633.2179685501</v>
      </c>
      <c r="E53" s="860">
        <v>176083.3134683299</v>
      </c>
      <c r="F53" s="860">
        <v>-46107.138230030054</v>
      </c>
      <c r="G53" s="892" t="s">
        <v>700</v>
      </c>
      <c r="H53" s="860">
        <v>-16.399034938002909</v>
      </c>
      <c r="I53" s="860">
        <v>-50403.128565790219</v>
      </c>
      <c r="J53" s="892" t="s">
        <v>701</v>
      </c>
      <c r="K53" s="860">
        <v>-22.437967555113303</v>
      </c>
    </row>
    <row r="54" spans="1:11" ht="17.100000000000001" customHeight="1">
      <c r="A54" s="848" t="s">
        <v>725</v>
      </c>
      <c r="B54" s="893">
        <v>74.090992999999742</v>
      </c>
      <c r="C54" s="894" t="s">
        <v>726</v>
      </c>
      <c r="D54" s="860"/>
      <c r="E54" s="860"/>
      <c r="F54" s="860"/>
      <c r="G54" s="860"/>
      <c r="H54" s="860"/>
      <c r="I54" s="860"/>
      <c r="J54" s="860"/>
      <c r="K54" s="860"/>
    </row>
    <row r="55" spans="1:11" ht="17.100000000000001" customHeight="1">
      <c r="A55" s="854" t="s">
        <v>727</v>
      </c>
      <c r="B55" s="893">
        <v>1853.2240655700134</v>
      </c>
      <c r="C55" s="857" t="s">
        <v>726</v>
      </c>
      <c r="D55" s="860"/>
      <c r="E55" s="860"/>
      <c r="F55" s="860"/>
      <c r="G55" s="860"/>
      <c r="H55" s="860"/>
      <c r="I55" s="860"/>
      <c r="J55" s="860"/>
      <c r="K55" s="860"/>
    </row>
    <row r="56" spans="1:11" ht="17.100000000000001" customHeight="1">
      <c r="A56" s="895"/>
      <c r="B56" s="795"/>
      <c r="C56" s="795"/>
      <c r="D56" s="795"/>
      <c r="E56" s="795"/>
      <c r="F56" s="795"/>
      <c r="G56" s="795"/>
      <c r="H56" s="795"/>
      <c r="I56" s="795"/>
      <c r="J56" s="795"/>
      <c r="K56" s="795"/>
    </row>
  </sheetData>
  <mergeCells count="6">
    <mergeCell ref="A1:K1"/>
    <mergeCell ref="A2:K2"/>
    <mergeCell ref="I3:K3"/>
    <mergeCell ref="F4:K4"/>
    <mergeCell ref="F5:H5"/>
    <mergeCell ref="I5:K5"/>
  </mergeCells>
  <pageMargins left="0.7" right="0.7" top="0.75" bottom="0.75" header="0.3" footer="0.3"/>
  <pageSetup scale="62"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K46"/>
  <sheetViews>
    <sheetView workbookViewId="0">
      <selection activeCell="O8" sqref="O8"/>
    </sheetView>
  </sheetViews>
  <sheetFormatPr defaultColWidth="11" defaultRowHeight="17.100000000000001" customHeight="1"/>
  <cols>
    <col min="1" max="1" width="46.7109375" style="865" bestFit="1" customWidth="1"/>
    <col min="2" max="2" width="11.85546875" style="865" customWidth="1"/>
    <col min="3" max="3" width="12.42578125" style="865" customWidth="1"/>
    <col min="4" max="4" width="12.5703125" style="865" customWidth="1"/>
    <col min="5" max="5" width="11.7109375" style="865" customWidth="1"/>
    <col min="6" max="6" width="10.7109375" style="865" customWidth="1"/>
    <col min="7" max="7" width="2.42578125" style="865" bestFit="1" customWidth="1"/>
    <col min="8" max="8" width="8.5703125" style="865" customWidth="1"/>
    <col min="9" max="9" width="12.42578125" style="865" customWidth="1"/>
    <col min="10" max="10" width="2.140625" style="865" customWidth="1"/>
    <col min="11" max="11" width="9.42578125" style="865" customWidth="1"/>
    <col min="12" max="256" width="11" style="794"/>
    <col min="257" max="257" width="46.7109375" style="794" bestFit="1" customWidth="1"/>
    <col min="258" max="258" width="11.85546875" style="794" customWidth="1"/>
    <col min="259" max="259" width="12.42578125" style="794" customWidth="1"/>
    <col min="260" max="260" width="12.5703125" style="794" customWidth="1"/>
    <col min="261" max="261" width="11.7109375" style="794" customWidth="1"/>
    <col min="262" max="262" width="10.7109375" style="794" customWidth="1"/>
    <col min="263" max="263" width="2.42578125" style="794" bestFit="1" customWidth="1"/>
    <col min="264" max="264" width="8.5703125" style="794" customWidth="1"/>
    <col min="265" max="265" width="12.42578125" style="794" customWidth="1"/>
    <col min="266" max="266" width="2.140625" style="794" customWidth="1"/>
    <col min="267" max="267" width="9.42578125" style="794" customWidth="1"/>
    <col min="268" max="512" width="11" style="794"/>
    <col min="513" max="513" width="46.7109375" style="794" bestFit="1" customWidth="1"/>
    <col min="514" max="514" width="11.85546875" style="794" customWidth="1"/>
    <col min="515" max="515" width="12.42578125" style="794" customWidth="1"/>
    <col min="516" max="516" width="12.5703125" style="794" customWidth="1"/>
    <col min="517" max="517" width="11.7109375" style="794" customWidth="1"/>
    <col min="518" max="518" width="10.7109375" style="794" customWidth="1"/>
    <col min="519" max="519" width="2.42578125" style="794" bestFit="1" customWidth="1"/>
    <col min="520" max="520" width="8.5703125" style="794" customWidth="1"/>
    <col min="521" max="521" width="12.42578125" style="794" customWidth="1"/>
    <col min="522" max="522" width="2.140625" style="794" customWidth="1"/>
    <col min="523" max="523" width="9.42578125" style="794" customWidth="1"/>
    <col min="524" max="768" width="11" style="794"/>
    <col min="769" max="769" width="46.7109375" style="794" bestFit="1" customWidth="1"/>
    <col min="770" max="770" width="11.85546875" style="794" customWidth="1"/>
    <col min="771" max="771" width="12.42578125" style="794" customWidth="1"/>
    <col min="772" max="772" width="12.5703125" style="794" customWidth="1"/>
    <col min="773" max="773" width="11.7109375" style="794" customWidth="1"/>
    <col min="774" max="774" width="10.7109375" style="794" customWidth="1"/>
    <col min="775" max="775" width="2.42578125" style="794" bestFit="1" customWidth="1"/>
    <col min="776" max="776" width="8.5703125" style="794" customWidth="1"/>
    <col min="777" max="777" width="12.42578125" style="794" customWidth="1"/>
    <col min="778" max="778" width="2.140625" style="794" customWidth="1"/>
    <col min="779" max="779" width="9.42578125" style="794" customWidth="1"/>
    <col min="780" max="1024" width="11" style="794"/>
    <col min="1025" max="1025" width="46.7109375" style="794" bestFit="1" customWidth="1"/>
    <col min="1026" max="1026" width="11.85546875" style="794" customWidth="1"/>
    <col min="1027" max="1027" width="12.42578125" style="794" customWidth="1"/>
    <col min="1028" max="1028" width="12.5703125" style="794" customWidth="1"/>
    <col min="1029" max="1029" width="11.7109375" style="794" customWidth="1"/>
    <col min="1030" max="1030" width="10.7109375" style="794" customWidth="1"/>
    <col min="1031" max="1031" width="2.42578125" style="794" bestFit="1" customWidth="1"/>
    <col min="1032" max="1032" width="8.5703125" style="794" customWidth="1"/>
    <col min="1033" max="1033" width="12.42578125" style="794" customWidth="1"/>
    <col min="1034" max="1034" width="2.140625" style="794" customWidth="1"/>
    <col min="1035" max="1035" width="9.42578125" style="794" customWidth="1"/>
    <col min="1036" max="1280" width="11" style="794"/>
    <col min="1281" max="1281" width="46.7109375" style="794" bestFit="1" customWidth="1"/>
    <col min="1282" max="1282" width="11.85546875" style="794" customWidth="1"/>
    <col min="1283" max="1283" width="12.42578125" style="794" customWidth="1"/>
    <col min="1284" max="1284" width="12.5703125" style="794" customWidth="1"/>
    <col min="1285" max="1285" width="11.7109375" style="794" customWidth="1"/>
    <col min="1286" max="1286" width="10.7109375" style="794" customWidth="1"/>
    <col min="1287" max="1287" width="2.42578125" style="794" bestFit="1" customWidth="1"/>
    <col min="1288" max="1288" width="8.5703125" style="794" customWidth="1"/>
    <col min="1289" max="1289" width="12.42578125" style="794" customWidth="1"/>
    <col min="1290" max="1290" width="2.140625" style="794" customWidth="1"/>
    <col min="1291" max="1291" width="9.42578125" style="794" customWidth="1"/>
    <col min="1292" max="1536" width="11" style="794"/>
    <col min="1537" max="1537" width="46.7109375" style="794" bestFit="1" customWidth="1"/>
    <col min="1538" max="1538" width="11.85546875" style="794" customWidth="1"/>
    <col min="1539" max="1539" width="12.42578125" style="794" customWidth="1"/>
    <col min="1540" max="1540" width="12.5703125" style="794" customWidth="1"/>
    <col min="1541" max="1541" width="11.7109375" style="794" customWidth="1"/>
    <col min="1542" max="1542" width="10.7109375" style="794" customWidth="1"/>
    <col min="1543" max="1543" width="2.42578125" style="794" bestFit="1" customWidth="1"/>
    <col min="1544" max="1544" width="8.5703125" style="794" customWidth="1"/>
    <col min="1545" max="1545" width="12.42578125" style="794" customWidth="1"/>
    <col min="1546" max="1546" width="2.140625" style="794" customWidth="1"/>
    <col min="1547" max="1547" width="9.42578125" style="794" customWidth="1"/>
    <col min="1548" max="1792" width="11" style="794"/>
    <col min="1793" max="1793" width="46.7109375" style="794" bestFit="1" customWidth="1"/>
    <col min="1794" max="1794" width="11.85546875" style="794" customWidth="1"/>
    <col min="1795" max="1795" width="12.42578125" style="794" customWidth="1"/>
    <col min="1796" max="1796" width="12.5703125" style="794" customWidth="1"/>
    <col min="1797" max="1797" width="11.7109375" style="794" customWidth="1"/>
    <col min="1798" max="1798" width="10.7109375" style="794" customWidth="1"/>
    <col min="1799" max="1799" width="2.42578125" style="794" bestFit="1" customWidth="1"/>
    <col min="1800" max="1800" width="8.5703125" style="794" customWidth="1"/>
    <col min="1801" max="1801" width="12.42578125" style="794" customWidth="1"/>
    <col min="1802" max="1802" width="2.140625" style="794" customWidth="1"/>
    <col min="1803" max="1803" width="9.42578125" style="794" customWidth="1"/>
    <col min="1804" max="2048" width="11" style="794"/>
    <col min="2049" max="2049" width="46.7109375" style="794" bestFit="1" customWidth="1"/>
    <col min="2050" max="2050" width="11.85546875" style="794" customWidth="1"/>
    <col min="2051" max="2051" width="12.42578125" style="794" customWidth="1"/>
    <col min="2052" max="2052" width="12.5703125" style="794" customWidth="1"/>
    <col min="2053" max="2053" width="11.7109375" style="794" customWidth="1"/>
    <col min="2054" max="2054" width="10.7109375" style="794" customWidth="1"/>
    <col min="2055" max="2055" width="2.42578125" style="794" bestFit="1" customWidth="1"/>
    <col min="2056" max="2056" width="8.5703125" style="794" customWidth="1"/>
    <col min="2057" max="2057" width="12.42578125" style="794" customWidth="1"/>
    <col min="2058" max="2058" width="2.140625" style="794" customWidth="1"/>
    <col min="2059" max="2059" width="9.42578125" style="794" customWidth="1"/>
    <col min="2060" max="2304" width="11" style="794"/>
    <col min="2305" max="2305" width="46.7109375" style="794" bestFit="1" customWidth="1"/>
    <col min="2306" max="2306" width="11.85546875" style="794" customWidth="1"/>
    <col min="2307" max="2307" width="12.42578125" style="794" customWidth="1"/>
    <col min="2308" max="2308" width="12.5703125" style="794" customWidth="1"/>
    <col min="2309" max="2309" width="11.7109375" style="794" customWidth="1"/>
    <col min="2310" max="2310" width="10.7109375" style="794" customWidth="1"/>
    <col min="2311" max="2311" width="2.42578125" style="794" bestFit="1" customWidth="1"/>
    <col min="2312" max="2312" width="8.5703125" style="794" customWidth="1"/>
    <col min="2313" max="2313" width="12.42578125" style="794" customWidth="1"/>
    <col min="2314" max="2314" width="2.140625" style="794" customWidth="1"/>
    <col min="2315" max="2315" width="9.42578125" style="794" customWidth="1"/>
    <col min="2316" max="2560" width="11" style="794"/>
    <col min="2561" max="2561" width="46.7109375" style="794" bestFit="1" customWidth="1"/>
    <col min="2562" max="2562" width="11.85546875" style="794" customWidth="1"/>
    <col min="2563" max="2563" width="12.42578125" style="794" customWidth="1"/>
    <col min="2564" max="2564" width="12.5703125" style="794" customWidth="1"/>
    <col min="2565" max="2565" width="11.7109375" style="794" customWidth="1"/>
    <col min="2566" max="2566" width="10.7109375" style="794" customWidth="1"/>
    <col min="2567" max="2567" width="2.42578125" style="794" bestFit="1" customWidth="1"/>
    <col min="2568" max="2568" width="8.5703125" style="794" customWidth="1"/>
    <col min="2569" max="2569" width="12.42578125" style="794" customWidth="1"/>
    <col min="2570" max="2570" width="2.140625" style="794" customWidth="1"/>
    <col min="2571" max="2571" width="9.42578125" style="794" customWidth="1"/>
    <col min="2572" max="2816" width="11" style="794"/>
    <col min="2817" max="2817" width="46.7109375" style="794" bestFit="1" customWidth="1"/>
    <col min="2818" max="2818" width="11.85546875" style="794" customWidth="1"/>
    <col min="2819" max="2819" width="12.42578125" style="794" customWidth="1"/>
    <col min="2820" max="2820" width="12.5703125" style="794" customWidth="1"/>
    <col min="2821" max="2821" width="11.7109375" style="794" customWidth="1"/>
    <col min="2822" max="2822" width="10.7109375" style="794" customWidth="1"/>
    <col min="2823" max="2823" width="2.42578125" style="794" bestFit="1" customWidth="1"/>
    <col min="2824" max="2824" width="8.5703125" style="794" customWidth="1"/>
    <col min="2825" max="2825" width="12.42578125" style="794" customWidth="1"/>
    <col min="2826" max="2826" width="2.140625" style="794" customWidth="1"/>
    <col min="2827" max="2827" width="9.42578125" style="794" customWidth="1"/>
    <col min="2828" max="3072" width="11" style="794"/>
    <col min="3073" max="3073" width="46.7109375" style="794" bestFit="1" customWidth="1"/>
    <col min="3074" max="3074" width="11.85546875" style="794" customWidth="1"/>
    <col min="3075" max="3075" width="12.42578125" style="794" customWidth="1"/>
    <col min="3076" max="3076" width="12.5703125" style="794" customWidth="1"/>
    <col min="3077" max="3077" width="11.7109375" style="794" customWidth="1"/>
    <col min="3078" max="3078" width="10.7109375" style="794" customWidth="1"/>
    <col min="3079" max="3079" width="2.42578125" style="794" bestFit="1" customWidth="1"/>
    <col min="3080" max="3080" width="8.5703125" style="794" customWidth="1"/>
    <col min="3081" max="3081" width="12.42578125" style="794" customWidth="1"/>
    <col min="3082" max="3082" width="2.140625" style="794" customWidth="1"/>
    <col min="3083" max="3083" width="9.42578125" style="794" customWidth="1"/>
    <col min="3084" max="3328" width="11" style="794"/>
    <col min="3329" max="3329" width="46.7109375" style="794" bestFit="1" customWidth="1"/>
    <col min="3330" max="3330" width="11.85546875" style="794" customWidth="1"/>
    <col min="3331" max="3331" width="12.42578125" style="794" customWidth="1"/>
    <col min="3332" max="3332" width="12.5703125" style="794" customWidth="1"/>
    <col min="3333" max="3333" width="11.7109375" style="794" customWidth="1"/>
    <col min="3334" max="3334" width="10.7109375" style="794" customWidth="1"/>
    <col min="3335" max="3335" width="2.42578125" style="794" bestFit="1" customWidth="1"/>
    <col min="3336" max="3336" width="8.5703125" style="794" customWidth="1"/>
    <col min="3337" max="3337" width="12.42578125" style="794" customWidth="1"/>
    <col min="3338" max="3338" width="2.140625" style="794" customWidth="1"/>
    <col min="3339" max="3339" width="9.42578125" style="794" customWidth="1"/>
    <col min="3340" max="3584" width="11" style="794"/>
    <col min="3585" max="3585" width="46.7109375" style="794" bestFit="1" customWidth="1"/>
    <col min="3586" max="3586" width="11.85546875" style="794" customWidth="1"/>
    <col min="3587" max="3587" width="12.42578125" style="794" customWidth="1"/>
    <col min="3588" max="3588" width="12.5703125" style="794" customWidth="1"/>
    <col min="3589" max="3589" width="11.7109375" style="794" customWidth="1"/>
    <col min="3590" max="3590" width="10.7109375" style="794" customWidth="1"/>
    <col min="3591" max="3591" width="2.42578125" style="794" bestFit="1" customWidth="1"/>
    <col min="3592" max="3592" width="8.5703125" style="794" customWidth="1"/>
    <col min="3593" max="3593" width="12.42578125" style="794" customWidth="1"/>
    <col min="3594" max="3594" width="2.140625" style="794" customWidth="1"/>
    <col min="3595" max="3595" width="9.42578125" style="794" customWidth="1"/>
    <col min="3596" max="3840" width="11" style="794"/>
    <col min="3841" max="3841" width="46.7109375" style="794" bestFit="1" customWidth="1"/>
    <col min="3842" max="3842" width="11.85546875" style="794" customWidth="1"/>
    <col min="3843" max="3843" width="12.42578125" style="794" customWidth="1"/>
    <col min="3844" max="3844" width="12.5703125" style="794" customWidth="1"/>
    <col min="3845" max="3845" width="11.7109375" style="794" customWidth="1"/>
    <col min="3846" max="3846" width="10.7109375" style="794" customWidth="1"/>
    <col min="3847" max="3847" width="2.42578125" style="794" bestFit="1" customWidth="1"/>
    <col min="3848" max="3848" width="8.5703125" style="794" customWidth="1"/>
    <col min="3849" max="3849" width="12.42578125" style="794" customWidth="1"/>
    <col min="3850" max="3850" width="2.140625" style="794" customWidth="1"/>
    <col min="3851" max="3851" width="9.42578125" style="794" customWidth="1"/>
    <col min="3852" max="4096" width="11" style="794"/>
    <col min="4097" max="4097" width="46.7109375" style="794" bestFit="1" customWidth="1"/>
    <col min="4098" max="4098" width="11.85546875" style="794" customWidth="1"/>
    <col min="4099" max="4099" width="12.42578125" style="794" customWidth="1"/>
    <col min="4100" max="4100" width="12.5703125" style="794" customWidth="1"/>
    <col min="4101" max="4101" width="11.7109375" style="794" customWidth="1"/>
    <col min="4102" max="4102" width="10.7109375" style="794" customWidth="1"/>
    <col min="4103" max="4103" width="2.42578125" style="794" bestFit="1" customWidth="1"/>
    <col min="4104" max="4104" width="8.5703125" style="794" customWidth="1"/>
    <col min="4105" max="4105" width="12.42578125" style="794" customWidth="1"/>
    <col min="4106" max="4106" width="2.140625" style="794" customWidth="1"/>
    <col min="4107" max="4107" width="9.42578125" style="794" customWidth="1"/>
    <col min="4108" max="4352" width="11" style="794"/>
    <col min="4353" max="4353" width="46.7109375" style="794" bestFit="1" customWidth="1"/>
    <col min="4354" max="4354" width="11.85546875" style="794" customWidth="1"/>
    <col min="4355" max="4355" width="12.42578125" style="794" customWidth="1"/>
    <col min="4356" max="4356" width="12.5703125" style="794" customWidth="1"/>
    <col min="4357" max="4357" width="11.7109375" style="794" customWidth="1"/>
    <col min="4358" max="4358" width="10.7109375" style="794" customWidth="1"/>
    <col min="4359" max="4359" width="2.42578125" style="794" bestFit="1" customWidth="1"/>
    <col min="4360" max="4360" width="8.5703125" style="794" customWidth="1"/>
    <col min="4361" max="4361" width="12.42578125" style="794" customWidth="1"/>
    <col min="4362" max="4362" width="2.140625" style="794" customWidth="1"/>
    <col min="4363" max="4363" width="9.42578125" style="794" customWidth="1"/>
    <col min="4364" max="4608" width="11" style="794"/>
    <col min="4609" max="4609" width="46.7109375" style="794" bestFit="1" customWidth="1"/>
    <col min="4610" max="4610" width="11.85546875" style="794" customWidth="1"/>
    <col min="4611" max="4611" width="12.42578125" style="794" customWidth="1"/>
    <col min="4612" max="4612" width="12.5703125" style="794" customWidth="1"/>
    <col min="4613" max="4613" width="11.7109375" style="794" customWidth="1"/>
    <col min="4614" max="4614" width="10.7109375" style="794" customWidth="1"/>
    <col min="4615" max="4615" width="2.42578125" style="794" bestFit="1" customWidth="1"/>
    <col min="4616" max="4616" width="8.5703125" style="794" customWidth="1"/>
    <col min="4617" max="4617" width="12.42578125" style="794" customWidth="1"/>
    <col min="4618" max="4618" width="2.140625" style="794" customWidth="1"/>
    <col min="4619" max="4619" width="9.42578125" style="794" customWidth="1"/>
    <col min="4620" max="4864" width="11" style="794"/>
    <col min="4865" max="4865" width="46.7109375" style="794" bestFit="1" customWidth="1"/>
    <col min="4866" max="4866" width="11.85546875" style="794" customWidth="1"/>
    <col min="4867" max="4867" width="12.42578125" style="794" customWidth="1"/>
    <col min="4868" max="4868" width="12.5703125" style="794" customWidth="1"/>
    <col min="4869" max="4869" width="11.7109375" style="794" customWidth="1"/>
    <col min="4870" max="4870" width="10.7109375" style="794" customWidth="1"/>
    <col min="4871" max="4871" width="2.42578125" style="794" bestFit="1" customWidth="1"/>
    <col min="4872" max="4872" width="8.5703125" style="794" customWidth="1"/>
    <col min="4873" max="4873" width="12.42578125" style="794" customWidth="1"/>
    <col min="4874" max="4874" width="2.140625" style="794" customWidth="1"/>
    <col min="4875" max="4875" width="9.42578125" style="794" customWidth="1"/>
    <col min="4876" max="5120" width="11" style="794"/>
    <col min="5121" max="5121" width="46.7109375" style="794" bestFit="1" customWidth="1"/>
    <col min="5122" max="5122" width="11.85546875" style="794" customWidth="1"/>
    <col min="5123" max="5123" width="12.42578125" style="794" customWidth="1"/>
    <col min="5124" max="5124" width="12.5703125" style="794" customWidth="1"/>
    <col min="5125" max="5125" width="11.7109375" style="794" customWidth="1"/>
    <col min="5126" max="5126" width="10.7109375" style="794" customWidth="1"/>
    <col min="5127" max="5127" width="2.42578125" style="794" bestFit="1" customWidth="1"/>
    <col min="5128" max="5128" width="8.5703125" style="794" customWidth="1"/>
    <col min="5129" max="5129" width="12.42578125" style="794" customWidth="1"/>
    <col min="5130" max="5130" width="2.140625" style="794" customWidth="1"/>
    <col min="5131" max="5131" width="9.42578125" style="794" customWidth="1"/>
    <col min="5132" max="5376" width="11" style="794"/>
    <col min="5377" max="5377" width="46.7109375" style="794" bestFit="1" customWidth="1"/>
    <col min="5378" max="5378" width="11.85546875" style="794" customWidth="1"/>
    <col min="5379" max="5379" width="12.42578125" style="794" customWidth="1"/>
    <col min="5380" max="5380" width="12.5703125" style="794" customWidth="1"/>
    <col min="5381" max="5381" width="11.7109375" style="794" customWidth="1"/>
    <col min="5382" max="5382" width="10.7109375" style="794" customWidth="1"/>
    <col min="5383" max="5383" width="2.42578125" style="794" bestFit="1" customWidth="1"/>
    <col min="5384" max="5384" width="8.5703125" style="794" customWidth="1"/>
    <col min="5385" max="5385" width="12.42578125" style="794" customWidth="1"/>
    <col min="5386" max="5386" width="2.140625" style="794" customWidth="1"/>
    <col min="5387" max="5387" width="9.42578125" style="794" customWidth="1"/>
    <col min="5388" max="5632" width="11" style="794"/>
    <col min="5633" max="5633" width="46.7109375" style="794" bestFit="1" customWidth="1"/>
    <col min="5634" max="5634" width="11.85546875" style="794" customWidth="1"/>
    <col min="5635" max="5635" width="12.42578125" style="794" customWidth="1"/>
    <col min="5636" max="5636" width="12.5703125" style="794" customWidth="1"/>
    <col min="5637" max="5637" width="11.7109375" style="794" customWidth="1"/>
    <col min="5638" max="5638" width="10.7109375" style="794" customWidth="1"/>
    <col min="5639" max="5639" width="2.42578125" style="794" bestFit="1" customWidth="1"/>
    <col min="5640" max="5640" width="8.5703125" style="794" customWidth="1"/>
    <col min="5641" max="5641" width="12.42578125" style="794" customWidth="1"/>
    <col min="5642" max="5642" width="2.140625" style="794" customWidth="1"/>
    <col min="5643" max="5643" width="9.42578125" style="794" customWidth="1"/>
    <col min="5644" max="5888" width="11" style="794"/>
    <col min="5889" max="5889" width="46.7109375" style="794" bestFit="1" customWidth="1"/>
    <col min="5890" max="5890" width="11.85546875" style="794" customWidth="1"/>
    <col min="5891" max="5891" width="12.42578125" style="794" customWidth="1"/>
    <col min="5892" max="5892" width="12.5703125" style="794" customWidth="1"/>
    <col min="5893" max="5893" width="11.7109375" style="794" customWidth="1"/>
    <col min="5894" max="5894" width="10.7109375" style="794" customWidth="1"/>
    <col min="5895" max="5895" width="2.42578125" style="794" bestFit="1" customWidth="1"/>
    <col min="5896" max="5896" width="8.5703125" style="794" customWidth="1"/>
    <col min="5897" max="5897" width="12.42578125" style="794" customWidth="1"/>
    <col min="5898" max="5898" width="2.140625" style="794" customWidth="1"/>
    <col min="5899" max="5899" width="9.42578125" style="794" customWidth="1"/>
    <col min="5900" max="6144" width="11" style="794"/>
    <col min="6145" max="6145" width="46.7109375" style="794" bestFit="1" customWidth="1"/>
    <col min="6146" max="6146" width="11.85546875" style="794" customWidth="1"/>
    <col min="6147" max="6147" width="12.42578125" style="794" customWidth="1"/>
    <col min="6148" max="6148" width="12.5703125" style="794" customWidth="1"/>
    <col min="6149" max="6149" width="11.7109375" style="794" customWidth="1"/>
    <col min="6150" max="6150" width="10.7109375" style="794" customWidth="1"/>
    <col min="6151" max="6151" width="2.42578125" style="794" bestFit="1" customWidth="1"/>
    <col min="6152" max="6152" width="8.5703125" style="794" customWidth="1"/>
    <col min="6153" max="6153" width="12.42578125" style="794" customWidth="1"/>
    <col min="6154" max="6154" width="2.140625" style="794" customWidth="1"/>
    <col min="6155" max="6155" width="9.42578125" style="794" customWidth="1"/>
    <col min="6156" max="6400" width="11" style="794"/>
    <col min="6401" max="6401" width="46.7109375" style="794" bestFit="1" customWidth="1"/>
    <col min="6402" max="6402" width="11.85546875" style="794" customWidth="1"/>
    <col min="6403" max="6403" width="12.42578125" style="794" customWidth="1"/>
    <col min="6404" max="6404" width="12.5703125" style="794" customWidth="1"/>
    <col min="6405" max="6405" width="11.7109375" style="794" customWidth="1"/>
    <col min="6406" max="6406" width="10.7109375" style="794" customWidth="1"/>
    <col min="6407" max="6407" width="2.42578125" style="794" bestFit="1" customWidth="1"/>
    <col min="6408" max="6408" width="8.5703125" style="794" customWidth="1"/>
    <col min="6409" max="6409" width="12.42578125" style="794" customWidth="1"/>
    <col min="6410" max="6410" width="2.140625" style="794" customWidth="1"/>
    <col min="6411" max="6411" width="9.42578125" style="794" customWidth="1"/>
    <col min="6412" max="6656" width="11" style="794"/>
    <col min="6657" max="6657" width="46.7109375" style="794" bestFit="1" customWidth="1"/>
    <col min="6658" max="6658" width="11.85546875" style="794" customWidth="1"/>
    <col min="6659" max="6659" width="12.42578125" style="794" customWidth="1"/>
    <col min="6660" max="6660" width="12.5703125" style="794" customWidth="1"/>
    <col min="6661" max="6661" width="11.7109375" style="794" customWidth="1"/>
    <col min="6662" max="6662" width="10.7109375" style="794" customWidth="1"/>
    <col min="6663" max="6663" width="2.42578125" style="794" bestFit="1" customWidth="1"/>
    <col min="6664" max="6664" width="8.5703125" style="794" customWidth="1"/>
    <col min="6665" max="6665" width="12.42578125" style="794" customWidth="1"/>
    <col min="6666" max="6666" width="2.140625" style="794" customWidth="1"/>
    <col min="6667" max="6667" width="9.42578125" style="794" customWidth="1"/>
    <col min="6668" max="6912" width="11" style="794"/>
    <col min="6913" max="6913" width="46.7109375" style="794" bestFit="1" customWidth="1"/>
    <col min="6914" max="6914" width="11.85546875" style="794" customWidth="1"/>
    <col min="6915" max="6915" width="12.42578125" style="794" customWidth="1"/>
    <col min="6916" max="6916" width="12.5703125" style="794" customWidth="1"/>
    <col min="6917" max="6917" width="11.7109375" style="794" customWidth="1"/>
    <col min="6918" max="6918" width="10.7109375" style="794" customWidth="1"/>
    <col min="6919" max="6919" width="2.42578125" style="794" bestFit="1" customWidth="1"/>
    <col min="6920" max="6920" width="8.5703125" style="794" customWidth="1"/>
    <col min="6921" max="6921" width="12.42578125" style="794" customWidth="1"/>
    <col min="6922" max="6922" width="2.140625" style="794" customWidth="1"/>
    <col min="6923" max="6923" width="9.42578125" style="794" customWidth="1"/>
    <col min="6924" max="7168" width="11" style="794"/>
    <col min="7169" max="7169" width="46.7109375" style="794" bestFit="1" customWidth="1"/>
    <col min="7170" max="7170" width="11.85546875" style="794" customWidth="1"/>
    <col min="7171" max="7171" width="12.42578125" style="794" customWidth="1"/>
    <col min="7172" max="7172" width="12.5703125" style="794" customWidth="1"/>
    <col min="7173" max="7173" width="11.7109375" style="794" customWidth="1"/>
    <col min="7174" max="7174" width="10.7109375" style="794" customWidth="1"/>
    <col min="7175" max="7175" width="2.42578125" style="794" bestFit="1" customWidth="1"/>
    <col min="7176" max="7176" width="8.5703125" style="794" customWidth="1"/>
    <col min="7177" max="7177" width="12.42578125" style="794" customWidth="1"/>
    <col min="7178" max="7178" width="2.140625" style="794" customWidth="1"/>
    <col min="7179" max="7179" width="9.42578125" style="794" customWidth="1"/>
    <col min="7180" max="7424" width="11" style="794"/>
    <col min="7425" max="7425" width="46.7109375" style="794" bestFit="1" customWidth="1"/>
    <col min="7426" max="7426" width="11.85546875" style="794" customWidth="1"/>
    <col min="7427" max="7427" width="12.42578125" style="794" customWidth="1"/>
    <col min="7428" max="7428" width="12.5703125" style="794" customWidth="1"/>
    <col min="7429" max="7429" width="11.7109375" style="794" customWidth="1"/>
    <col min="7430" max="7430" width="10.7109375" style="794" customWidth="1"/>
    <col min="7431" max="7431" width="2.42578125" style="794" bestFit="1" customWidth="1"/>
    <col min="7432" max="7432" width="8.5703125" style="794" customWidth="1"/>
    <col min="7433" max="7433" width="12.42578125" style="794" customWidth="1"/>
    <col min="7434" max="7434" width="2.140625" style="794" customWidth="1"/>
    <col min="7435" max="7435" width="9.42578125" style="794" customWidth="1"/>
    <col min="7436" max="7680" width="11" style="794"/>
    <col min="7681" max="7681" width="46.7109375" style="794" bestFit="1" customWidth="1"/>
    <col min="7682" max="7682" width="11.85546875" style="794" customWidth="1"/>
    <col min="7683" max="7683" width="12.42578125" style="794" customWidth="1"/>
    <col min="7684" max="7684" width="12.5703125" style="794" customWidth="1"/>
    <col min="7685" max="7685" width="11.7109375" style="794" customWidth="1"/>
    <col min="7686" max="7686" width="10.7109375" style="794" customWidth="1"/>
    <col min="7687" max="7687" width="2.42578125" style="794" bestFit="1" customWidth="1"/>
    <col min="7688" max="7688" width="8.5703125" style="794" customWidth="1"/>
    <col min="7689" max="7689" width="12.42578125" style="794" customWidth="1"/>
    <col min="7690" max="7690" width="2.140625" style="794" customWidth="1"/>
    <col min="7691" max="7691" width="9.42578125" style="794" customWidth="1"/>
    <col min="7692" max="7936" width="11" style="794"/>
    <col min="7937" max="7937" width="46.7109375" style="794" bestFit="1" customWidth="1"/>
    <col min="7938" max="7938" width="11.85546875" style="794" customWidth="1"/>
    <col min="7939" max="7939" width="12.42578125" style="794" customWidth="1"/>
    <col min="7940" max="7940" width="12.5703125" style="794" customWidth="1"/>
    <col min="7941" max="7941" width="11.7109375" style="794" customWidth="1"/>
    <col min="7942" max="7942" width="10.7109375" style="794" customWidth="1"/>
    <col min="7943" max="7943" width="2.42578125" style="794" bestFit="1" customWidth="1"/>
    <col min="7944" max="7944" width="8.5703125" style="794" customWidth="1"/>
    <col min="7945" max="7945" width="12.42578125" style="794" customWidth="1"/>
    <col min="7946" max="7946" width="2.140625" style="794" customWidth="1"/>
    <col min="7947" max="7947" width="9.42578125" style="794" customWidth="1"/>
    <col min="7948" max="8192" width="11" style="794"/>
    <col min="8193" max="8193" width="46.7109375" style="794" bestFit="1" customWidth="1"/>
    <col min="8194" max="8194" width="11.85546875" style="794" customWidth="1"/>
    <col min="8195" max="8195" width="12.42578125" style="794" customWidth="1"/>
    <col min="8196" max="8196" width="12.5703125" style="794" customWidth="1"/>
    <col min="8197" max="8197" width="11.7109375" style="794" customWidth="1"/>
    <col min="8198" max="8198" width="10.7109375" style="794" customWidth="1"/>
    <col min="8199" max="8199" width="2.42578125" style="794" bestFit="1" customWidth="1"/>
    <col min="8200" max="8200" width="8.5703125" style="794" customWidth="1"/>
    <col min="8201" max="8201" width="12.42578125" style="794" customWidth="1"/>
    <col min="8202" max="8202" width="2.140625" style="794" customWidth="1"/>
    <col min="8203" max="8203" width="9.42578125" style="794" customWidth="1"/>
    <col min="8204" max="8448" width="11" style="794"/>
    <col min="8449" max="8449" width="46.7109375" style="794" bestFit="1" customWidth="1"/>
    <col min="8450" max="8450" width="11.85546875" style="794" customWidth="1"/>
    <col min="8451" max="8451" width="12.42578125" style="794" customWidth="1"/>
    <col min="8452" max="8452" width="12.5703125" style="794" customWidth="1"/>
    <col min="8453" max="8453" width="11.7109375" style="794" customWidth="1"/>
    <col min="8454" max="8454" width="10.7109375" style="794" customWidth="1"/>
    <col min="8455" max="8455" width="2.42578125" style="794" bestFit="1" customWidth="1"/>
    <col min="8456" max="8456" width="8.5703125" style="794" customWidth="1"/>
    <col min="8457" max="8457" width="12.42578125" style="794" customWidth="1"/>
    <col min="8458" max="8458" width="2.140625" style="794" customWidth="1"/>
    <col min="8459" max="8459" width="9.42578125" style="794" customWidth="1"/>
    <col min="8460" max="8704" width="11" style="794"/>
    <col min="8705" max="8705" width="46.7109375" style="794" bestFit="1" customWidth="1"/>
    <col min="8706" max="8706" width="11.85546875" style="794" customWidth="1"/>
    <col min="8707" max="8707" width="12.42578125" style="794" customWidth="1"/>
    <col min="8708" max="8708" width="12.5703125" style="794" customWidth="1"/>
    <col min="8709" max="8709" width="11.7109375" style="794" customWidth="1"/>
    <col min="8710" max="8710" width="10.7109375" style="794" customWidth="1"/>
    <col min="8711" max="8711" width="2.42578125" style="794" bestFit="1" customWidth="1"/>
    <col min="8712" max="8712" width="8.5703125" style="794" customWidth="1"/>
    <col min="8713" max="8713" width="12.42578125" style="794" customWidth="1"/>
    <col min="8714" max="8714" width="2.140625" style="794" customWidth="1"/>
    <col min="8715" max="8715" width="9.42578125" style="794" customWidth="1"/>
    <col min="8716" max="8960" width="11" style="794"/>
    <col min="8961" max="8961" width="46.7109375" style="794" bestFit="1" customWidth="1"/>
    <col min="8962" max="8962" width="11.85546875" style="794" customWidth="1"/>
    <col min="8963" max="8963" width="12.42578125" style="794" customWidth="1"/>
    <col min="8964" max="8964" width="12.5703125" style="794" customWidth="1"/>
    <col min="8965" max="8965" width="11.7109375" style="794" customWidth="1"/>
    <col min="8966" max="8966" width="10.7109375" style="794" customWidth="1"/>
    <col min="8967" max="8967" width="2.42578125" style="794" bestFit="1" customWidth="1"/>
    <col min="8968" max="8968" width="8.5703125" style="794" customWidth="1"/>
    <col min="8969" max="8969" width="12.42578125" style="794" customWidth="1"/>
    <col min="8970" max="8970" width="2.140625" style="794" customWidth="1"/>
    <col min="8971" max="8971" width="9.42578125" style="794" customWidth="1"/>
    <col min="8972" max="9216" width="11" style="794"/>
    <col min="9217" max="9217" width="46.7109375" style="794" bestFit="1" customWidth="1"/>
    <col min="9218" max="9218" width="11.85546875" style="794" customWidth="1"/>
    <col min="9219" max="9219" width="12.42578125" style="794" customWidth="1"/>
    <col min="9220" max="9220" width="12.5703125" style="794" customWidth="1"/>
    <col min="9221" max="9221" width="11.7109375" style="794" customWidth="1"/>
    <col min="9222" max="9222" width="10.7109375" style="794" customWidth="1"/>
    <col min="9223" max="9223" width="2.42578125" style="794" bestFit="1" customWidth="1"/>
    <col min="9224" max="9224" width="8.5703125" style="794" customWidth="1"/>
    <col min="9225" max="9225" width="12.42578125" style="794" customWidth="1"/>
    <col min="9226" max="9226" width="2.140625" style="794" customWidth="1"/>
    <col min="9227" max="9227" width="9.42578125" style="794" customWidth="1"/>
    <col min="9228" max="9472" width="11" style="794"/>
    <col min="9473" max="9473" width="46.7109375" style="794" bestFit="1" customWidth="1"/>
    <col min="9474" max="9474" width="11.85546875" style="794" customWidth="1"/>
    <col min="9475" max="9475" width="12.42578125" style="794" customWidth="1"/>
    <col min="9476" max="9476" width="12.5703125" style="794" customWidth="1"/>
    <col min="9477" max="9477" width="11.7109375" style="794" customWidth="1"/>
    <col min="9478" max="9478" width="10.7109375" style="794" customWidth="1"/>
    <col min="9479" max="9479" width="2.42578125" style="794" bestFit="1" customWidth="1"/>
    <col min="9480" max="9480" width="8.5703125" style="794" customWidth="1"/>
    <col min="9481" max="9481" width="12.42578125" style="794" customWidth="1"/>
    <col min="9482" max="9482" width="2.140625" style="794" customWidth="1"/>
    <col min="9483" max="9483" width="9.42578125" style="794" customWidth="1"/>
    <col min="9484" max="9728" width="11" style="794"/>
    <col min="9729" max="9729" width="46.7109375" style="794" bestFit="1" customWidth="1"/>
    <col min="9730" max="9730" width="11.85546875" style="794" customWidth="1"/>
    <col min="9731" max="9731" width="12.42578125" style="794" customWidth="1"/>
    <col min="9732" max="9732" width="12.5703125" style="794" customWidth="1"/>
    <col min="9733" max="9733" width="11.7109375" style="794" customWidth="1"/>
    <col min="9734" max="9734" width="10.7109375" style="794" customWidth="1"/>
    <col min="9735" max="9735" width="2.42578125" style="794" bestFit="1" customWidth="1"/>
    <col min="9736" max="9736" width="8.5703125" style="794" customWidth="1"/>
    <col min="9737" max="9737" width="12.42578125" style="794" customWidth="1"/>
    <col min="9738" max="9738" width="2.140625" style="794" customWidth="1"/>
    <col min="9739" max="9739" width="9.42578125" style="794" customWidth="1"/>
    <col min="9740" max="9984" width="11" style="794"/>
    <col min="9985" max="9985" width="46.7109375" style="794" bestFit="1" customWidth="1"/>
    <col min="9986" max="9986" width="11.85546875" style="794" customWidth="1"/>
    <col min="9987" max="9987" width="12.42578125" style="794" customWidth="1"/>
    <col min="9988" max="9988" width="12.5703125" style="794" customWidth="1"/>
    <col min="9989" max="9989" width="11.7109375" style="794" customWidth="1"/>
    <col min="9990" max="9990" width="10.7109375" style="794" customWidth="1"/>
    <col min="9991" max="9991" width="2.42578125" style="794" bestFit="1" customWidth="1"/>
    <col min="9992" max="9992" width="8.5703125" style="794" customWidth="1"/>
    <col min="9993" max="9993" width="12.42578125" style="794" customWidth="1"/>
    <col min="9994" max="9994" width="2.140625" style="794" customWidth="1"/>
    <col min="9995" max="9995" width="9.42578125" style="794" customWidth="1"/>
    <col min="9996" max="10240" width="11" style="794"/>
    <col min="10241" max="10241" width="46.7109375" style="794" bestFit="1" customWidth="1"/>
    <col min="10242" max="10242" width="11.85546875" style="794" customWidth="1"/>
    <col min="10243" max="10243" width="12.42578125" style="794" customWidth="1"/>
    <col min="10244" max="10244" width="12.5703125" style="794" customWidth="1"/>
    <col min="10245" max="10245" width="11.7109375" style="794" customWidth="1"/>
    <col min="10246" max="10246" width="10.7109375" style="794" customWidth="1"/>
    <col min="10247" max="10247" width="2.42578125" style="794" bestFit="1" customWidth="1"/>
    <col min="10248" max="10248" width="8.5703125" style="794" customWidth="1"/>
    <col min="10249" max="10249" width="12.42578125" style="794" customWidth="1"/>
    <col min="10250" max="10250" width="2.140625" style="794" customWidth="1"/>
    <col min="10251" max="10251" width="9.42578125" style="794" customWidth="1"/>
    <col min="10252" max="10496" width="11" style="794"/>
    <col min="10497" max="10497" width="46.7109375" style="794" bestFit="1" customWidth="1"/>
    <col min="10498" max="10498" width="11.85546875" style="794" customWidth="1"/>
    <col min="10499" max="10499" width="12.42578125" style="794" customWidth="1"/>
    <col min="10500" max="10500" width="12.5703125" style="794" customWidth="1"/>
    <col min="10501" max="10501" width="11.7109375" style="794" customWidth="1"/>
    <col min="10502" max="10502" width="10.7109375" style="794" customWidth="1"/>
    <col min="10503" max="10503" width="2.42578125" style="794" bestFit="1" customWidth="1"/>
    <col min="10504" max="10504" width="8.5703125" style="794" customWidth="1"/>
    <col min="10505" max="10505" width="12.42578125" style="794" customWidth="1"/>
    <col min="10506" max="10506" width="2.140625" style="794" customWidth="1"/>
    <col min="10507" max="10507" width="9.42578125" style="794" customWidth="1"/>
    <col min="10508" max="10752" width="11" style="794"/>
    <col min="10753" max="10753" width="46.7109375" style="794" bestFit="1" customWidth="1"/>
    <col min="10754" max="10754" width="11.85546875" style="794" customWidth="1"/>
    <col min="10755" max="10755" width="12.42578125" style="794" customWidth="1"/>
    <col min="10756" max="10756" width="12.5703125" style="794" customWidth="1"/>
    <col min="10757" max="10757" width="11.7109375" style="794" customWidth="1"/>
    <col min="10758" max="10758" width="10.7109375" style="794" customWidth="1"/>
    <col min="10759" max="10759" width="2.42578125" style="794" bestFit="1" customWidth="1"/>
    <col min="10760" max="10760" width="8.5703125" style="794" customWidth="1"/>
    <col min="10761" max="10761" width="12.42578125" style="794" customWidth="1"/>
    <col min="10762" max="10762" width="2.140625" style="794" customWidth="1"/>
    <col min="10763" max="10763" width="9.42578125" style="794" customWidth="1"/>
    <col min="10764" max="11008" width="11" style="794"/>
    <col min="11009" max="11009" width="46.7109375" style="794" bestFit="1" customWidth="1"/>
    <col min="11010" max="11010" width="11.85546875" style="794" customWidth="1"/>
    <col min="11011" max="11011" width="12.42578125" style="794" customWidth="1"/>
    <col min="11012" max="11012" width="12.5703125" style="794" customWidth="1"/>
    <col min="11013" max="11013" width="11.7109375" style="794" customWidth="1"/>
    <col min="11014" max="11014" width="10.7109375" style="794" customWidth="1"/>
    <col min="11015" max="11015" width="2.42578125" style="794" bestFit="1" customWidth="1"/>
    <col min="11016" max="11016" width="8.5703125" style="794" customWidth="1"/>
    <col min="11017" max="11017" width="12.42578125" style="794" customWidth="1"/>
    <col min="11018" max="11018" width="2.140625" style="794" customWidth="1"/>
    <col min="11019" max="11019" width="9.42578125" style="794" customWidth="1"/>
    <col min="11020" max="11264" width="11" style="794"/>
    <col min="11265" max="11265" width="46.7109375" style="794" bestFit="1" customWidth="1"/>
    <col min="11266" max="11266" width="11.85546875" style="794" customWidth="1"/>
    <col min="11267" max="11267" width="12.42578125" style="794" customWidth="1"/>
    <col min="11268" max="11268" width="12.5703125" style="794" customWidth="1"/>
    <col min="11269" max="11269" width="11.7109375" style="794" customWidth="1"/>
    <col min="11270" max="11270" width="10.7109375" style="794" customWidth="1"/>
    <col min="11271" max="11271" width="2.42578125" style="794" bestFit="1" customWidth="1"/>
    <col min="11272" max="11272" width="8.5703125" style="794" customWidth="1"/>
    <col min="11273" max="11273" width="12.42578125" style="794" customWidth="1"/>
    <col min="11274" max="11274" width="2.140625" style="794" customWidth="1"/>
    <col min="11275" max="11275" width="9.42578125" style="794" customWidth="1"/>
    <col min="11276" max="11520" width="11" style="794"/>
    <col min="11521" max="11521" width="46.7109375" style="794" bestFit="1" customWidth="1"/>
    <col min="11522" max="11522" width="11.85546875" style="794" customWidth="1"/>
    <col min="11523" max="11523" width="12.42578125" style="794" customWidth="1"/>
    <col min="11524" max="11524" width="12.5703125" style="794" customWidth="1"/>
    <col min="11525" max="11525" width="11.7109375" style="794" customWidth="1"/>
    <col min="11526" max="11526" width="10.7109375" style="794" customWidth="1"/>
    <col min="11527" max="11527" width="2.42578125" style="794" bestFit="1" customWidth="1"/>
    <col min="11528" max="11528" width="8.5703125" style="794" customWidth="1"/>
    <col min="11529" max="11529" width="12.42578125" style="794" customWidth="1"/>
    <col min="11530" max="11530" width="2.140625" style="794" customWidth="1"/>
    <col min="11531" max="11531" width="9.42578125" style="794" customWidth="1"/>
    <col min="11532" max="11776" width="11" style="794"/>
    <col min="11777" max="11777" width="46.7109375" style="794" bestFit="1" customWidth="1"/>
    <col min="11778" max="11778" width="11.85546875" style="794" customWidth="1"/>
    <col min="11779" max="11779" width="12.42578125" style="794" customWidth="1"/>
    <col min="11780" max="11780" width="12.5703125" style="794" customWidth="1"/>
    <col min="11781" max="11781" width="11.7109375" style="794" customWidth="1"/>
    <col min="11782" max="11782" width="10.7109375" style="794" customWidth="1"/>
    <col min="11783" max="11783" width="2.42578125" style="794" bestFit="1" customWidth="1"/>
    <col min="11784" max="11784" width="8.5703125" style="794" customWidth="1"/>
    <col min="11785" max="11785" width="12.42578125" style="794" customWidth="1"/>
    <col min="11786" max="11786" width="2.140625" style="794" customWidth="1"/>
    <col min="11787" max="11787" width="9.42578125" style="794" customWidth="1"/>
    <col min="11788" max="12032" width="11" style="794"/>
    <col min="12033" max="12033" width="46.7109375" style="794" bestFit="1" customWidth="1"/>
    <col min="12034" max="12034" width="11.85546875" style="794" customWidth="1"/>
    <col min="12035" max="12035" width="12.42578125" style="794" customWidth="1"/>
    <col min="12036" max="12036" width="12.5703125" style="794" customWidth="1"/>
    <col min="12037" max="12037" width="11.7109375" style="794" customWidth="1"/>
    <col min="12038" max="12038" width="10.7109375" style="794" customWidth="1"/>
    <col min="12039" max="12039" width="2.42578125" style="794" bestFit="1" customWidth="1"/>
    <col min="12040" max="12040" width="8.5703125" style="794" customWidth="1"/>
    <col min="12041" max="12041" width="12.42578125" style="794" customWidth="1"/>
    <col min="12042" max="12042" width="2.140625" style="794" customWidth="1"/>
    <col min="12043" max="12043" width="9.42578125" style="794" customWidth="1"/>
    <col min="12044" max="12288" width="11" style="794"/>
    <col min="12289" max="12289" width="46.7109375" style="794" bestFit="1" customWidth="1"/>
    <col min="12290" max="12290" width="11.85546875" style="794" customWidth="1"/>
    <col min="12291" max="12291" width="12.42578125" style="794" customWidth="1"/>
    <col min="12292" max="12292" width="12.5703125" style="794" customWidth="1"/>
    <col min="12293" max="12293" width="11.7109375" style="794" customWidth="1"/>
    <col min="12294" max="12294" width="10.7109375" style="794" customWidth="1"/>
    <col min="12295" max="12295" width="2.42578125" style="794" bestFit="1" customWidth="1"/>
    <col min="12296" max="12296" width="8.5703125" style="794" customWidth="1"/>
    <col min="12297" max="12297" width="12.42578125" style="794" customWidth="1"/>
    <col min="12298" max="12298" width="2.140625" style="794" customWidth="1"/>
    <col min="12299" max="12299" width="9.42578125" style="794" customWidth="1"/>
    <col min="12300" max="12544" width="11" style="794"/>
    <col min="12545" max="12545" width="46.7109375" style="794" bestFit="1" customWidth="1"/>
    <col min="12546" max="12546" width="11.85546875" style="794" customWidth="1"/>
    <col min="12547" max="12547" width="12.42578125" style="794" customWidth="1"/>
    <col min="12548" max="12548" width="12.5703125" style="794" customWidth="1"/>
    <col min="12549" max="12549" width="11.7109375" style="794" customWidth="1"/>
    <col min="12550" max="12550" width="10.7109375" style="794" customWidth="1"/>
    <col min="12551" max="12551" width="2.42578125" style="794" bestFit="1" customWidth="1"/>
    <col min="12552" max="12552" width="8.5703125" style="794" customWidth="1"/>
    <col min="12553" max="12553" width="12.42578125" style="794" customWidth="1"/>
    <col min="12554" max="12554" width="2.140625" style="794" customWidth="1"/>
    <col min="12555" max="12555" width="9.42578125" style="794" customWidth="1"/>
    <col min="12556" max="12800" width="11" style="794"/>
    <col min="12801" max="12801" width="46.7109375" style="794" bestFit="1" customWidth="1"/>
    <col min="12802" max="12802" width="11.85546875" style="794" customWidth="1"/>
    <col min="12803" max="12803" width="12.42578125" style="794" customWidth="1"/>
    <col min="12804" max="12804" width="12.5703125" style="794" customWidth="1"/>
    <col min="12805" max="12805" width="11.7109375" style="794" customWidth="1"/>
    <col min="12806" max="12806" width="10.7109375" style="794" customWidth="1"/>
    <col min="12807" max="12807" width="2.42578125" style="794" bestFit="1" customWidth="1"/>
    <col min="12808" max="12808" width="8.5703125" style="794" customWidth="1"/>
    <col min="12809" max="12809" width="12.42578125" style="794" customWidth="1"/>
    <col min="12810" max="12810" width="2.140625" style="794" customWidth="1"/>
    <col min="12811" max="12811" width="9.42578125" style="794" customWidth="1"/>
    <col min="12812" max="13056" width="11" style="794"/>
    <col min="13057" max="13057" width="46.7109375" style="794" bestFit="1" customWidth="1"/>
    <col min="13058" max="13058" width="11.85546875" style="794" customWidth="1"/>
    <col min="13059" max="13059" width="12.42578125" style="794" customWidth="1"/>
    <col min="13060" max="13060" width="12.5703125" style="794" customWidth="1"/>
    <col min="13061" max="13061" width="11.7109375" style="794" customWidth="1"/>
    <col min="13062" max="13062" width="10.7109375" style="794" customWidth="1"/>
    <col min="13063" max="13063" width="2.42578125" style="794" bestFit="1" customWidth="1"/>
    <col min="13064" max="13064" width="8.5703125" style="794" customWidth="1"/>
    <col min="13065" max="13065" width="12.42578125" style="794" customWidth="1"/>
    <col min="13066" max="13066" width="2.140625" style="794" customWidth="1"/>
    <col min="13067" max="13067" width="9.42578125" style="794" customWidth="1"/>
    <col min="13068" max="13312" width="11" style="794"/>
    <col min="13313" max="13313" width="46.7109375" style="794" bestFit="1" customWidth="1"/>
    <col min="13314" max="13314" width="11.85546875" style="794" customWidth="1"/>
    <col min="13315" max="13315" width="12.42578125" style="794" customWidth="1"/>
    <col min="13316" max="13316" width="12.5703125" style="794" customWidth="1"/>
    <col min="13317" max="13317" width="11.7109375" style="794" customWidth="1"/>
    <col min="13318" max="13318" width="10.7109375" style="794" customWidth="1"/>
    <col min="13319" max="13319" width="2.42578125" style="794" bestFit="1" customWidth="1"/>
    <col min="13320" max="13320" width="8.5703125" style="794" customWidth="1"/>
    <col min="13321" max="13321" width="12.42578125" style="794" customWidth="1"/>
    <col min="13322" max="13322" width="2.140625" style="794" customWidth="1"/>
    <col min="13323" max="13323" width="9.42578125" style="794" customWidth="1"/>
    <col min="13324" max="13568" width="11" style="794"/>
    <col min="13569" max="13569" width="46.7109375" style="794" bestFit="1" customWidth="1"/>
    <col min="13570" max="13570" width="11.85546875" style="794" customWidth="1"/>
    <col min="13571" max="13571" width="12.42578125" style="794" customWidth="1"/>
    <col min="13572" max="13572" width="12.5703125" style="794" customWidth="1"/>
    <col min="13573" max="13573" width="11.7109375" style="794" customWidth="1"/>
    <col min="13574" max="13574" width="10.7109375" style="794" customWidth="1"/>
    <col min="13575" max="13575" width="2.42578125" style="794" bestFit="1" customWidth="1"/>
    <col min="13576" max="13576" width="8.5703125" style="794" customWidth="1"/>
    <col min="13577" max="13577" width="12.42578125" style="794" customWidth="1"/>
    <col min="13578" max="13578" width="2.140625" style="794" customWidth="1"/>
    <col min="13579" max="13579" width="9.42578125" style="794" customWidth="1"/>
    <col min="13580" max="13824" width="11" style="794"/>
    <col min="13825" max="13825" width="46.7109375" style="794" bestFit="1" customWidth="1"/>
    <col min="13826" max="13826" width="11.85546875" style="794" customWidth="1"/>
    <col min="13827" max="13827" width="12.42578125" style="794" customWidth="1"/>
    <col min="13828" max="13828" width="12.5703125" style="794" customWidth="1"/>
    <col min="13829" max="13829" width="11.7109375" style="794" customWidth="1"/>
    <col min="13830" max="13830" width="10.7109375" style="794" customWidth="1"/>
    <col min="13831" max="13831" width="2.42578125" style="794" bestFit="1" customWidth="1"/>
    <col min="13832" max="13832" width="8.5703125" style="794" customWidth="1"/>
    <col min="13833" max="13833" width="12.42578125" style="794" customWidth="1"/>
    <col min="13834" max="13834" width="2.140625" style="794" customWidth="1"/>
    <col min="13835" max="13835" width="9.42578125" style="794" customWidth="1"/>
    <col min="13836" max="14080" width="11" style="794"/>
    <col min="14081" max="14081" width="46.7109375" style="794" bestFit="1" customWidth="1"/>
    <col min="14082" max="14082" width="11.85546875" style="794" customWidth="1"/>
    <col min="14083" max="14083" width="12.42578125" style="794" customWidth="1"/>
    <col min="14084" max="14084" width="12.5703125" style="794" customWidth="1"/>
    <col min="14085" max="14085" width="11.7109375" style="794" customWidth="1"/>
    <col min="14086" max="14086" width="10.7109375" style="794" customWidth="1"/>
    <col min="14087" max="14087" width="2.42578125" style="794" bestFit="1" customWidth="1"/>
    <col min="14088" max="14088" width="8.5703125" style="794" customWidth="1"/>
    <col min="14089" max="14089" width="12.42578125" style="794" customWidth="1"/>
    <col min="14090" max="14090" width="2.140625" style="794" customWidth="1"/>
    <col min="14091" max="14091" width="9.42578125" style="794" customWidth="1"/>
    <col min="14092" max="14336" width="11" style="794"/>
    <col min="14337" max="14337" width="46.7109375" style="794" bestFit="1" customWidth="1"/>
    <col min="14338" max="14338" width="11.85546875" style="794" customWidth="1"/>
    <col min="14339" max="14339" width="12.42578125" style="794" customWidth="1"/>
    <col min="14340" max="14340" width="12.5703125" style="794" customWidth="1"/>
    <col min="14341" max="14341" width="11.7109375" style="794" customWidth="1"/>
    <col min="14342" max="14342" width="10.7109375" style="794" customWidth="1"/>
    <col min="14343" max="14343" width="2.42578125" style="794" bestFit="1" customWidth="1"/>
    <col min="14344" max="14344" width="8.5703125" style="794" customWidth="1"/>
    <col min="14345" max="14345" width="12.42578125" style="794" customWidth="1"/>
    <col min="14346" max="14346" width="2.140625" style="794" customWidth="1"/>
    <col min="14347" max="14347" width="9.42578125" style="794" customWidth="1"/>
    <col min="14348" max="14592" width="11" style="794"/>
    <col min="14593" max="14593" width="46.7109375" style="794" bestFit="1" customWidth="1"/>
    <col min="14594" max="14594" width="11.85546875" style="794" customWidth="1"/>
    <col min="14595" max="14595" width="12.42578125" style="794" customWidth="1"/>
    <col min="14596" max="14596" width="12.5703125" style="794" customWidth="1"/>
    <col min="14597" max="14597" width="11.7109375" style="794" customWidth="1"/>
    <col min="14598" max="14598" width="10.7109375" style="794" customWidth="1"/>
    <col min="14599" max="14599" width="2.42578125" style="794" bestFit="1" customWidth="1"/>
    <col min="14600" max="14600" width="8.5703125" style="794" customWidth="1"/>
    <col min="14601" max="14601" width="12.42578125" style="794" customWidth="1"/>
    <col min="14602" max="14602" width="2.140625" style="794" customWidth="1"/>
    <col min="14603" max="14603" width="9.42578125" style="794" customWidth="1"/>
    <col min="14604" max="14848" width="11" style="794"/>
    <col min="14849" max="14849" width="46.7109375" style="794" bestFit="1" customWidth="1"/>
    <col min="14850" max="14850" width="11.85546875" style="794" customWidth="1"/>
    <col min="14851" max="14851" width="12.42578125" style="794" customWidth="1"/>
    <col min="14852" max="14852" width="12.5703125" style="794" customWidth="1"/>
    <col min="14853" max="14853" width="11.7109375" style="794" customWidth="1"/>
    <col min="14854" max="14854" width="10.7109375" style="794" customWidth="1"/>
    <col min="14855" max="14855" width="2.42578125" style="794" bestFit="1" customWidth="1"/>
    <col min="14856" max="14856" width="8.5703125" style="794" customWidth="1"/>
    <col min="14857" max="14857" width="12.42578125" style="794" customWidth="1"/>
    <col min="14858" max="14858" width="2.140625" style="794" customWidth="1"/>
    <col min="14859" max="14859" width="9.42578125" style="794" customWidth="1"/>
    <col min="14860" max="15104" width="11" style="794"/>
    <col min="15105" max="15105" width="46.7109375" style="794" bestFit="1" customWidth="1"/>
    <col min="15106" max="15106" width="11.85546875" style="794" customWidth="1"/>
    <col min="15107" max="15107" width="12.42578125" style="794" customWidth="1"/>
    <col min="15108" max="15108" width="12.5703125" style="794" customWidth="1"/>
    <col min="15109" max="15109" width="11.7109375" style="794" customWidth="1"/>
    <col min="15110" max="15110" width="10.7109375" style="794" customWidth="1"/>
    <col min="15111" max="15111" width="2.42578125" style="794" bestFit="1" customWidth="1"/>
    <col min="15112" max="15112" width="8.5703125" style="794" customWidth="1"/>
    <col min="15113" max="15113" width="12.42578125" style="794" customWidth="1"/>
    <col min="15114" max="15114" width="2.140625" style="794" customWidth="1"/>
    <col min="15115" max="15115" width="9.42578125" style="794" customWidth="1"/>
    <col min="15116" max="15360" width="11" style="794"/>
    <col min="15361" max="15361" width="46.7109375" style="794" bestFit="1" customWidth="1"/>
    <col min="15362" max="15362" width="11.85546875" style="794" customWidth="1"/>
    <col min="15363" max="15363" width="12.42578125" style="794" customWidth="1"/>
    <col min="15364" max="15364" width="12.5703125" style="794" customWidth="1"/>
    <col min="15365" max="15365" width="11.7109375" style="794" customWidth="1"/>
    <col min="15366" max="15366" width="10.7109375" style="794" customWidth="1"/>
    <col min="15367" max="15367" width="2.42578125" style="794" bestFit="1" customWidth="1"/>
    <col min="15368" max="15368" width="8.5703125" style="794" customWidth="1"/>
    <col min="15369" max="15369" width="12.42578125" style="794" customWidth="1"/>
    <col min="15370" max="15370" width="2.140625" style="794" customWidth="1"/>
    <col min="15371" max="15371" width="9.42578125" style="794" customWidth="1"/>
    <col min="15372" max="15616" width="11" style="794"/>
    <col min="15617" max="15617" width="46.7109375" style="794" bestFit="1" customWidth="1"/>
    <col min="15618" max="15618" width="11.85546875" style="794" customWidth="1"/>
    <col min="15619" max="15619" width="12.42578125" style="794" customWidth="1"/>
    <col min="15620" max="15620" width="12.5703125" style="794" customWidth="1"/>
    <col min="15621" max="15621" width="11.7109375" style="794" customWidth="1"/>
    <col min="15622" max="15622" width="10.7109375" style="794" customWidth="1"/>
    <col min="15623" max="15623" width="2.42578125" style="794" bestFit="1" customWidth="1"/>
    <col min="15624" max="15624" width="8.5703125" style="794" customWidth="1"/>
    <col min="15625" max="15625" width="12.42578125" style="794" customWidth="1"/>
    <col min="15626" max="15626" width="2.140625" style="794" customWidth="1"/>
    <col min="15627" max="15627" width="9.42578125" style="794" customWidth="1"/>
    <col min="15628" max="15872" width="11" style="794"/>
    <col min="15873" max="15873" width="46.7109375" style="794" bestFit="1" customWidth="1"/>
    <col min="15874" max="15874" width="11.85546875" style="794" customWidth="1"/>
    <col min="15875" max="15875" width="12.42578125" style="794" customWidth="1"/>
    <col min="15876" max="15876" width="12.5703125" style="794" customWidth="1"/>
    <col min="15877" max="15877" width="11.7109375" style="794" customWidth="1"/>
    <col min="15878" max="15878" width="10.7109375" style="794" customWidth="1"/>
    <col min="15879" max="15879" width="2.42578125" style="794" bestFit="1" customWidth="1"/>
    <col min="15880" max="15880" width="8.5703125" style="794" customWidth="1"/>
    <col min="15881" max="15881" width="12.42578125" style="794" customWidth="1"/>
    <col min="15882" max="15882" width="2.140625" style="794" customWidth="1"/>
    <col min="15883" max="15883" width="9.42578125" style="794" customWidth="1"/>
    <col min="15884" max="16128" width="11" style="794"/>
    <col min="16129" max="16129" width="46.7109375" style="794" bestFit="1" customWidth="1"/>
    <col min="16130" max="16130" width="11.85546875" style="794" customWidth="1"/>
    <col min="16131" max="16131" width="12.42578125" style="794" customWidth="1"/>
    <col min="16132" max="16132" width="12.5703125" style="794" customWidth="1"/>
    <col min="16133" max="16133" width="11.7109375" style="794" customWidth="1"/>
    <col min="16134" max="16134" width="10.7109375" style="794" customWidth="1"/>
    <col min="16135" max="16135" width="2.42578125" style="794" bestFit="1" customWidth="1"/>
    <col min="16136" max="16136" width="8.5703125" style="794" customWidth="1"/>
    <col min="16137" max="16137" width="12.42578125" style="794" customWidth="1"/>
    <col min="16138" max="16138" width="2.140625" style="794" customWidth="1"/>
    <col min="16139" max="16139" width="9.42578125" style="794" customWidth="1"/>
    <col min="16140" max="16384" width="11" style="794"/>
  </cols>
  <sheetData>
    <row r="1" spans="1:11" ht="12.75">
      <c r="A1" s="1862" t="s">
        <v>1124</v>
      </c>
      <c r="B1" s="1862"/>
      <c r="C1" s="1862"/>
      <c r="D1" s="1862"/>
      <c r="E1" s="1862"/>
      <c r="F1" s="1862"/>
      <c r="G1" s="1862"/>
      <c r="H1" s="1862"/>
      <c r="I1" s="1862"/>
      <c r="J1" s="1862"/>
      <c r="K1" s="1862"/>
    </row>
    <row r="2" spans="1:11" ht="17.100000000000001" customHeight="1">
      <c r="A2" s="1871" t="s">
        <v>266</v>
      </c>
      <c r="B2" s="1871"/>
      <c r="C2" s="1871"/>
      <c r="D2" s="1871"/>
      <c r="E2" s="1871"/>
      <c r="F2" s="1871"/>
      <c r="G2" s="1871"/>
      <c r="H2" s="1871"/>
      <c r="I2" s="1871"/>
      <c r="J2" s="1871"/>
      <c r="K2" s="1871"/>
    </row>
    <row r="3" spans="1:11" ht="17.100000000000001" customHeight="1" thickBot="1">
      <c r="B3" s="795"/>
      <c r="C3" s="795"/>
      <c r="D3" s="795"/>
      <c r="E3" s="795"/>
      <c r="I3" s="1864" t="s">
        <v>1</v>
      </c>
      <c r="J3" s="1864"/>
      <c r="K3" s="1864"/>
    </row>
    <row r="4" spans="1:11" ht="13.5" thickTop="1">
      <c r="A4" s="797"/>
      <c r="B4" s="867">
        <v>2016</v>
      </c>
      <c r="C4" s="867">
        <v>2016</v>
      </c>
      <c r="D4" s="867">
        <v>2017</v>
      </c>
      <c r="E4" s="868">
        <v>2017</v>
      </c>
      <c r="F4" s="1875" t="s">
        <v>1254</v>
      </c>
      <c r="G4" s="1876"/>
      <c r="H4" s="1876"/>
      <c r="I4" s="1876"/>
      <c r="J4" s="1876"/>
      <c r="K4" s="1877"/>
    </row>
    <row r="5" spans="1:11" ht="12.75">
      <c r="A5" s="869" t="s">
        <v>734</v>
      </c>
      <c r="B5" s="896" t="s">
        <v>695</v>
      </c>
      <c r="C5" s="896" t="s">
        <v>696</v>
      </c>
      <c r="D5" s="896" t="s">
        <v>697</v>
      </c>
      <c r="E5" s="897" t="s">
        <v>992</v>
      </c>
      <c r="F5" s="1867" t="s">
        <v>5</v>
      </c>
      <c r="G5" s="1868"/>
      <c r="H5" s="1869"/>
      <c r="I5" s="898"/>
      <c r="J5" s="899" t="s">
        <v>79</v>
      </c>
      <c r="K5" s="900"/>
    </row>
    <row r="6" spans="1:11" ht="12.75">
      <c r="A6" s="869"/>
      <c r="B6" s="896"/>
      <c r="C6" s="896"/>
      <c r="D6" s="896"/>
      <c r="E6" s="897"/>
      <c r="F6" s="874" t="s">
        <v>3</v>
      </c>
      <c r="G6" s="875" t="s">
        <v>194</v>
      </c>
      <c r="H6" s="876" t="s">
        <v>698</v>
      </c>
      <c r="I6" s="871" t="s">
        <v>3</v>
      </c>
      <c r="J6" s="875" t="s">
        <v>194</v>
      </c>
      <c r="K6" s="877" t="s">
        <v>698</v>
      </c>
    </row>
    <row r="7" spans="1:11" ht="17.100000000000001" customHeight="1">
      <c r="A7" s="811" t="s">
        <v>781</v>
      </c>
      <c r="B7" s="812">
        <v>2016816.1615412112</v>
      </c>
      <c r="C7" s="812">
        <v>2040717.305375532</v>
      </c>
      <c r="D7" s="812">
        <v>2299807.5981313302</v>
      </c>
      <c r="E7" s="813">
        <v>2355404.7317384272</v>
      </c>
      <c r="F7" s="814">
        <v>23901.143834320828</v>
      </c>
      <c r="G7" s="878"/>
      <c r="H7" s="813">
        <v>1.1850928354350376</v>
      </c>
      <c r="I7" s="812">
        <v>55597.13360709697</v>
      </c>
      <c r="J7" s="879"/>
      <c r="K7" s="817">
        <v>2.4174689070629856</v>
      </c>
    </row>
    <row r="8" spans="1:11" ht="17.100000000000001" customHeight="1">
      <c r="A8" s="819" t="s">
        <v>782</v>
      </c>
      <c r="B8" s="820">
        <v>183460.31188456566</v>
      </c>
      <c r="C8" s="820">
        <v>174617.07124530384</v>
      </c>
      <c r="D8" s="820">
        <v>199047.18817875491</v>
      </c>
      <c r="E8" s="821">
        <v>196182.89213681559</v>
      </c>
      <c r="F8" s="822">
        <v>-8843.2406392618141</v>
      </c>
      <c r="G8" s="880"/>
      <c r="H8" s="821">
        <v>-4.8202472504385776</v>
      </c>
      <c r="I8" s="820">
        <v>-2864.2960419393203</v>
      </c>
      <c r="J8" s="821"/>
      <c r="K8" s="824">
        <v>-1.439003518787229</v>
      </c>
    </row>
    <row r="9" spans="1:11" ht="17.100000000000001" customHeight="1">
      <c r="A9" s="819" t="s">
        <v>783</v>
      </c>
      <c r="B9" s="820">
        <v>166141.29436951483</v>
      </c>
      <c r="C9" s="820">
        <v>153781.69362910316</v>
      </c>
      <c r="D9" s="820">
        <v>187168.41522452762</v>
      </c>
      <c r="E9" s="821">
        <v>176542.857014774</v>
      </c>
      <c r="F9" s="822">
        <v>-12359.600740411668</v>
      </c>
      <c r="G9" s="880"/>
      <c r="H9" s="821">
        <v>-7.4392105751401472</v>
      </c>
      <c r="I9" s="820">
        <v>-10625.558209753624</v>
      </c>
      <c r="J9" s="821"/>
      <c r="K9" s="824">
        <v>-5.6770038881865741</v>
      </c>
    </row>
    <row r="10" spans="1:11" ht="17.100000000000001" customHeight="1">
      <c r="A10" s="819" t="s">
        <v>784</v>
      </c>
      <c r="B10" s="820">
        <v>17319.017515050829</v>
      </c>
      <c r="C10" s="820">
        <v>20835.377616200683</v>
      </c>
      <c r="D10" s="820">
        <v>11878.772954227281</v>
      </c>
      <c r="E10" s="821">
        <v>19640.035122041583</v>
      </c>
      <c r="F10" s="822">
        <v>3516.360101149854</v>
      </c>
      <c r="G10" s="880"/>
      <c r="H10" s="821">
        <v>20.303461776015958</v>
      </c>
      <c r="I10" s="820">
        <v>7761.2621678143023</v>
      </c>
      <c r="J10" s="821"/>
      <c r="K10" s="824">
        <v>65.337238094548425</v>
      </c>
    </row>
    <row r="11" spans="1:11" ht="17.100000000000001" customHeight="1">
      <c r="A11" s="819" t="s">
        <v>785</v>
      </c>
      <c r="B11" s="820">
        <v>873679.55724204762</v>
      </c>
      <c r="C11" s="820">
        <v>895662.49652515131</v>
      </c>
      <c r="D11" s="820">
        <v>814153.01116384647</v>
      </c>
      <c r="E11" s="821">
        <v>837579.2050601173</v>
      </c>
      <c r="F11" s="822">
        <v>21982.939283103682</v>
      </c>
      <c r="G11" s="880"/>
      <c r="H11" s="821">
        <v>2.5161329575453766</v>
      </c>
      <c r="I11" s="820">
        <v>23426.193896270823</v>
      </c>
      <c r="J11" s="821"/>
      <c r="K11" s="824">
        <v>2.8773699261742771</v>
      </c>
    </row>
    <row r="12" spans="1:11" ht="17.100000000000001" customHeight="1">
      <c r="A12" s="819" t="s">
        <v>783</v>
      </c>
      <c r="B12" s="820">
        <v>858549.94956525438</v>
      </c>
      <c r="C12" s="820">
        <v>880118.02260860591</v>
      </c>
      <c r="D12" s="820">
        <v>800517.32135241595</v>
      </c>
      <c r="E12" s="821">
        <v>824619.07588517503</v>
      </c>
      <c r="F12" s="822">
        <v>21568.073043351527</v>
      </c>
      <c r="G12" s="880"/>
      <c r="H12" s="821">
        <v>2.5121512212857264</v>
      </c>
      <c r="I12" s="820">
        <v>24101.754532759078</v>
      </c>
      <c r="J12" s="821"/>
      <c r="K12" s="824">
        <v>3.010772395535541</v>
      </c>
    </row>
    <row r="13" spans="1:11" ht="17.100000000000001" customHeight="1">
      <c r="A13" s="819" t="s">
        <v>784</v>
      </c>
      <c r="B13" s="820">
        <v>15129.60767679329</v>
      </c>
      <c r="C13" s="820">
        <v>15544.473916545401</v>
      </c>
      <c r="D13" s="820">
        <v>13635.689811430475</v>
      </c>
      <c r="E13" s="821">
        <v>12960.129174942289</v>
      </c>
      <c r="F13" s="822">
        <v>414.86623975211114</v>
      </c>
      <c r="G13" s="880"/>
      <c r="H13" s="821">
        <v>2.742081940356313</v>
      </c>
      <c r="I13" s="820">
        <v>-675.56063648818599</v>
      </c>
      <c r="J13" s="821"/>
      <c r="K13" s="824">
        <v>-4.9543561479513825</v>
      </c>
    </row>
    <row r="14" spans="1:11" ht="17.100000000000001" customHeight="1">
      <c r="A14" s="819" t="s">
        <v>786</v>
      </c>
      <c r="B14" s="820">
        <v>615861.42639513535</v>
      </c>
      <c r="C14" s="820">
        <v>613508.4955520943</v>
      </c>
      <c r="D14" s="820">
        <v>993425.79717013601</v>
      </c>
      <c r="E14" s="821">
        <v>1014963.9502047112</v>
      </c>
      <c r="F14" s="822">
        <v>-2352.9308430410456</v>
      </c>
      <c r="G14" s="880"/>
      <c r="H14" s="821">
        <v>-0.38205523875941055</v>
      </c>
      <c r="I14" s="820">
        <v>21538.153034575167</v>
      </c>
      <c r="J14" s="821"/>
      <c r="K14" s="824">
        <v>2.1680686263562472</v>
      </c>
    </row>
    <row r="15" spans="1:11" ht="17.100000000000001" customHeight="1">
      <c r="A15" s="819" t="s">
        <v>783</v>
      </c>
      <c r="B15" s="820">
        <v>594160.03697258001</v>
      </c>
      <c r="C15" s="820">
        <v>592423.2833682932</v>
      </c>
      <c r="D15" s="820">
        <v>947689.90851885022</v>
      </c>
      <c r="E15" s="821">
        <v>982497.85416842008</v>
      </c>
      <c r="F15" s="822">
        <v>-1736.753604286816</v>
      </c>
      <c r="G15" s="880"/>
      <c r="H15" s="821">
        <v>-0.29230400838401821</v>
      </c>
      <c r="I15" s="820">
        <v>34807.945649569854</v>
      </c>
      <c r="J15" s="821"/>
      <c r="K15" s="824">
        <v>3.6729256412544675</v>
      </c>
    </row>
    <row r="16" spans="1:11" ht="17.100000000000001" customHeight="1">
      <c r="A16" s="819" t="s">
        <v>784</v>
      </c>
      <c r="B16" s="820">
        <v>21701.389422555319</v>
      </c>
      <c r="C16" s="820">
        <v>21085.212183801137</v>
      </c>
      <c r="D16" s="820">
        <v>45735.888651285779</v>
      </c>
      <c r="E16" s="821">
        <v>32466.096036291157</v>
      </c>
      <c r="F16" s="822">
        <v>-616.17723875418233</v>
      </c>
      <c r="G16" s="880"/>
      <c r="H16" s="821">
        <v>-2.8393446463559568</v>
      </c>
      <c r="I16" s="820">
        <v>-13269.792614994622</v>
      </c>
      <c r="J16" s="821"/>
      <c r="K16" s="824">
        <v>-29.013960384962513</v>
      </c>
    </row>
    <row r="17" spans="1:11" ht="17.100000000000001" customHeight="1">
      <c r="A17" s="819" t="s">
        <v>787</v>
      </c>
      <c r="B17" s="820">
        <v>327878.08059898199</v>
      </c>
      <c r="C17" s="820">
        <v>339608.79612621781</v>
      </c>
      <c r="D17" s="820">
        <v>272342.00779380416</v>
      </c>
      <c r="E17" s="821">
        <v>282812.58833668812</v>
      </c>
      <c r="F17" s="822">
        <v>11730.715527235821</v>
      </c>
      <c r="G17" s="880"/>
      <c r="H17" s="821">
        <v>3.5777675365811703</v>
      </c>
      <c r="I17" s="820">
        <v>10470.580542883952</v>
      </c>
      <c r="J17" s="821"/>
      <c r="K17" s="824">
        <v>3.8446439562167902</v>
      </c>
    </row>
    <row r="18" spans="1:11" ht="17.100000000000001" customHeight="1">
      <c r="A18" s="819" t="s">
        <v>783</v>
      </c>
      <c r="B18" s="820">
        <v>272644.68557928986</v>
      </c>
      <c r="C18" s="820">
        <v>291226.00931294367</v>
      </c>
      <c r="D18" s="820">
        <v>253252.78414650908</v>
      </c>
      <c r="E18" s="821">
        <v>250897.97941573351</v>
      </c>
      <c r="F18" s="822">
        <v>18581.323733653815</v>
      </c>
      <c r="G18" s="880"/>
      <c r="H18" s="821">
        <v>6.8152158162092764</v>
      </c>
      <c r="I18" s="820">
        <v>-2354.8047307755623</v>
      </c>
      <c r="J18" s="821"/>
      <c r="K18" s="824">
        <v>-0.92982382748980408</v>
      </c>
    </row>
    <row r="19" spans="1:11" ht="17.100000000000001" customHeight="1">
      <c r="A19" s="819" t="s">
        <v>784</v>
      </c>
      <c r="B19" s="820">
        <v>55233.395019692151</v>
      </c>
      <c r="C19" s="820">
        <v>48382.786813274113</v>
      </c>
      <c r="D19" s="820">
        <v>19089.223647295097</v>
      </c>
      <c r="E19" s="821">
        <v>31914.608920954593</v>
      </c>
      <c r="F19" s="822">
        <v>-6850.6082064180373</v>
      </c>
      <c r="G19" s="880"/>
      <c r="H19" s="821">
        <v>-12.403018507147019</v>
      </c>
      <c r="I19" s="820">
        <v>12825.385273659496</v>
      </c>
      <c r="J19" s="821"/>
      <c r="K19" s="824">
        <v>67.186521100227282</v>
      </c>
    </row>
    <row r="20" spans="1:11" ht="17.100000000000001" customHeight="1">
      <c r="A20" s="819" t="s">
        <v>788</v>
      </c>
      <c r="B20" s="820">
        <v>15936.785420480495</v>
      </c>
      <c r="C20" s="820">
        <v>17320.445926764998</v>
      </c>
      <c r="D20" s="820">
        <v>20839.593824788502</v>
      </c>
      <c r="E20" s="821">
        <v>23866.096000094713</v>
      </c>
      <c r="F20" s="822">
        <v>1383.6605062845028</v>
      </c>
      <c r="G20" s="880"/>
      <c r="H20" s="821">
        <v>8.6821806893776028</v>
      </c>
      <c r="I20" s="820">
        <v>3026.5021753062101</v>
      </c>
      <c r="J20" s="821"/>
      <c r="K20" s="824">
        <v>14.52284627402965</v>
      </c>
    </row>
    <row r="21" spans="1:11" ht="17.100000000000001" customHeight="1">
      <c r="A21" s="811" t="s">
        <v>789</v>
      </c>
      <c r="B21" s="812">
        <v>6710.1528778900001</v>
      </c>
      <c r="C21" s="812">
        <v>6427.9945090299998</v>
      </c>
      <c r="D21" s="812">
        <v>6937.2709147099995</v>
      </c>
      <c r="E21" s="813">
        <v>8070.6572445299998</v>
      </c>
      <c r="F21" s="814">
        <v>-282.15836886000034</v>
      </c>
      <c r="G21" s="878"/>
      <c r="H21" s="813">
        <v>-4.2049469512045556</v>
      </c>
      <c r="I21" s="812">
        <v>1133.3863298200004</v>
      </c>
      <c r="J21" s="813"/>
      <c r="K21" s="817">
        <v>16.337639739810847</v>
      </c>
    </row>
    <row r="22" spans="1:11" ht="17.100000000000001" customHeight="1">
      <c r="A22" s="811" t="s">
        <v>790</v>
      </c>
      <c r="B22" s="812">
        <v>0</v>
      </c>
      <c r="C22" s="812">
        <v>0</v>
      </c>
      <c r="D22" s="812">
        <v>0</v>
      </c>
      <c r="E22" s="813">
        <v>0</v>
      </c>
      <c r="F22" s="814">
        <v>0</v>
      </c>
      <c r="G22" s="878"/>
      <c r="H22" s="813"/>
      <c r="I22" s="812">
        <v>0</v>
      </c>
      <c r="J22" s="813"/>
      <c r="K22" s="817"/>
    </row>
    <row r="23" spans="1:11" ht="17.100000000000001" customHeight="1">
      <c r="A23" s="901" t="s">
        <v>791</v>
      </c>
      <c r="B23" s="812">
        <v>473138.97003565606</v>
      </c>
      <c r="C23" s="812">
        <v>501465.53420271573</v>
      </c>
      <c r="D23" s="812">
        <v>580781.95762471505</v>
      </c>
      <c r="E23" s="813">
        <v>628379.85751282307</v>
      </c>
      <c r="F23" s="814">
        <v>28326.564167059667</v>
      </c>
      <c r="G23" s="878"/>
      <c r="H23" s="813">
        <v>5.9869437862886157</v>
      </c>
      <c r="I23" s="812">
        <v>47597.899888108019</v>
      </c>
      <c r="J23" s="813"/>
      <c r="K23" s="817">
        <v>8.1954852872451731</v>
      </c>
    </row>
    <row r="24" spans="1:11" ht="17.100000000000001" customHeight="1">
      <c r="A24" s="902" t="s">
        <v>792</v>
      </c>
      <c r="B24" s="820">
        <v>164981.37356090997</v>
      </c>
      <c r="C24" s="820">
        <v>167655.10361694999</v>
      </c>
      <c r="D24" s="820">
        <v>226966.58346701006</v>
      </c>
      <c r="E24" s="821">
        <v>235153.80902593999</v>
      </c>
      <c r="F24" s="822">
        <v>2673.7300560400181</v>
      </c>
      <c r="G24" s="880"/>
      <c r="H24" s="821">
        <v>1.6206254065722732</v>
      </c>
      <c r="I24" s="820">
        <v>8187.2255589299311</v>
      </c>
      <c r="J24" s="821"/>
      <c r="K24" s="824">
        <v>3.6072383140577862</v>
      </c>
    </row>
    <row r="25" spans="1:11" ht="17.100000000000001" customHeight="1">
      <c r="A25" s="902" t="s">
        <v>793</v>
      </c>
      <c r="B25" s="820">
        <v>107709.11948957611</v>
      </c>
      <c r="C25" s="820">
        <v>151557.16136449945</v>
      </c>
      <c r="D25" s="820">
        <v>139321.83933900099</v>
      </c>
      <c r="E25" s="821">
        <v>181164.7049970979</v>
      </c>
      <c r="F25" s="822">
        <v>43848.041874923336</v>
      </c>
      <c r="G25" s="880"/>
      <c r="H25" s="821">
        <v>40.709683713612442</v>
      </c>
      <c r="I25" s="820">
        <v>41842.865658096911</v>
      </c>
      <c r="J25" s="821"/>
      <c r="K25" s="824">
        <v>30.033242352108147</v>
      </c>
    </row>
    <row r="26" spans="1:11" ht="17.100000000000001" customHeight="1">
      <c r="A26" s="902" t="s">
        <v>794</v>
      </c>
      <c r="B26" s="820">
        <v>200448.47698516998</v>
      </c>
      <c r="C26" s="820">
        <v>182253.26922126627</v>
      </c>
      <c r="D26" s="820">
        <v>214493.53481870407</v>
      </c>
      <c r="E26" s="821">
        <v>212061.34348978515</v>
      </c>
      <c r="F26" s="822">
        <v>-18195.207763903716</v>
      </c>
      <c r="G26" s="880"/>
      <c r="H26" s="821">
        <v>-9.0772491951883847</v>
      </c>
      <c r="I26" s="820">
        <v>-2432.1913289189106</v>
      </c>
      <c r="J26" s="821"/>
      <c r="K26" s="824">
        <v>-1.1339229086669986</v>
      </c>
    </row>
    <row r="27" spans="1:11" ht="17.100000000000001" customHeight="1">
      <c r="A27" s="903" t="s">
        <v>795</v>
      </c>
      <c r="B27" s="904">
        <v>2496665.2844547573</v>
      </c>
      <c r="C27" s="904">
        <v>2548610.8340872778</v>
      </c>
      <c r="D27" s="904">
        <v>2887526.8266707556</v>
      </c>
      <c r="E27" s="905">
        <v>2991855.2464957805</v>
      </c>
      <c r="F27" s="906">
        <v>51945.549632520415</v>
      </c>
      <c r="G27" s="907"/>
      <c r="H27" s="905">
        <v>2.0805972653184353</v>
      </c>
      <c r="I27" s="904">
        <v>104328.4198250249</v>
      </c>
      <c r="J27" s="905"/>
      <c r="K27" s="908">
        <v>3.6130718808009443</v>
      </c>
    </row>
    <row r="28" spans="1:11" ht="17.100000000000001" customHeight="1">
      <c r="A28" s="811" t="s">
        <v>796</v>
      </c>
      <c r="B28" s="812">
        <v>356855.54895214079</v>
      </c>
      <c r="C28" s="812">
        <v>319724.84777693183</v>
      </c>
      <c r="D28" s="812">
        <v>420686.95546611509</v>
      </c>
      <c r="E28" s="813">
        <v>340593.70989607787</v>
      </c>
      <c r="F28" s="814">
        <v>-37130.70117520896</v>
      </c>
      <c r="G28" s="878"/>
      <c r="H28" s="813">
        <v>-10.404966739129701</v>
      </c>
      <c r="I28" s="812">
        <v>-80093.245570037223</v>
      </c>
      <c r="J28" s="813"/>
      <c r="K28" s="817">
        <v>-19.038680550789852</v>
      </c>
    </row>
    <row r="29" spans="1:11" ht="17.100000000000001" customHeight="1">
      <c r="A29" s="819" t="s">
        <v>797</v>
      </c>
      <c r="B29" s="820">
        <v>55901.051822580012</v>
      </c>
      <c r="C29" s="820">
        <v>47216.835312170013</v>
      </c>
      <c r="D29" s="820">
        <v>63082.488793020013</v>
      </c>
      <c r="E29" s="821">
        <v>53244.150226630016</v>
      </c>
      <c r="F29" s="822">
        <v>-8684.2165104099986</v>
      </c>
      <c r="G29" s="880"/>
      <c r="H29" s="821">
        <v>-15.534978729867474</v>
      </c>
      <c r="I29" s="820">
        <v>-9838.3385663899971</v>
      </c>
      <c r="J29" s="821"/>
      <c r="K29" s="824">
        <v>-15.595989877112451</v>
      </c>
    </row>
    <row r="30" spans="1:11" ht="17.100000000000001" customHeight="1">
      <c r="A30" s="819" t="s">
        <v>798</v>
      </c>
      <c r="B30" s="820">
        <v>154006.12404008</v>
      </c>
      <c r="C30" s="820">
        <v>122225.97256282999</v>
      </c>
      <c r="D30" s="820">
        <v>211593.09641270005</v>
      </c>
      <c r="E30" s="821">
        <v>135079.03836664002</v>
      </c>
      <c r="F30" s="822">
        <v>-31780.151477250009</v>
      </c>
      <c r="G30" s="880"/>
      <c r="H30" s="821">
        <v>-20.63564139110419</v>
      </c>
      <c r="I30" s="820">
        <v>-76514.058046060032</v>
      </c>
      <c r="J30" s="821"/>
      <c r="K30" s="824">
        <v>-36.16094255590636</v>
      </c>
    </row>
    <row r="31" spans="1:11" ht="17.100000000000001" customHeight="1">
      <c r="A31" s="819" t="s">
        <v>799</v>
      </c>
      <c r="B31" s="820">
        <v>999.91803626000012</v>
      </c>
      <c r="C31" s="820">
        <v>1143.8585511487499</v>
      </c>
      <c r="D31" s="820">
        <v>1092.8111314477501</v>
      </c>
      <c r="E31" s="821">
        <v>2705.4124161750005</v>
      </c>
      <c r="F31" s="822">
        <v>143.94051488874982</v>
      </c>
      <c r="G31" s="880"/>
      <c r="H31" s="821">
        <v>14.395231375876714</v>
      </c>
      <c r="I31" s="820">
        <v>1612.6012847272505</v>
      </c>
      <c r="J31" s="821"/>
      <c r="K31" s="824">
        <v>147.56450024359518</v>
      </c>
    </row>
    <row r="32" spans="1:11" ht="17.100000000000001" customHeight="1">
      <c r="A32" s="819" t="s">
        <v>800</v>
      </c>
      <c r="B32" s="820">
        <v>145881.64549061077</v>
      </c>
      <c r="C32" s="820">
        <v>148551.42577616312</v>
      </c>
      <c r="D32" s="820">
        <v>144752.85440258734</v>
      </c>
      <c r="E32" s="821">
        <v>149291.45810163283</v>
      </c>
      <c r="F32" s="822">
        <v>2669.7802855523478</v>
      </c>
      <c r="G32" s="880"/>
      <c r="H32" s="821">
        <v>1.8301001997706285</v>
      </c>
      <c r="I32" s="820">
        <v>4538.6036990454886</v>
      </c>
      <c r="J32" s="821"/>
      <c r="K32" s="824">
        <v>3.1354156833568902</v>
      </c>
    </row>
    <row r="33" spans="1:11" ht="17.100000000000001" customHeight="1">
      <c r="A33" s="819" t="s">
        <v>801</v>
      </c>
      <c r="B33" s="820">
        <v>66.80956261</v>
      </c>
      <c r="C33" s="820">
        <v>586.75557461999995</v>
      </c>
      <c r="D33" s="820">
        <v>165.70472636</v>
      </c>
      <c r="E33" s="821">
        <v>273.65078500000004</v>
      </c>
      <c r="F33" s="822">
        <v>519.94601201</v>
      </c>
      <c r="G33" s="880"/>
      <c r="H33" s="821">
        <v>778.25088460042537</v>
      </c>
      <c r="I33" s="820">
        <v>107.94605864000005</v>
      </c>
      <c r="J33" s="821"/>
      <c r="K33" s="824">
        <v>65.143620831600785</v>
      </c>
    </row>
    <row r="34" spans="1:11" ht="17.100000000000001" customHeight="1">
      <c r="A34" s="881" t="s">
        <v>802</v>
      </c>
      <c r="B34" s="812">
        <v>1902718.228816129</v>
      </c>
      <c r="C34" s="812">
        <v>1974660.7429691977</v>
      </c>
      <c r="D34" s="812">
        <v>2240901.0345368525</v>
      </c>
      <c r="E34" s="813">
        <v>2359798.2649957333</v>
      </c>
      <c r="F34" s="814">
        <v>71942.514153068652</v>
      </c>
      <c r="G34" s="878"/>
      <c r="H34" s="813">
        <v>3.7810387824912612</v>
      </c>
      <c r="I34" s="812">
        <v>118897.23045888077</v>
      </c>
      <c r="J34" s="813"/>
      <c r="K34" s="817">
        <v>5.3057778378621867</v>
      </c>
    </row>
    <row r="35" spans="1:11" ht="17.100000000000001" customHeight="1">
      <c r="A35" s="819" t="s">
        <v>803</v>
      </c>
      <c r="B35" s="820">
        <v>186369.1</v>
      </c>
      <c r="C35" s="820">
        <v>187277.9</v>
      </c>
      <c r="D35" s="820">
        <v>213894.59999999998</v>
      </c>
      <c r="E35" s="821">
        <v>268043.8</v>
      </c>
      <c r="F35" s="822">
        <v>908.79999999998836</v>
      </c>
      <c r="G35" s="880"/>
      <c r="H35" s="821">
        <v>0.48763448447193675</v>
      </c>
      <c r="I35" s="820">
        <v>54149.200000000012</v>
      </c>
      <c r="J35" s="821"/>
      <c r="K35" s="824">
        <v>25.315833125286947</v>
      </c>
    </row>
    <row r="36" spans="1:11" ht="17.100000000000001" customHeight="1">
      <c r="A36" s="819" t="s">
        <v>804</v>
      </c>
      <c r="B36" s="820">
        <v>8195.9650202916546</v>
      </c>
      <c r="C36" s="820">
        <v>8386.6321225700012</v>
      </c>
      <c r="D36" s="820">
        <v>9194.8825246000015</v>
      </c>
      <c r="E36" s="821">
        <v>9430.5099772400026</v>
      </c>
      <c r="F36" s="822">
        <v>190.66710227834665</v>
      </c>
      <c r="G36" s="880"/>
      <c r="H36" s="821">
        <v>2.3263532946552488</v>
      </c>
      <c r="I36" s="820">
        <v>235.62745264000114</v>
      </c>
      <c r="J36" s="821"/>
      <c r="K36" s="824">
        <v>2.5625933992044283</v>
      </c>
    </row>
    <row r="37" spans="1:11" ht="17.100000000000001" customHeight="1">
      <c r="A37" s="825" t="s">
        <v>805</v>
      </c>
      <c r="B37" s="820">
        <v>15019.818723646509</v>
      </c>
      <c r="C37" s="820">
        <v>16057.136319246736</v>
      </c>
      <c r="D37" s="820">
        <v>18385.564805057082</v>
      </c>
      <c r="E37" s="821">
        <v>20910.066377757525</v>
      </c>
      <c r="F37" s="822">
        <v>1037.3175956002269</v>
      </c>
      <c r="G37" s="880"/>
      <c r="H37" s="821">
        <v>6.9063256666814619</v>
      </c>
      <c r="I37" s="820">
        <v>2524.5015727004429</v>
      </c>
      <c r="J37" s="821"/>
      <c r="K37" s="824">
        <v>13.730889420411282</v>
      </c>
    </row>
    <row r="38" spans="1:11" ht="17.100000000000001" customHeight="1">
      <c r="A38" s="909" t="s">
        <v>806</v>
      </c>
      <c r="B38" s="820">
        <v>1006.56234124</v>
      </c>
      <c r="C38" s="820">
        <v>1006.6</v>
      </c>
      <c r="D38" s="820">
        <v>853.65695507000009</v>
      </c>
      <c r="E38" s="821">
        <v>1053.6569550700001</v>
      </c>
      <c r="F38" s="822">
        <v>3.7658759999999347E-2</v>
      </c>
      <c r="G38" s="880"/>
      <c r="H38" s="821">
        <v>3.7413241542105504E-3</v>
      </c>
      <c r="I38" s="820">
        <v>200</v>
      </c>
      <c r="J38" s="821"/>
      <c r="K38" s="824">
        <v>23.428614833179676</v>
      </c>
    </row>
    <row r="39" spans="1:11" ht="17.100000000000001" customHeight="1">
      <c r="A39" s="909" t="s">
        <v>807</v>
      </c>
      <c r="B39" s="820">
        <v>14013.256382406509</v>
      </c>
      <c r="C39" s="820">
        <v>15050.536319246736</v>
      </c>
      <c r="D39" s="820">
        <v>17531.907849987081</v>
      </c>
      <c r="E39" s="821">
        <v>19856.409422687524</v>
      </c>
      <c r="F39" s="822">
        <v>1037.2799368402266</v>
      </c>
      <c r="G39" s="880"/>
      <c r="H39" s="821">
        <v>7.4021334408932979</v>
      </c>
      <c r="I39" s="820">
        <v>2324.5015727004429</v>
      </c>
      <c r="J39" s="821"/>
      <c r="K39" s="824">
        <v>13.258691481783917</v>
      </c>
    </row>
    <row r="40" spans="1:11" ht="17.100000000000001" customHeight="1">
      <c r="A40" s="819" t="s">
        <v>808</v>
      </c>
      <c r="B40" s="820">
        <v>1687815.0752754379</v>
      </c>
      <c r="C40" s="820">
        <v>1760089.220561746</v>
      </c>
      <c r="D40" s="820">
        <v>1993016.0883534446</v>
      </c>
      <c r="E40" s="821">
        <v>2057419.4353377181</v>
      </c>
      <c r="F40" s="822">
        <v>72274.145286308136</v>
      </c>
      <c r="G40" s="880"/>
      <c r="H40" s="821">
        <v>4.2821127945259985</v>
      </c>
      <c r="I40" s="820">
        <v>64403.346984273521</v>
      </c>
      <c r="J40" s="821"/>
      <c r="K40" s="824">
        <v>3.2314514348693071</v>
      </c>
    </row>
    <row r="41" spans="1:11" ht="17.100000000000001" customHeight="1">
      <c r="A41" s="825" t="s">
        <v>809</v>
      </c>
      <c r="B41" s="820">
        <v>1656838.759521269</v>
      </c>
      <c r="C41" s="820">
        <v>1715058.0784499776</v>
      </c>
      <c r="D41" s="820">
        <v>1959002.3911765886</v>
      </c>
      <c r="E41" s="821">
        <v>2000166.5843209927</v>
      </c>
      <c r="F41" s="822">
        <v>58219.318928708555</v>
      </c>
      <c r="G41" s="880"/>
      <c r="H41" s="821">
        <v>3.5138795850919489</v>
      </c>
      <c r="I41" s="820">
        <v>41164.193144404097</v>
      </c>
      <c r="J41" s="821"/>
      <c r="K41" s="824">
        <v>2.1012834557940807</v>
      </c>
    </row>
    <row r="42" spans="1:11" ht="17.100000000000001" customHeight="1">
      <c r="A42" s="825" t="s">
        <v>810</v>
      </c>
      <c r="B42" s="820">
        <v>30976.315754168936</v>
      </c>
      <c r="C42" s="820">
        <v>45031.142111768429</v>
      </c>
      <c r="D42" s="820">
        <v>34013.697176856032</v>
      </c>
      <c r="E42" s="821">
        <v>57252.851016725443</v>
      </c>
      <c r="F42" s="822">
        <v>14054.826357599493</v>
      </c>
      <c r="G42" s="880"/>
      <c r="H42" s="821">
        <v>45.372814730905922</v>
      </c>
      <c r="I42" s="820">
        <v>23239.15383986941</v>
      </c>
      <c r="J42" s="821"/>
      <c r="K42" s="824">
        <v>68.322928022308744</v>
      </c>
    </row>
    <row r="43" spans="1:11" ht="17.100000000000001" customHeight="1">
      <c r="A43" s="819" t="s">
        <v>811</v>
      </c>
      <c r="B43" s="820">
        <v>5318.2697967530003</v>
      </c>
      <c r="C43" s="820">
        <v>2849.8539656349999</v>
      </c>
      <c r="D43" s="820">
        <v>6409.8988537510004</v>
      </c>
      <c r="E43" s="821">
        <v>3994.4533030175999</v>
      </c>
      <c r="F43" s="822">
        <v>-2468.4158311180004</v>
      </c>
      <c r="G43" s="880"/>
      <c r="H43" s="821">
        <v>-46.41388882950352</v>
      </c>
      <c r="I43" s="820">
        <v>-2415.4455507334005</v>
      </c>
      <c r="J43" s="821"/>
      <c r="K43" s="824">
        <v>-37.683052507449617</v>
      </c>
    </row>
    <row r="44" spans="1:11" ht="17.100000000000001" customHeight="1">
      <c r="A44" s="910" t="s">
        <v>812</v>
      </c>
      <c r="B44" s="814">
        <v>49080</v>
      </c>
      <c r="C44" s="812">
        <v>49080</v>
      </c>
      <c r="D44" s="812">
        <v>0</v>
      </c>
      <c r="E44" s="813">
        <v>0</v>
      </c>
      <c r="F44" s="812">
        <v>0</v>
      </c>
      <c r="G44" s="878"/>
      <c r="H44" s="911">
        <v>0</v>
      </c>
      <c r="I44" s="812">
        <v>0</v>
      </c>
      <c r="J44" s="813"/>
      <c r="K44" s="817"/>
    </row>
    <row r="45" spans="1:11" s="913" customFormat="1" ht="17.100000000000001" customHeight="1" thickBot="1">
      <c r="A45" s="912" t="s">
        <v>813</v>
      </c>
      <c r="B45" s="844">
        <v>188011.50662741801</v>
      </c>
      <c r="C45" s="844">
        <v>205145.24402896783</v>
      </c>
      <c r="D45" s="844">
        <v>225938.83561146175</v>
      </c>
      <c r="E45" s="845">
        <v>291463.31223863806</v>
      </c>
      <c r="F45" s="846">
        <v>17133.737401549821</v>
      </c>
      <c r="G45" s="889"/>
      <c r="H45" s="845">
        <v>9.1131323337053569</v>
      </c>
      <c r="I45" s="844">
        <v>65524.476627176307</v>
      </c>
      <c r="J45" s="845"/>
      <c r="K45" s="847">
        <v>29.000980043933751</v>
      </c>
    </row>
    <row r="46" spans="1:11" ht="17.100000000000001" customHeight="1" thickTop="1">
      <c r="A46" s="855" t="s">
        <v>728</v>
      </c>
      <c r="B46" s="914"/>
      <c r="C46" s="795"/>
      <c r="D46" s="850"/>
      <c r="E46" s="850"/>
      <c r="F46" s="820"/>
      <c r="G46" s="820"/>
      <c r="H46" s="820"/>
      <c r="I46" s="820"/>
      <c r="J46" s="820"/>
      <c r="K46" s="820"/>
    </row>
  </sheetData>
  <mergeCells count="5">
    <mergeCell ref="A1:K1"/>
    <mergeCell ref="A2:K2"/>
    <mergeCell ref="I3:K3"/>
    <mergeCell ref="F4:K4"/>
    <mergeCell ref="F5:H5"/>
  </mergeCells>
  <pageMargins left="0.7" right="0.7" top="0.75" bottom="0.75" header="0.3" footer="0.3"/>
  <pageSetup scale="62"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K46"/>
  <sheetViews>
    <sheetView workbookViewId="0">
      <selection activeCell="N14" sqref="N14"/>
    </sheetView>
  </sheetViews>
  <sheetFormatPr defaultColWidth="11" defaultRowHeight="17.100000000000001" customHeight="1"/>
  <cols>
    <col min="1" max="1" width="46.7109375" style="865" bestFit="1" customWidth="1"/>
    <col min="2" max="2" width="11.85546875" style="865" customWidth="1"/>
    <col min="3" max="3" width="12.42578125" style="865" customWidth="1"/>
    <col min="4" max="4" width="12.5703125" style="865" customWidth="1"/>
    <col min="5" max="5" width="11.7109375" style="865" customWidth="1"/>
    <col min="6" max="6" width="10.7109375" style="865" customWidth="1"/>
    <col min="7" max="7" width="2.42578125" style="865" bestFit="1" customWidth="1"/>
    <col min="8" max="8" width="8.5703125" style="865" customWidth="1"/>
    <col min="9" max="9" width="12.42578125" style="865" customWidth="1"/>
    <col min="10" max="10" width="2.140625" style="865" customWidth="1"/>
    <col min="11" max="11" width="9.42578125" style="865" customWidth="1"/>
    <col min="12" max="256" width="11" style="794"/>
    <col min="257" max="257" width="46.7109375" style="794" bestFit="1" customWidth="1"/>
    <col min="258" max="258" width="11.85546875" style="794" customWidth="1"/>
    <col min="259" max="259" width="12.42578125" style="794" customWidth="1"/>
    <col min="260" max="260" width="12.5703125" style="794" customWidth="1"/>
    <col min="261" max="261" width="11.7109375" style="794" customWidth="1"/>
    <col min="262" max="262" width="10.7109375" style="794" customWidth="1"/>
    <col min="263" max="263" width="2.42578125" style="794" bestFit="1" customWidth="1"/>
    <col min="264" max="264" width="8.5703125" style="794" customWidth="1"/>
    <col min="265" max="265" width="12.42578125" style="794" customWidth="1"/>
    <col min="266" max="266" width="2.140625" style="794" customWidth="1"/>
    <col min="267" max="267" width="9.42578125" style="794" customWidth="1"/>
    <col min="268" max="512" width="11" style="794"/>
    <col min="513" max="513" width="46.7109375" style="794" bestFit="1" customWidth="1"/>
    <col min="514" max="514" width="11.85546875" style="794" customWidth="1"/>
    <col min="515" max="515" width="12.42578125" style="794" customWidth="1"/>
    <col min="516" max="516" width="12.5703125" style="794" customWidth="1"/>
    <col min="517" max="517" width="11.7109375" style="794" customWidth="1"/>
    <col min="518" max="518" width="10.7109375" style="794" customWidth="1"/>
    <col min="519" max="519" width="2.42578125" style="794" bestFit="1" customWidth="1"/>
    <col min="520" max="520" width="8.5703125" style="794" customWidth="1"/>
    <col min="521" max="521" width="12.42578125" style="794" customWidth="1"/>
    <col min="522" max="522" width="2.140625" style="794" customWidth="1"/>
    <col min="523" max="523" width="9.42578125" style="794" customWidth="1"/>
    <col min="524" max="768" width="11" style="794"/>
    <col min="769" max="769" width="46.7109375" style="794" bestFit="1" customWidth="1"/>
    <col min="770" max="770" width="11.85546875" style="794" customWidth="1"/>
    <col min="771" max="771" width="12.42578125" style="794" customWidth="1"/>
    <col min="772" max="772" width="12.5703125" style="794" customWidth="1"/>
    <col min="773" max="773" width="11.7109375" style="794" customWidth="1"/>
    <col min="774" max="774" width="10.7109375" style="794" customWidth="1"/>
    <col min="775" max="775" width="2.42578125" style="794" bestFit="1" customWidth="1"/>
    <col min="776" max="776" width="8.5703125" style="794" customWidth="1"/>
    <col min="777" max="777" width="12.42578125" style="794" customWidth="1"/>
    <col min="778" max="778" width="2.140625" style="794" customWidth="1"/>
    <col min="779" max="779" width="9.42578125" style="794" customWidth="1"/>
    <col min="780" max="1024" width="11" style="794"/>
    <col min="1025" max="1025" width="46.7109375" style="794" bestFit="1" customWidth="1"/>
    <col min="1026" max="1026" width="11.85546875" style="794" customWidth="1"/>
    <col min="1027" max="1027" width="12.42578125" style="794" customWidth="1"/>
    <col min="1028" max="1028" width="12.5703125" style="794" customWidth="1"/>
    <col min="1029" max="1029" width="11.7109375" style="794" customWidth="1"/>
    <col min="1030" max="1030" width="10.7109375" style="794" customWidth="1"/>
    <col min="1031" max="1031" width="2.42578125" style="794" bestFit="1" customWidth="1"/>
    <col min="1032" max="1032" width="8.5703125" style="794" customWidth="1"/>
    <col min="1033" max="1033" width="12.42578125" style="794" customWidth="1"/>
    <col min="1034" max="1034" width="2.140625" style="794" customWidth="1"/>
    <col min="1035" max="1035" width="9.42578125" style="794" customWidth="1"/>
    <col min="1036" max="1280" width="11" style="794"/>
    <col min="1281" max="1281" width="46.7109375" style="794" bestFit="1" customWidth="1"/>
    <col min="1282" max="1282" width="11.85546875" style="794" customWidth="1"/>
    <col min="1283" max="1283" width="12.42578125" style="794" customWidth="1"/>
    <col min="1284" max="1284" width="12.5703125" style="794" customWidth="1"/>
    <col min="1285" max="1285" width="11.7109375" style="794" customWidth="1"/>
    <col min="1286" max="1286" width="10.7109375" style="794" customWidth="1"/>
    <col min="1287" max="1287" width="2.42578125" style="794" bestFit="1" customWidth="1"/>
    <col min="1288" max="1288" width="8.5703125" style="794" customWidth="1"/>
    <col min="1289" max="1289" width="12.42578125" style="794" customWidth="1"/>
    <col min="1290" max="1290" width="2.140625" style="794" customWidth="1"/>
    <col min="1291" max="1291" width="9.42578125" style="794" customWidth="1"/>
    <col min="1292" max="1536" width="11" style="794"/>
    <col min="1537" max="1537" width="46.7109375" style="794" bestFit="1" customWidth="1"/>
    <col min="1538" max="1538" width="11.85546875" style="794" customWidth="1"/>
    <col min="1539" max="1539" width="12.42578125" style="794" customWidth="1"/>
    <col min="1540" max="1540" width="12.5703125" style="794" customWidth="1"/>
    <col min="1541" max="1541" width="11.7109375" style="794" customWidth="1"/>
    <col min="1542" max="1542" width="10.7109375" style="794" customWidth="1"/>
    <col min="1543" max="1543" width="2.42578125" style="794" bestFit="1" customWidth="1"/>
    <col min="1544" max="1544" width="8.5703125" style="794" customWidth="1"/>
    <col min="1545" max="1545" width="12.42578125" style="794" customWidth="1"/>
    <col min="1546" max="1546" width="2.140625" style="794" customWidth="1"/>
    <col min="1547" max="1547" width="9.42578125" style="794" customWidth="1"/>
    <col min="1548" max="1792" width="11" style="794"/>
    <col min="1793" max="1793" width="46.7109375" style="794" bestFit="1" customWidth="1"/>
    <col min="1794" max="1794" width="11.85546875" style="794" customWidth="1"/>
    <col min="1795" max="1795" width="12.42578125" style="794" customWidth="1"/>
    <col min="1796" max="1796" width="12.5703125" style="794" customWidth="1"/>
    <col min="1797" max="1797" width="11.7109375" style="794" customWidth="1"/>
    <col min="1798" max="1798" width="10.7109375" style="794" customWidth="1"/>
    <col min="1799" max="1799" width="2.42578125" style="794" bestFit="1" customWidth="1"/>
    <col min="1800" max="1800" width="8.5703125" style="794" customWidth="1"/>
    <col min="1801" max="1801" width="12.42578125" style="794" customWidth="1"/>
    <col min="1802" max="1802" width="2.140625" style="794" customWidth="1"/>
    <col min="1803" max="1803" width="9.42578125" style="794" customWidth="1"/>
    <col min="1804" max="2048" width="11" style="794"/>
    <col min="2049" max="2049" width="46.7109375" style="794" bestFit="1" customWidth="1"/>
    <col min="2050" max="2050" width="11.85546875" style="794" customWidth="1"/>
    <col min="2051" max="2051" width="12.42578125" style="794" customWidth="1"/>
    <col min="2052" max="2052" width="12.5703125" style="794" customWidth="1"/>
    <col min="2053" max="2053" width="11.7109375" style="794" customWidth="1"/>
    <col min="2054" max="2054" width="10.7109375" style="794" customWidth="1"/>
    <col min="2055" max="2055" width="2.42578125" style="794" bestFit="1" customWidth="1"/>
    <col min="2056" max="2056" width="8.5703125" style="794" customWidth="1"/>
    <col min="2057" max="2057" width="12.42578125" style="794" customWidth="1"/>
    <col min="2058" max="2058" width="2.140625" style="794" customWidth="1"/>
    <col min="2059" max="2059" width="9.42578125" style="794" customWidth="1"/>
    <col min="2060" max="2304" width="11" style="794"/>
    <col min="2305" max="2305" width="46.7109375" style="794" bestFit="1" customWidth="1"/>
    <col min="2306" max="2306" width="11.85546875" style="794" customWidth="1"/>
    <col min="2307" max="2307" width="12.42578125" style="794" customWidth="1"/>
    <col min="2308" max="2308" width="12.5703125" style="794" customWidth="1"/>
    <col min="2309" max="2309" width="11.7109375" style="794" customWidth="1"/>
    <col min="2310" max="2310" width="10.7109375" style="794" customWidth="1"/>
    <col min="2311" max="2311" width="2.42578125" style="794" bestFit="1" customWidth="1"/>
    <col min="2312" max="2312" width="8.5703125" style="794" customWidth="1"/>
    <col min="2313" max="2313" width="12.42578125" style="794" customWidth="1"/>
    <col min="2314" max="2314" width="2.140625" style="794" customWidth="1"/>
    <col min="2315" max="2315" width="9.42578125" style="794" customWidth="1"/>
    <col min="2316" max="2560" width="11" style="794"/>
    <col min="2561" max="2561" width="46.7109375" style="794" bestFit="1" customWidth="1"/>
    <col min="2562" max="2562" width="11.85546875" style="794" customWidth="1"/>
    <col min="2563" max="2563" width="12.42578125" style="794" customWidth="1"/>
    <col min="2564" max="2564" width="12.5703125" style="794" customWidth="1"/>
    <col min="2565" max="2565" width="11.7109375" style="794" customWidth="1"/>
    <col min="2566" max="2566" width="10.7109375" style="794" customWidth="1"/>
    <col min="2567" max="2567" width="2.42578125" style="794" bestFit="1" customWidth="1"/>
    <col min="2568" max="2568" width="8.5703125" style="794" customWidth="1"/>
    <col min="2569" max="2569" width="12.42578125" style="794" customWidth="1"/>
    <col min="2570" max="2570" width="2.140625" style="794" customWidth="1"/>
    <col min="2571" max="2571" width="9.42578125" style="794" customWidth="1"/>
    <col min="2572" max="2816" width="11" style="794"/>
    <col min="2817" max="2817" width="46.7109375" style="794" bestFit="1" customWidth="1"/>
    <col min="2818" max="2818" width="11.85546875" style="794" customWidth="1"/>
    <col min="2819" max="2819" width="12.42578125" style="794" customWidth="1"/>
    <col min="2820" max="2820" width="12.5703125" style="794" customWidth="1"/>
    <col min="2821" max="2821" width="11.7109375" style="794" customWidth="1"/>
    <col min="2822" max="2822" width="10.7109375" style="794" customWidth="1"/>
    <col min="2823" max="2823" width="2.42578125" style="794" bestFit="1" customWidth="1"/>
    <col min="2824" max="2824" width="8.5703125" style="794" customWidth="1"/>
    <col min="2825" max="2825" width="12.42578125" style="794" customWidth="1"/>
    <col min="2826" max="2826" width="2.140625" style="794" customWidth="1"/>
    <col min="2827" max="2827" width="9.42578125" style="794" customWidth="1"/>
    <col min="2828" max="3072" width="11" style="794"/>
    <col min="3073" max="3073" width="46.7109375" style="794" bestFit="1" customWidth="1"/>
    <col min="3074" max="3074" width="11.85546875" style="794" customWidth="1"/>
    <col min="3075" max="3075" width="12.42578125" style="794" customWidth="1"/>
    <col min="3076" max="3076" width="12.5703125" style="794" customWidth="1"/>
    <col min="3077" max="3077" width="11.7109375" style="794" customWidth="1"/>
    <col min="3078" max="3078" width="10.7109375" style="794" customWidth="1"/>
    <col min="3079" max="3079" width="2.42578125" style="794" bestFit="1" customWidth="1"/>
    <col min="3080" max="3080" width="8.5703125" style="794" customWidth="1"/>
    <col min="3081" max="3081" width="12.42578125" style="794" customWidth="1"/>
    <col min="3082" max="3082" width="2.140625" style="794" customWidth="1"/>
    <col min="3083" max="3083" width="9.42578125" style="794" customWidth="1"/>
    <col min="3084" max="3328" width="11" style="794"/>
    <col min="3329" max="3329" width="46.7109375" style="794" bestFit="1" customWidth="1"/>
    <col min="3330" max="3330" width="11.85546875" style="794" customWidth="1"/>
    <col min="3331" max="3331" width="12.42578125" style="794" customWidth="1"/>
    <col min="3332" max="3332" width="12.5703125" style="794" customWidth="1"/>
    <col min="3333" max="3333" width="11.7109375" style="794" customWidth="1"/>
    <col min="3334" max="3334" width="10.7109375" style="794" customWidth="1"/>
    <col min="3335" max="3335" width="2.42578125" style="794" bestFit="1" customWidth="1"/>
    <col min="3336" max="3336" width="8.5703125" style="794" customWidth="1"/>
    <col min="3337" max="3337" width="12.42578125" style="794" customWidth="1"/>
    <col min="3338" max="3338" width="2.140625" style="794" customWidth="1"/>
    <col min="3339" max="3339" width="9.42578125" style="794" customWidth="1"/>
    <col min="3340" max="3584" width="11" style="794"/>
    <col min="3585" max="3585" width="46.7109375" style="794" bestFit="1" customWidth="1"/>
    <col min="3586" max="3586" width="11.85546875" style="794" customWidth="1"/>
    <col min="3587" max="3587" width="12.42578125" style="794" customWidth="1"/>
    <col min="3588" max="3588" width="12.5703125" style="794" customWidth="1"/>
    <col min="3589" max="3589" width="11.7109375" style="794" customWidth="1"/>
    <col min="3590" max="3590" width="10.7109375" style="794" customWidth="1"/>
    <col min="3591" max="3591" width="2.42578125" style="794" bestFit="1" customWidth="1"/>
    <col min="3592" max="3592" width="8.5703125" style="794" customWidth="1"/>
    <col min="3593" max="3593" width="12.42578125" style="794" customWidth="1"/>
    <col min="3594" max="3594" width="2.140625" style="794" customWidth="1"/>
    <col min="3595" max="3595" width="9.42578125" style="794" customWidth="1"/>
    <col min="3596" max="3840" width="11" style="794"/>
    <col min="3841" max="3841" width="46.7109375" style="794" bestFit="1" customWidth="1"/>
    <col min="3842" max="3842" width="11.85546875" style="794" customWidth="1"/>
    <col min="3843" max="3843" width="12.42578125" style="794" customWidth="1"/>
    <col min="3844" max="3844" width="12.5703125" style="794" customWidth="1"/>
    <col min="3845" max="3845" width="11.7109375" style="794" customWidth="1"/>
    <col min="3846" max="3846" width="10.7109375" style="794" customWidth="1"/>
    <col min="3847" max="3847" width="2.42578125" style="794" bestFit="1" customWidth="1"/>
    <col min="3848" max="3848" width="8.5703125" style="794" customWidth="1"/>
    <col min="3849" max="3849" width="12.42578125" style="794" customWidth="1"/>
    <col min="3850" max="3850" width="2.140625" style="794" customWidth="1"/>
    <col min="3851" max="3851" width="9.42578125" style="794" customWidth="1"/>
    <col min="3852" max="4096" width="11" style="794"/>
    <col min="4097" max="4097" width="46.7109375" style="794" bestFit="1" customWidth="1"/>
    <col min="4098" max="4098" width="11.85546875" style="794" customWidth="1"/>
    <col min="4099" max="4099" width="12.42578125" style="794" customWidth="1"/>
    <col min="4100" max="4100" width="12.5703125" style="794" customWidth="1"/>
    <col min="4101" max="4101" width="11.7109375" style="794" customWidth="1"/>
    <col min="4102" max="4102" width="10.7109375" style="794" customWidth="1"/>
    <col min="4103" max="4103" width="2.42578125" style="794" bestFit="1" customWidth="1"/>
    <col min="4104" max="4104" width="8.5703125" style="794" customWidth="1"/>
    <col min="4105" max="4105" width="12.42578125" style="794" customWidth="1"/>
    <col min="4106" max="4106" width="2.140625" style="794" customWidth="1"/>
    <col min="4107" max="4107" width="9.42578125" style="794" customWidth="1"/>
    <col min="4108" max="4352" width="11" style="794"/>
    <col min="4353" max="4353" width="46.7109375" style="794" bestFit="1" customWidth="1"/>
    <col min="4354" max="4354" width="11.85546875" style="794" customWidth="1"/>
    <col min="4355" max="4355" width="12.42578125" style="794" customWidth="1"/>
    <col min="4356" max="4356" width="12.5703125" style="794" customWidth="1"/>
    <col min="4357" max="4357" width="11.7109375" style="794" customWidth="1"/>
    <col min="4358" max="4358" width="10.7109375" style="794" customWidth="1"/>
    <col min="4359" max="4359" width="2.42578125" style="794" bestFit="1" customWidth="1"/>
    <col min="4360" max="4360" width="8.5703125" style="794" customWidth="1"/>
    <col min="4361" max="4361" width="12.42578125" style="794" customWidth="1"/>
    <col min="4362" max="4362" width="2.140625" style="794" customWidth="1"/>
    <col min="4363" max="4363" width="9.42578125" style="794" customWidth="1"/>
    <col min="4364" max="4608" width="11" style="794"/>
    <col min="4609" max="4609" width="46.7109375" style="794" bestFit="1" customWidth="1"/>
    <col min="4610" max="4610" width="11.85546875" style="794" customWidth="1"/>
    <col min="4611" max="4611" width="12.42578125" style="794" customWidth="1"/>
    <col min="4612" max="4612" width="12.5703125" style="794" customWidth="1"/>
    <col min="4613" max="4613" width="11.7109375" style="794" customWidth="1"/>
    <col min="4614" max="4614" width="10.7109375" style="794" customWidth="1"/>
    <col min="4615" max="4615" width="2.42578125" style="794" bestFit="1" customWidth="1"/>
    <col min="4616" max="4616" width="8.5703125" style="794" customWidth="1"/>
    <col min="4617" max="4617" width="12.42578125" style="794" customWidth="1"/>
    <col min="4618" max="4618" width="2.140625" style="794" customWidth="1"/>
    <col min="4619" max="4619" width="9.42578125" style="794" customWidth="1"/>
    <col min="4620" max="4864" width="11" style="794"/>
    <col min="4865" max="4865" width="46.7109375" style="794" bestFit="1" customWidth="1"/>
    <col min="4866" max="4866" width="11.85546875" style="794" customWidth="1"/>
    <col min="4867" max="4867" width="12.42578125" style="794" customWidth="1"/>
    <col min="4868" max="4868" width="12.5703125" style="794" customWidth="1"/>
    <col min="4869" max="4869" width="11.7109375" style="794" customWidth="1"/>
    <col min="4870" max="4870" width="10.7109375" style="794" customWidth="1"/>
    <col min="4871" max="4871" width="2.42578125" style="794" bestFit="1" customWidth="1"/>
    <col min="4872" max="4872" width="8.5703125" style="794" customWidth="1"/>
    <col min="4873" max="4873" width="12.42578125" style="794" customWidth="1"/>
    <col min="4874" max="4874" width="2.140625" style="794" customWidth="1"/>
    <col min="4875" max="4875" width="9.42578125" style="794" customWidth="1"/>
    <col min="4876" max="5120" width="11" style="794"/>
    <col min="5121" max="5121" width="46.7109375" style="794" bestFit="1" customWidth="1"/>
    <col min="5122" max="5122" width="11.85546875" style="794" customWidth="1"/>
    <col min="5123" max="5123" width="12.42578125" style="794" customWidth="1"/>
    <col min="5124" max="5124" width="12.5703125" style="794" customWidth="1"/>
    <col min="5125" max="5125" width="11.7109375" style="794" customWidth="1"/>
    <col min="5126" max="5126" width="10.7109375" style="794" customWidth="1"/>
    <col min="5127" max="5127" width="2.42578125" style="794" bestFit="1" customWidth="1"/>
    <col min="5128" max="5128" width="8.5703125" style="794" customWidth="1"/>
    <col min="5129" max="5129" width="12.42578125" style="794" customWidth="1"/>
    <col min="5130" max="5130" width="2.140625" style="794" customWidth="1"/>
    <col min="5131" max="5131" width="9.42578125" style="794" customWidth="1"/>
    <col min="5132" max="5376" width="11" style="794"/>
    <col min="5377" max="5377" width="46.7109375" style="794" bestFit="1" customWidth="1"/>
    <col min="5378" max="5378" width="11.85546875" style="794" customWidth="1"/>
    <col min="5379" max="5379" width="12.42578125" style="794" customWidth="1"/>
    <col min="5380" max="5380" width="12.5703125" style="794" customWidth="1"/>
    <col min="5381" max="5381" width="11.7109375" style="794" customWidth="1"/>
    <col min="5382" max="5382" width="10.7109375" style="794" customWidth="1"/>
    <col min="5383" max="5383" width="2.42578125" style="794" bestFit="1" customWidth="1"/>
    <col min="5384" max="5384" width="8.5703125" style="794" customWidth="1"/>
    <col min="5385" max="5385" width="12.42578125" style="794" customWidth="1"/>
    <col min="5386" max="5386" width="2.140625" style="794" customWidth="1"/>
    <col min="5387" max="5387" width="9.42578125" style="794" customWidth="1"/>
    <col min="5388" max="5632" width="11" style="794"/>
    <col min="5633" max="5633" width="46.7109375" style="794" bestFit="1" customWidth="1"/>
    <col min="5634" max="5634" width="11.85546875" style="794" customWidth="1"/>
    <col min="5635" max="5635" width="12.42578125" style="794" customWidth="1"/>
    <col min="5636" max="5636" width="12.5703125" style="794" customWidth="1"/>
    <col min="5637" max="5637" width="11.7109375" style="794" customWidth="1"/>
    <col min="5638" max="5638" width="10.7109375" style="794" customWidth="1"/>
    <col min="5639" max="5639" width="2.42578125" style="794" bestFit="1" customWidth="1"/>
    <col min="5640" max="5640" width="8.5703125" style="794" customWidth="1"/>
    <col min="5641" max="5641" width="12.42578125" style="794" customWidth="1"/>
    <col min="5642" max="5642" width="2.140625" style="794" customWidth="1"/>
    <col min="5643" max="5643" width="9.42578125" style="794" customWidth="1"/>
    <col min="5644" max="5888" width="11" style="794"/>
    <col min="5889" max="5889" width="46.7109375" style="794" bestFit="1" customWidth="1"/>
    <col min="5890" max="5890" width="11.85546875" style="794" customWidth="1"/>
    <col min="5891" max="5891" width="12.42578125" style="794" customWidth="1"/>
    <col min="5892" max="5892" width="12.5703125" style="794" customWidth="1"/>
    <col min="5893" max="5893" width="11.7109375" style="794" customWidth="1"/>
    <col min="5894" max="5894" width="10.7109375" style="794" customWidth="1"/>
    <col min="5895" max="5895" width="2.42578125" style="794" bestFit="1" customWidth="1"/>
    <col min="5896" max="5896" width="8.5703125" style="794" customWidth="1"/>
    <col min="5897" max="5897" width="12.42578125" style="794" customWidth="1"/>
    <col min="5898" max="5898" width="2.140625" style="794" customWidth="1"/>
    <col min="5899" max="5899" width="9.42578125" style="794" customWidth="1"/>
    <col min="5900" max="6144" width="11" style="794"/>
    <col min="6145" max="6145" width="46.7109375" style="794" bestFit="1" customWidth="1"/>
    <col min="6146" max="6146" width="11.85546875" style="794" customWidth="1"/>
    <col min="6147" max="6147" width="12.42578125" style="794" customWidth="1"/>
    <col min="6148" max="6148" width="12.5703125" style="794" customWidth="1"/>
    <col min="6149" max="6149" width="11.7109375" style="794" customWidth="1"/>
    <col min="6150" max="6150" width="10.7109375" style="794" customWidth="1"/>
    <col min="6151" max="6151" width="2.42578125" style="794" bestFit="1" customWidth="1"/>
    <col min="6152" max="6152" width="8.5703125" style="794" customWidth="1"/>
    <col min="6153" max="6153" width="12.42578125" style="794" customWidth="1"/>
    <col min="6154" max="6154" width="2.140625" style="794" customWidth="1"/>
    <col min="6155" max="6155" width="9.42578125" style="794" customWidth="1"/>
    <col min="6156" max="6400" width="11" style="794"/>
    <col min="6401" max="6401" width="46.7109375" style="794" bestFit="1" customWidth="1"/>
    <col min="6402" max="6402" width="11.85546875" style="794" customWidth="1"/>
    <col min="6403" max="6403" width="12.42578125" style="794" customWidth="1"/>
    <col min="6404" max="6404" width="12.5703125" style="794" customWidth="1"/>
    <col min="6405" max="6405" width="11.7109375" style="794" customWidth="1"/>
    <col min="6406" max="6406" width="10.7109375" style="794" customWidth="1"/>
    <col min="6407" max="6407" width="2.42578125" style="794" bestFit="1" customWidth="1"/>
    <col min="6408" max="6408" width="8.5703125" style="794" customWidth="1"/>
    <col min="6409" max="6409" width="12.42578125" style="794" customWidth="1"/>
    <col min="6410" max="6410" width="2.140625" style="794" customWidth="1"/>
    <col min="6411" max="6411" width="9.42578125" style="794" customWidth="1"/>
    <col min="6412" max="6656" width="11" style="794"/>
    <col min="6657" max="6657" width="46.7109375" style="794" bestFit="1" customWidth="1"/>
    <col min="6658" max="6658" width="11.85546875" style="794" customWidth="1"/>
    <col min="6659" max="6659" width="12.42578125" style="794" customWidth="1"/>
    <col min="6660" max="6660" width="12.5703125" style="794" customWidth="1"/>
    <col min="6661" max="6661" width="11.7109375" style="794" customWidth="1"/>
    <col min="6662" max="6662" width="10.7109375" style="794" customWidth="1"/>
    <col min="6663" max="6663" width="2.42578125" style="794" bestFit="1" customWidth="1"/>
    <col min="6664" max="6664" width="8.5703125" style="794" customWidth="1"/>
    <col min="6665" max="6665" width="12.42578125" style="794" customWidth="1"/>
    <col min="6666" max="6666" width="2.140625" style="794" customWidth="1"/>
    <col min="6667" max="6667" width="9.42578125" style="794" customWidth="1"/>
    <col min="6668" max="6912" width="11" style="794"/>
    <col min="6913" max="6913" width="46.7109375" style="794" bestFit="1" customWidth="1"/>
    <col min="6914" max="6914" width="11.85546875" style="794" customWidth="1"/>
    <col min="6915" max="6915" width="12.42578125" style="794" customWidth="1"/>
    <col min="6916" max="6916" width="12.5703125" style="794" customWidth="1"/>
    <col min="6917" max="6917" width="11.7109375" style="794" customWidth="1"/>
    <col min="6918" max="6918" width="10.7109375" style="794" customWidth="1"/>
    <col min="6919" max="6919" width="2.42578125" style="794" bestFit="1" customWidth="1"/>
    <col min="6920" max="6920" width="8.5703125" style="794" customWidth="1"/>
    <col min="6921" max="6921" width="12.42578125" style="794" customWidth="1"/>
    <col min="6922" max="6922" width="2.140625" style="794" customWidth="1"/>
    <col min="6923" max="6923" width="9.42578125" style="794" customWidth="1"/>
    <col min="6924" max="7168" width="11" style="794"/>
    <col min="7169" max="7169" width="46.7109375" style="794" bestFit="1" customWidth="1"/>
    <col min="7170" max="7170" width="11.85546875" style="794" customWidth="1"/>
    <col min="7171" max="7171" width="12.42578125" style="794" customWidth="1"/>
    <col min="7172" max="7172" width="12.5703125" style="794" customWidth="1"/>
    <col min="7173" max="7173" width="11.7109375" style="794" customWidth="1"/>
    <col min="7174" max="7174" width="10.7109375" style="794" customWidth="1"/>
    <col min="7175" max="7175" width="2.42578125" style="794" bestFit="1" customWidth="1"/>
    <col min="7176" max="7176" width="8.5703125" style="794" customWidth="1"/>
    <col min="7177" max="7177" width="12.42578125" style="794" customWidth="1"/>
    <col min="7178" max="7178" width="2.140625" style="794" customWidth="1"/>
    <col min="7179" max="7179" width="9.42578125" style="794" customWidth="1"/>
    <col min="7180" max="7424" width="11" style="794"/>
    <col min="7425" max="7425" width="46.7109375" style="794" bestFit="1" customWidth="1"/>
    <col min="7426" max="7426" width="11.85546875" style="794" customWidth="1"/>
    <col min="7427" max="7427" width="12.42578125" style="794" customWidth="1"/>
    <col min="7428" max="7428" width="12.5703125" style="794" customWidth="1"/>
    <col min="7429" max="7429" width="11.7109375" style="794" customWidth="1"/>
    <col min="7430" max="7430" width="10.7109375" style="794" customWidth="1"/>
    <col min="7431" max="7431" width="2.42578125" style="794" bestFit="1" customWidth="1"/>
    <col min="7432" max="7432" width="8.5703125" style="794" customWidth="1"/>
    <col min="7433" max="7433" width="12.42578125" style="794" customWidth="1"/>
    <col min="7434" max="7434" width="2.140625" style="794" customWidth="1"/>
    <col min="7435" max="7435" width="9.42578125" style="794" customWidth="1"/>
    <col min="7436" max="7680" width="11" style="794"/>
    <col min="7681" max="7681" width="46.7109375" style="794" bestFit="1" customWidth="1"/>
    <col min="7682" max="7682" width="11.85546875" style="794" customWidth="1"/>
    <col min="7683" max="7683" width="12.42578125" style="794" customWidth="1"/>
    <col min="7684" max="7684" width="12.5703125" style="794" customWidth="1"/>
    <col min="7685" max="7685" width="11.7109375" style="794" customWidth="1"/>
    <col min="7686" max="7686" width="10.7109375" style="794" customWidth="1"/>
    <col min="7687" max="7687" width="2.42578125" style="794" bestFit="1" customWidth="1"/>
    <col min="7688" max="7688" width="8.5703125" style="794" customWidth="1"/>
    <col min="7689" max="7689" width="12.42578125" style="794" customWidth="1"/>
    <col min="7690" max="7690" width="2.140625" style="794" customWidth="1"/>
    <col min="7691" max="7691" width="9.42578125" style="794" customWidth="1"/>
    <col min="7692" max="7936" width="11" style="794"/>
    <col min="7937" max="7937" width="46.7109375" style="794" bestFit="1" customWidth="1"/>
    <col min="7938" max="7938" width="11.85546875" style="794" customWidth="1"/>
    <col min="7939" max="7939" width="12.42578125" style="794" customWidth="1"/>
    <col min="7940" max="7940" width="12.5703125" style="794" customWidth="1"/>
    <col min="7941" max="7941" width="11.7109375" style="794" customWidth="1"/>
    <col min="7942" max="7942" width="10.7109375" style="794" customWidth="1"/>
    <col min="7943" max="7943" width="2.42578125" style="794" bestFit="1" customWidth="1"/>
    <col min="7944" max="7944" width="8.5703125" style="794" customWidth="1"/>
    <col min="7945" max="7945" width="12.42578125" style="794" customWidth="1"/>
    <col min="7946" max="7946" width="2.140625" style="794" customWidth="1"/>
    <col min="7947" max="7947" width="9.42578125" style="794" customWidth="1"/>
    <col min="7948" max="8192" width="11" style="794"/>
    <col min="8193" max="8193" width="46.7109375" style="794" bestFit="1" customWidth="1"/>
    <col min="8194" max="8194" width="11.85546875" style="794" customWidth="1"/>
    <col min="8195" max="8195" width="12.42578125" style="794" customWidth="1"/>
    <col min="8196" max="8196" width="12.5703125" style="794" customWidth="1"/>
    <col min="8197" max="8197" width="11.7109375" style="794" customWidth="1"/>
    <col min="8198" max="8198" width="10.7109375" style="794" customWidth="1"/>
    <col min="8199" max="8199" width="2.42578125" style="794" bestFit="1" customWidth="1"/>
    <col min="8200" max="8200" width="8.5703125" style="794" customWidth="1"/>
    <col min="8201" max="8201" width="12.42578125" style="794" customWidth="1"/>
    <col min="8202" max="8202" width="2.140625" style="794" customWidth="1"/>
    <col min="8203" max="8203" width="9.42578125" style="794" customWidth="1"/>
    <col min="8204" max="8448" width="11" style="794"/>
    <col min="8449" max="8449" width="46.7109375" style="794" bestFit="1" customWidth="1"/>
    <col min="8450" max="8450" width="11.85546875" style="794" customWidth="1"/>
    <col min="8451" max="8451" width="12.42578125" style="794" customWidth="1"/>
    <col min="8452" max="8452" width="12.5703125" style="794" customWidth="1"/>
    <col min="8453" max="8453" width="11.7109375" style="794" customWidth="1"/>
    <col min="8454" max="8454" width="10.7109375" style="794" customWidth="1"/>
    <col min="8455" max="8455" width="2.42578125" style="794" bestFit="1" customWidth="1"/>
    <col min="8456" max="8456" width="8.5703125" style="794" customWidth="1"/>
    <col min="8457" max="8457" width="12.42578125" style="794" customWidth="1"/>
    <col min="8458" max="8458" width="2.140625" style="794" customWidth="1"/>
    <col min="8459" max="8459" width="9.42578125" style="794" customWidth="1"/>
    <col min="8460" max="8704" width="11" style="794"/>
    <col min="8705" max="8705" width="46.7109375" style="794" bestFit="1" customWidth="1"/>
    <col min="8706" max="8706" width="11.85546875" style="794" customWidth="1"/>
    <col min="8707" max="8707" width="12.42578125" style="794" customWidth="1"/>
    <col min="8708" max="8708" width="12.5703125" style="794" customWidth="1"/>
    <col min="8709" max="8709" width="11.7109375" style="794" customWidth="1"/>
    <col min="8710" max="8710" width="10.7109375" style="794" customWidth="1"/>
    <col min="8711" max="8711" width="2.42578125" style="794" bestFit="1" customWidth="1"/>
    <col min="8712" max="8712" width="8.5703125" style="794" customWidth="1"/>
    <col min="8713" max="8713" width="12.42578125" style="794" customWidth="1"/>
    <col min="8714" max="8714" width="2.140625" style="794" customWidth="1"/>
    <col min="8715" max="8715" width="9.42578125" style="794" customWidth="1"/>
    <col min="8716" max="8960" width="11" style="794"/>
    <col min="8961" max="8961" width="46.7109375" style="794" bestFit="1" customWidth="1"/>
    <col min="8962" max="8962" width="11.85546875" style="794" customWidth="1"/>
    <col min="8963" max="8963" width="12.42578125" style="794" customWidth="1"/>
    <col min="8964" max="8964" width="12.5703125" style="794" customWidth="1"/>
    <col min="8965" max="8965" width="11.7109375" style="794" customWidth="1"/>
    <col min="8966" max="8966" width="10.7109375" style="794" customWidth="1"/>
    <col min="8967" max="8967" width="2.42578125" style="794" bestFit="1" customWidth="1"/>
    <col min="8968" max="8968" width="8.5703125" style="794" customWidth="1"/>
    <col min="8969" max="8969" width="12.42578125" style="794" customWidth="1"/>
    <col min="8970" max="8970" width="2.140625" style="794" customWidth="1"/>
    <col min="8971" max="8971" width="9.42578125" style="794" customWidth="1"/>
    <col min="8972" max="9216" width="11" style="794"/>
    <col min="9217" max="9217" width="46.7109375" style="794" bestFit="1" customWidth="1"/>
    <col min="9218" max="9218" width="11.85546875" style="794" customWidth="1"/>
    <col min="9219" max="9219" width="12.42578125" style="794" customWidth="1"/>
    <col min="9220" max="9220" width="12.5703125" style="794" customWidth="1"/>
    <col min="9221" max="9221" width="11.7109375" style="794" customWidth="1"/>
    <col min="9222" max="9222" width="10.7109375" style="794" customWidth="1"/>
    <col min="9223" max="9223" width="2.42578125" style="794" bestFit="1" customWidth="1"/>
    <col min="9224" max="9224" width="8.5703125" style="794" customWidth="1"/>
    <col min="9225" max="9225" width="12.42578125" style="794" customWidth="1"/>
    <col min="9226" max="9226" width="2.140625" style="794" customWidth="1"/>
    <col min="9227" max="9227" width="9.42578125" style="794" customWidth="1"/>
    <col min="9228" max="9472" width="11" style="794"/>
    <col min="9473" max="9473" width="46.7109375" style="794" bestFit="1" customWidth="1"/>
    <col min="9474" max="9474" width="11.85546875" style="794" customWidth="1"/>
    <col min="9475" max="9475" width="12.42578125" style="794" customWidth="1"/>
    <col min="9476" max="9476" width="12.5703125" style="794" customWidth="1"/>
    <col min="9477" max="9477" width="11.7109375" style="794" customWidth="1"/>
    <col min="9478" max="9478" width="10.7109375" style="794" customWidth="1"/>
    <col min="9479" max="9479" width="2.42578125" style="794" bestFit="1" customWidth="1"/>
    <col min="9480" max="9480" width="8.5703125" style="794" customWidth="1"/>
    <col min="9481" max="9481" width="12.42578125" style="794" customWidth="1"/>
    <col min="9482" max="9482" width="2.140625" style="794" customWidth="1"/>
    <col min="9483" max="9483" width="9.42578125" style="794" customWidth="1"/>
    <col min="9484" max="9728" width="11" style="794"/>
    <col min="9729" max="9729" width="46.7109375" style="794" bestFit="1" customWidth="1"/>
    <col min="9730" max="9730" width="11.85546875" style="794" customWidth="1"/>
    <col min="9731" max="9731" width="12.42578125" style="794" customWidth="1"/>
    <col min="9732" max="9732" width="12.5703125" style="794" customWidth="1"/>
    <col min="9733" max="9733" width="11.7109375" style="794" customWidth="1"/>
    <col min="9734" max="9734" width="10.7109375" style="794" customWidth="1"/>
    <col min="9735" max="9735" width="2.42578125" style="794" bestFit="1" customWidth="1"/>
    <col min="9736" max="9736" width="8.5703125" style="794" customWidth="1"/>
    <col min="9737" max="9737" width="12.42578125" style="794" customWidth="1"/>
    <col min="9738" max="9738" width="2.140625" style="794" customWidth="1"/>
    <col min="9739" max="9739" width="9.42578125" style="794" customWidth="1"/>
    <col min="9740" max="9984" width="11" style="794"/>
    <col min="9985" max="9985" width="46.7109375" style="794" bestFit="1" customWidth="1"/>
    <col min="9986" max="9986" width="11.85546875" style="794" customWidth="1"/>
    <col min="9987" max="9987" width="12.42578125" style="794" customWidth="1"/>
    <col min="9988" max="9988" width="12.5703125" style="794" customWidth="1"/>
    <col min="9989" max="9989" width="11.7109375" style="794" customWidth="1"/>
    <col min="9990" max="9990" width="10.7109375" style="794" customWidth="1"/>
    <col min="9991" max="9991" width="2.42578125" style="794" bestFit="1" customWidth="1"/>
    <col min="9992" max="9992" width="8.5703125" style="794" customWidth="1"/>
    <col min="9993" max="9993" width="12.42578125" style="794" customWidth="1"/>
    <col min="9994" max="9994" width="2.140625" style="794" customWidth="1"/>
    <col min="9995" max="9995" width="9.42578125" style="794" customWidth="1"/>
    <col min="9996" max="10240" width="11" style="794"/>
    <col min="10241" max="10241" width="46.7109375" style="794" bestFit="1" customWidth="1"/>
    <col min="10242" max="10242" width="11.85546875" style="794" customWidth="1"/>
    <col min="10243" max="10243" width="12.42578125" style="794" customWidth="1"/>
    <col min="10244" max="10244" width="12.5703125" style="794" customWidth="1"/>
    <col min="10245" max="10245" width="11.7109375" style="794" customWidth="1"/>
    <col min="10246" max="10246" width="10.7109375" style="794" customWidth="1"/>
    <col min="10247" max="10247" width="2.42578125" style="794" bestFit="1" customWidth="1"/>
    <col min="10248" max="10248" width="8.5703125" style="794" customWidth="1"/>
    <col min="10249" max="10249" width="12.42578125" style="794" customWidth="1"/>
    <col min="10250" max="10250" width="2.140625" style="794" customWidth="1"/>
    <col min="10251" max="10251" width="9.42578125" style="794" customWidth="1"/>
    <col min="10252" max="10496" width="11" style="794"/>
    <col min="10497" max="10497" width="46.7109375" style="794" bestFit="1" customWidth="1"/>
    <col min="10498" max="10498" width="11.85546875" style="794" customWidth="1"/>
    <col min="10499" max="10499" width="12.42578125" style="794" customWidth="1"/>
    <col min="10500" max="10500" width="12.5703125" style="794" customWidth="1"/>
    <col min="10501" max="10501" width="11.7109375" style="794" customWidth="1"/>
    <col min="10502" max="10502" width="10.7109375" style="794" customWidth="1"/>
    <col min="10503" max="10503" width="2.42578125" style="794" bestFit="1" customWidth="1"/>
    <col min="10504" max="10504" width="8.5703125" style="794" customWidth="1"/>
    <col min="10505" max="10505" width="12.42578125" style="794" customWidth="1"/>
    <col min="10506" max="10506" width="2.140625" style="794" customWidth="1"/>
    <col min="10507" max="10507" width="9.42578125" style="794" customWidth="1"/>
    <col min="10508" max="10752" width="11" style="794"/>
    <col min="10753" max="10753" width="46.7109375" style="794" bestFit="1" customWidth="1"/>
    <col min="10754" max="10754" width="11.85546875" style="794" customWidth="1"/>
    <col min="10755" max="10755" width="12.42578125" style="794" customWidth="1"/>
    <col min="10756" max="10756" width="12.5703125" style="794" customWidth="1"/>
    <col min="10757" max="10757" width="11.7109375" style="794" customWidth="1"/>
    <col min="10758" max="10758" width="10.7109375" style="794" customWidth="1"/>
    <col min="10759" max="10759" width="2.42578125" style="794" bestFit="1" customWidth="1"/>
    <col min="10760" max="10760" width="8.5703125" style="794" customWidth="1"/>
    <col min="10761" max="10761" width="12.42578125" style="794" customWidth="1"/>
    <col min="10762" max="10762" width="2.140625" style="794" customWidth="1"/>
    <col min="10763" max="10763" width="9.42578125" style="794" customWidth="1"/>
    <col min="10764" max="11008" width="11" style="794"/>
    <col min="11009" max="11009" width="46.7109375" style="794" bestFit="1" customWidth="1"/>
    <col min="11010" max="11010" width="11.85546875" style="794" customWidth="1"/>
    <col min="11011" max="11011" width="12.42578125" style="794" customWidth="1"/>
    <col min="11012" max="11012" width="12.5703125" style="794" customWidth="1"/>
    <col min="11013" max="11013" width="11.7109375" style="794" customWidth="1"/>
    <col min="11014" max="11014" width="10.7109375" style="794" customWidth="1"/>
    <col min="11015" max="11015" width="2.42578125" style="794" bestFit="1" customWidth="1"/>
    <col min="11016" max="11016" width="8.5703125" style="794" customWidth="1"/>
    <col min="11017" max="11017" width="12.42578125" style="794" customWidth="1"/>
    <col min="11018" max="11018" width="2.140625" style="794" customWidth="1"/>
    <col min="11019" max="11019" width="9.42578125" style="794" customWidth="1"/>
    <col min="11020" max="11264" width="11" style="794"/>
    <col min="11265" max="11265" width="46.7109375" style="794" bestFit="1" customWidth="1"/>
    <col min="11266" max="11266" width="11.85546875" style="794" customWidth="1"/>
    <col min="11267" max="11267" width="12.42578125" style="794" customWidth="1"/>
    <col min="11268" max="11268" width="12.5703125" style="794" customWidth="1"/>
    <col min="11269" max="11269" width="11.7109375" style="794" customWidth="1"/>
    <col min="11270" max="11270" width="10.7109375" style="794" customWidth="1"/>
    <col min="11271" max="11271" width="2.42578125" style="794" bestFit="1" customWidth="1"/>
    <col min="11272" max="11272" width="8.5703125" style="794" customWidth="1"/>
    <col min="11273" max="11273" width="12.42578125" style="794" customWidth="1"/>
    <col min="11274" max="11274" width="2.140625" style="794" customWidth="1"/>
    <col min="11275" max="11275" width="9.42578125" style="794" customWidth="1"/>
    <col min="11276" max="11520" width="11" style="794"/>
    <col min="11521" max="11521" width="46.7109375" style="794" bestFit="1" customWidth="1"/>
    <col min="11522" max="11522" width="11.85546875" style="794" customWidth="1"/>
    <col min="11523" max="11523" width="12.42578125" style="794" customWidth="1"/>
    <col min="11524" max="11524" width="12.5703125" style="794" customWidth="1"/>
    <col min="11525" max="11525" width="11.7109375" style="794" customWidth="1"/>
    <col min="11526" max="11526" width="10.7109375" style="794" customWidth="1"/>
    <col min="11527" max="11527" width="2.42578125" style="794" bestFit="1" customWidth="1"/>
    <col min="11528" max="11528" width="8.5703125" style="794" customWidth="1"/>
    <col min="11529" max="11529" width="12.42578125" style="794" customWidth="1"/>
    <col min="11530" max="11530" width="2.140625" style="794" customWidth="1"/>
    <col min="11531" max="11531" width="9.42578125" style="794" customWidth="1"/>
    <col min="11532" max="11776" width="11" style="794"/>
    <col min="11777" max="11777" width="46.7109375" style="794" bestFit="1" customWidth="1"/>
    <col min="11778" max="11778" width="11.85546875" style="794" customWidth="1"/>
    <col min="11779" max="11779" width="12.42578125" style="794" customWidth="1"/>
    <col min="11780" max="11780" width="12.5703125" style="794" customWidth="1"/>
    <col min="11781" max="11781" width="11.7109375" style="794" customWidth="1"/>
    <col min="11782" max="11782" width="10.7109375" style="794" customWidth="1"/>
    <col min="11783" max="11783" width="2.42578125" style="794" bestFit="1" customWidth="1"/>
    <col min="11784" max="11784" width="8.5703125" style="794" customWidth="1"/>
    <col min="11785" max="11785" width="12.42578125" style="794" customWidth="1"/>
    <col min="11786" max="11786" width="2.140625" style="794" customWidth="1"/>
    <col min="11787" max="11787" width="9.42578125" style="794" customWidth="1"/>
    <col min="11788" max="12032" width="11" style="794"/>
    <col min="12033" max="12033" width="46.7109375" style="794" bestFit="1" customWidth="1"/>
    <col min="12034" max="12034" width="11.85546875" style="794" customWidth="1"/>
    <col min="12035" max="12035" width="12.42578125" style="794" customWidth="1"/>
    <col min="12036" max="12036" width="12.5703125" style="794" customWidth="1"/>
    <col min="12037" max="12037" width="11.7109375" style="794" customWidth="1"/>
    <col min="12038" max="12038" width="10.7109375" style="794" customWidth="1"/>
    <col min="12039" max="12039" width="2.42578125" style="794" bestFit="1" customWidth="1"/>
    <col min="12040" max="12040" width="8.5703125" style="794" customWidth="1"/>
    <col min="12041" max="12041" width="12.42578125" style="794" customWidth="1"/>
    <col min="12042" max="12042" width="2.140625" style="794" customWidth="1"/>
    <col min="12043" max="12043" width="9.42578125" style="794" customWidth="1"/>
    <col min="12044" max="12288" width="11" style="794"/>
    <col min="12289" max="12289" width="46.7109375" style="794" bestFit="1" customWidth="1"/>
    <col min="12290" max="12290" width="11.85546875" style="794" customWidth="1"/>
    <col min="12291" max="12291" width="12.42578125" style="794" customWidth="1"/>
    <col min="12292" max="12292" width="12.5703125" style="794" customWidth="1"/>
    <col min="12293" max="12293" width="11.7109375" style="794" customWidth="1"/>
    <col min="12294" max="12294" width="10.7109375" style="794" customWidth="1"/>
    <col min="12295" max="12295" width="2.42578125" style="794" bestFit="1" customWidth="1"/>
    <col min="12296" max="12296" width="8.5703125" style="794" customWidth="1"/>
    <col min="12297" max="12297" width="12.42578125" style="794" customWidth="1"/>
    <col min="12298" max="12298" width="2.140625" style="794" customWidth="1"/>
    <col min="12299" max="12299" width="9.42578125" style="794" customWidth="1"/>
    <col min="12300" max="12544" width="11" style="794"/>
    <col min="12545" max="12545" width="46.7109375" style="794" bestFit="1" customWidth="1"/>
    <col min="12546" max="12546" width="11.85546875" style="794" customWidth="1"/>
    <col min="12547" max="12547" width="12.42578125" style="794" customWidth="1"/>
    <col min="12548" max="12548" width="12.5703125" style="794" customWidth="1"/>
    <col min="12549" max="12549" width="11.7109375" style="794" customWidth="1"/>
    <col min="12550" max="12550" width="10.7109375" style="794" customWidth="1"/>
    <col min="12551" max="12551" width="2.42578125" style="794" bestFit="1" customWidth="1"/>
    <col min="12552" max="12552" width="8.5703125" style="794" customWidth="1"/>
    <col min="12553" max="12553" width="12.42578125" style="794" customWidth="1"/>
    <col min="12554" max="12554" width="2.140625" style="794" customWidth="1"/>
    <col min="12555" max="12555" width="9.42578125" style="794" customWidth="1"/>
    <col min="12556" max="12800" width="11" style="794"/>
    <col min="12801" max="12801" width="46.7109375" style="794" bestFit="1" customWidth="1"/>
    <col min="12802" max="12802" width="11.85546875" style="794" customWidth="1"/>
    <col min="12803" max="12803" width="12.42578125" style="794" customWidth="1"/>
    <col min="12804" max="12804" width="12.5703125" style="794" customWidth="1"/>
    <col min="12805" max="12805" width="11.7109375" style="794" customWidth="1"/>
    <col min="12806" max="12806" width="10.7109375" style="794" customWidth="1"/>
    <col min="12807" max="12807" width="2.42578125" style="794" bestFit="1" customWidth="1"/>
    <col min="12808" max="12808" width="8.5703125" style="794" customWidth="1"/>
    <col min="12809" max="12809" width="12.42578125" style="794" customWidth="1"/>
    <col min="12810" max="12810" width="2.140625" style="794" customWidth="1"/>
    <col min="12811" max="12811" width="9.42578125" style="794" customWidth="1"/>
    <col min="12812" max="13056" width="11" style="794"/>
    <col min="13057" max="13057" width="46.7109375" style="794" bestFit="1" customWidth="1"/>
    <col min="13058" max="13058" width="11.85546875" style="794" customWidth="1"/>
    <col min="13059" max="13059" width="12.42578125" style="794" customWidth="1"/>
    <col min="13060" max="13060" width="12.5703125" style="794" customWidth="1"/>
    <col min="13061" max="13061" width="11.7109375" style="794" customWidth="1"/>
    <col min="13062" max="13062" width="10.7109375" style="794" customWidth="1"/>
    <col min="13063" max="13063" width="2.42578125" style="794" bestFit="1" customWidth="1"/>
    <col min="13064" max="13064" width="8.5703125" style="794" customWidth="1"/>
    <col min="13065" max="13065" width="12.42578125" style="794" customWidth="1"/>
    <col min="13066" max="13066" width="2.140625" style="794" customWidth="1"/>
    <col min="13067" max="13067" width="9.42578125" style="794" customWidth="1"/>
    <col min="13068" max="13312" width="11" style="794"/>
    <col min="13313" max="13313" width="46.7109375" style="794" bestFit="1" customWidth="1"/>
    <col min="13314" max="13314" width="11.85546875" style="794" customWidth="1"/>
    <col min="13315" max="13315" width="12.42578125" style="794" customWidth="1"/>
    <col min="13316" max="13316" width="12.5703125" style="794" customWidth="1"/>
    <col min="13317" max="13317" width="11.7109375" style="794" customWidth="1"/>
    <col min="13318" max="13318" width="10.7109375" style="794" customWidth="1"/>
    <col min="13319" max="13319" width="2.42578125" style="794" bestFit="1" customWidth="1"/>
    <col min="13320" max="13320" width="8.5703125" style="794" customWidth="1"/>
    <col min="13321" max="13321" width="12.42578125" style="794" customWidth="1"/>
    <col min="13322" max="13322" width="2.140625" style="794" customWidth="1"/>
    <col min="13323" max="13323" width="9.42578125" style="794" customWidth="1"/>
    <col min="13324" max="13568" width="11" style="794"/>
    <col min="13569" max="13569" width="46.7109375" style="794" bestFit="1" customWidth="1"/>
    <col min="13570" max="13570" width="11.85546875" style="794" customWidth="1"/>
    <col min="13571" max="13571" width="12.42578125" style="794" customWidth="1"/>
    <col min="13572" max="13572" width="12.5703125" style="794" customWidth="1"/>
    <col min="13573" max="13573" width="11.7109375" style="794" customWidth="1"/>
    <col min="13574" max="13574" width="10.7109375" style="794" customWidth="1"/>
    <col min="13575" max="13575" width="2.42578125" style="794" bestFit="1" customWidth="1"/>
    <col min="13576" max="13576" width="8.5703125" style="794" customWidth="1"/>
    <col min="13577" max="13577" width="12.42578125" style="794" customWidth="1"/>
    <col min="13578" max="13578" width="2.140625" style="794" customWidth="1"/>
    <col min="13579" max="13579" width="9.42578125" style="794" customWidth="1"/>
    <col min="13580" max="13824" width="11" style="794"/>
    <col min="13825" max="13825" width="46.7109375" style="794" bestFit="1" customWidth="1"/>
    <col min="13826" max="13826" width="11.85546875" style="794" customWidth="1"/>
    <col min="13827" max="13827" width="12.42578125" style="794" customWidth="1"/>
    <col min="13828" max="13828" width="12.5703125" style="794" customWidth="1"/>
    <col min="13829" max="13829" width="11.7109375" style="794" customWidth="1"/>
    <col min="13830" max="13830" width="10.7109375" style="794" customWidth="1"/>
    <col min="13831" max="13831" width="2.42578125" style="794" bestFit="1" customWidth="1"/>
    <col min="13832" max="13832" width="8.5703125" style="794" customWidth="1"/>
    <col min="13833" max="13833" width="12.42578125" style="794" customWidth="1"/>
    <col min="13834" max="13834" width="2.140625" style="794" customWidth="1"/>
    <col min="13835" max="13835" width="9.42578125" style="794" customWidth="1"/>
    <col min="13836" max="14080" width="11" style="794"/>
    <col min="14081" max="14081" width="46.7109375" style="794" bestFit="1" customWidth="1"/>
    <col min="14082" max="14082" width="11.85546875" style="794" customWidth="1"/>
    <col min="14083" max="14083" width="12.42578125" style="794" customWidth="1"/>
    <col min="14084" max="14084" width="12.5703125" style="794" customWidth="1"/>
    <col min="14085" max="14085" width="11.7109375" style="794" customWidth="1"/>
    <col min="14086" max="14086" width="10.7109375" style="794" customWidth="1"/>
    <col min="14087" max="14087" width="2.42578125" style="794" bestFit="1" customWidth="1"/>
    <col min="14088" max="14088" width="8.5703125" style="794" customWidth="1"/>
    <col min="14089" max="14089" width="12.42578125" style="794" customWidth="1"/>
    <col min="14090" max="14090" width="2.140625" style="794" customWidth="1"/>
    <col min="14091" max="14091" width="9.42578125" style="794" customWidth="1"/>
    <col min="14092" max="14336" width="11" style="794"/>
    <col min="14337" max="14337" width="46.7109375" style="794" bestFit="1" customWidth="1"/>
    <col min="14338" max="14338" width="11.85546875" style="794" customWidth="1"/>
    <col min="14339" max="14339" width="12.42578125" style="794" customWidth="1"/>
    <col min="14340" max="14340" width="12.5703125" style="794" customWidth="1"/>
    <col min="14341" max="14341" width="11.7109375" style="794" customWidth="1"/>
    <col min="14342" max="14342" width="10.7109375" style="794" customWidth="1"/>
    <col min="14343" max="14343" width="2.42578125" style="794" bestFit="1" customWidth="1"/>
    <col min="14344" max="14344" width="8.5703125" style="794" customWidth="1"/>
    <col min="14345" max="14345" width="12.42578125" style="794" customWidth="1"/>
    <col min="14346" max="14346" width="2.140625" style="794" customWidth="1"/>
    <col min="14347" max="14347" width="9.42578125" style="794" customWidth="1"/>
    <col min="14348" max="14592" width="11" style="794"/>
    <col min="14593" max="14593" width="46.7109375" style="794" bestFit="1" customWidth="1"/>
    <col min="14594" max="14594" width="11.85546875" style="794" customWidth="1"/>
    <col min="14595" max="14595" width="12.42578125" style="794" customWidth="1"/>
    <col min="14596" max="14596" width="12.5703125" style="794" customWidth="1"/>
    <col min="14597" max="14597" width="11.7109375" style="794" customWidth="1"/>
    <col min="14598" max="14598" width="10.7109375" style="794" customWidth="1"/>
    <col min="14599" max="14599" width="2.42578125" style="794" bestFit="1" customWidth="1"/>
    <col min="14600" max="14600" width="8.5703125" style="794" customWidth="1"/>
    <col min="14601" max="14601" width="12.42578125" style="794" customWidth="1"/>
    <col min="14602" max="14602" width="2.140625" style="794" customWidth="1"/>
    <col min="14603" max="14603" width="9.42578125" style="794" customWidth="1"/>
    <col min="14604" max="14848" width="11" style="794"/>
    <col min="14849" max="14849" width="46.7109375" style="794" bestFit="1" customWidth="1"/>
    <col min="14850" max="14850" width="11.85546875" style="794" customWidth="1"/>
    <col min="14851" max="14851" width="12.42578125" style="794" customWidth="1"/>
    <col min="14852" max="14852" width="12.5703125" style="794" customWidth="1"/>
    <col min="14853" max="14853" width="11.7109375" style="794" customWidth="1"/>
    <col min="14854" max="14854" width="10.7109375" style="794" customWidth="1"/>
    <col min="14855" max="14855" width="2.42578125" style="794" bestFit="1" customWidth="1"/>
    <col min="14856" max="14856" width="8.5703125" style="794" customWidth="1"/>
    <col min="14857" max="14857" width="12.42578125" style="794" customWidth="1"/>
    <col min="14858" max="14858" width="2.140625" style="794" customWidth="1"/>
    <col min="14859" max="14859" width="9.42578125" style="794" customWidth="1"/>
    <col min="14860" max="15104" width="11" style="794"/>
    <col min="15105" max="15105" width="46.7109375" style="794" bestFit="1" customWidth="1"/>
    <col min="15106" max="15106" width="11.85546875" style="794" customWidth="1"/>
    <col min="15107" max="15107" width="12.42578125" style="794" customWidth="1"/>
    <col min="15108" max="15108" width="12.5703125" style="794" customWidth="1"/>
    <col min="15109" max="15109" width="11.7109375" style="794" customWidth="1"/>
    <col min="15110" max="15110" width="10.7109375" style="794" customWidth="1"/>
    <col min="15111" max="15111" width="2.42578125" style="794" bestFit="1" customWidth="1"/>
    <col min="15112" max="15112" width="8.5703125" style="794" customWidth="1"/>
    <col min="15113" max="15113" width="12.42578125" style="794" customWidth="1"/>
    <col min="15114" max="15114" width="2.140625" style="794" customWidth="1"/>
    <col min="15115" max="15115" width="9.42578125" style="794" customWidth="1"/>
    <col min="15116" max="15360" width="11" style="794"/>
    <col min="15361" max="15361" width="46.7109375" style="794" bestFit="1" customWidth="1"/>
    <col min="15362" max="15362" width="11.85546875" style="794" customWidth="1"/>
    <col min="15363" max="15363" width="12.42578125" style="794" customWidth="1"/>
    <col min="15364" max="15364" width="12.5703125" style="794" customWidth="1"/>
    <col min="15365" max="15365" width="11.7109375" style="794" customWidth="1"/>
    <col min="15366" max="15366" width="10.7109375" style="794" customWidth="1"/>
    <col min="15367" max="15367" width="2.42578125" style="794" bestFit="1" customWidth="1"/>
    <col min="15368" max="15368" width="8.5703125" style="794" customWidth="1"/>
    <col min="15369" max="15369" width="12.42578125" style="794" customWidth="1"/>
    <col min="15370" max="15370" width="2.140625" style="794" customWidth="1"/>
    <col min="15371" max="15371" width="9.42578125" style="794" customWidth="1"/>
    <col min="15372" max="15616" width="11" style="794"/>
    <col min="15617" max="15617" width="46.7109375" style="794" bestFit="1" customWidth="1"/>
    <col min="15618" max="15618" width="11.85546875" style="794" customWidth="1"/>
    <col min="15619" max="15619" width="12.42578125" style="794" customWidth="1"/>
    <col min="15620" max="15620" width="12.5703125" style="794" customWidth="1"/>
    <col min="15621" max="15621" width="11.7109375" style="794" customWidth="1"/>
    <col min="15622" max="15622" width="10.7109375" style="794" customWidth="1"/>
    <col min="15623" max="15623" width="2.42578125" style="794" bestFit="1" customWidth="1"/>
    <col min="15624" max="15624" width="8.5703125" style="794" customWidth="1"/>
    <col min="15625" max="15625" width="12.42578125" style="794" customWidth="1"/>
    <col min="15626" max="15626" width="2.140625" style="794" customWidth="1"/>
    <col min="15627" max="15627" width="9.42578125" style="794" customWidth="1"/>
    <col min="15628" max="15872" width="11" style="794"/>
    <col min="15873" max="15873" width="46.7109375" style="794" bestFit="1" customWidth="1"/>
    <col min="15874" max="15874" width="11.85546875" style="794" customWidth="1"/>
    <col min="15875" max="15875" width="12.42578125" style="794" customWidth="1"/>
    <col min="15876" max="15876" width="12.5703125" style="794" customWidth="1"/>
    <col min="15877" max="15877" width="11.7109375" style="794" customWidth="1"/>
    <col min="15878" max="15878" width="10.7109375" style="794" customWidth="1"/>
    <col min="15879" max="15879" width="2.42578125" style="794" bestFit="1" customWidth="1"/>
    <col min="15880" max="15880" width="8.5703125" style="794" customWidth="1"/>
    <col min="15881" max="15881" width="12.42578125" style="794" customWidth="1"/>
    <col min="15882" max="15882" width="2.140625" style="794" customWidth="1"/>
    <col min="15883" max="15883" width="9.42578125" style="794" customWidth="1"/>
    <col min="15884" max="16128" width="11" style="794"/>
    <col min="16129" max="16129" width="46.7109375" style="794" bestFit="1" customWidth="1"/>
    <col min="16130" max="16130" width="11.85546875" style="794" customWidth="1"/>
    <col min="16131" max="16131" width="12.42578125" style="794" customWidth="1"/>
    <col min="16132" max="16132" width="12.5703125" style="794" customWidth="1"/>
    <col min="16133" max="16133" width="11.7109375" style="794" customWidth="1"/>
    <col min="16134" max="16134" width="10.7109375" style="794" customWidth="1"/>
    <col min="16135" max="16135" width="2.42578125" style="794" bestFit="1" customWidth="1"/>
    <col min="16136" max="16136" width="8.5703125" style="794" customWidth="1"/>
    <col min="16137" max="16137" width="12.42578125" style="794" customWidth="1"/>
    <col min="16138" max="16138" width="2.140625" style="794" customWidth="1"/>
    <col min="16139" max="16139" width="9.42578125" style="794" customWidth="1"/>
    <col min="16140" max="16384" width="11" style="794"/>
  </cols>
  <sheetData>
    <row r="1" spans="1:11" s="865" customFormat="1" ht="12.75">
      <c r="A1" s="1862" t="s">
        <v>1125</v>
      </c>
      <c r="B1" s="1862"/>
      <c r="C1" s="1862"/>
      <c r="D1" s="1862"/>
      <c r="E1" s="1862"/>
      <c r="F1" s="1862"/>
      <c r="G1" s="1862"/>
      <c r="H1" s="1862"/>
      <c r="I1" s="1862"/>
      <c r="J1" s="1862"/>
      <c r="K1" s="1862"/>
    </row>
    <row r="2" spans="1:11" s="865" customFormat="1" ht="17.100000000000001" customHeight="1">
      <c r="A2" s="1871" t="s">
        <v>267</v>
      </c>
      <c r="B2" s="1871"/>
      <c r="C2" s="1871"/>
      <c r="D2" s="1871"/>
      <c r="E2" s="1871"/>
      <c r="F2" s="1871"/>
      <c r="G2" s="1871"/>
      <c r="H2" s="1871"/>
      <c r="I2" s="1871"/>
      <c r="J2" s="1871"/>
      <c r="K2" s="1871"/>
    </row>
    <row r="3" spans="1:11" s="865" customFormat="1" ht="17.100000000000001" customHeight="1" thickBot="1">
      <c r="B3" s="795"/>
      <c r="C3" s="795"/>
      <c r="D3" s="795"/>
      <c r="E3" s="795"/>
      <c r="I3" s="1864" t="s">
        <v>1</v>
      </c>
      <c r="J3" s="1864"/>
      <c r="K3" s="1864"/>
    </row>
    <row r="4" spans="1:11" s="865" customFormat="1" ht="13.5" thickTop="1">
      <c r="A4" s="797"/>
      <c r="B4" s="867">
        <v>2016</v>
      </c>
      <c r="C4" s="867">
        <v>2016</v>
      </c>
      <c r="D4" s="867">
        <v>2017</v>
      </c>
      <c r="E4" s="868">
        <v>2017</v>
      </c>
      <c r="F4" s="1875" t="s">
        <v>1254</v>
      </c>
      <c r="G4" s="1876"/>
      <c r="H4" s="1876"/>
      <c r="I4" s="1876"/>
      <c r="J4" s="1876"/>
      <c r="K4" s="1877"/>
    </row>
    <row r="5" spans="1:11" s="865" customFormat="1" ht="12.75">
      <c r="A5" s="869" t="s">
        <v>734</v>
      </c>
      <c r="B5" s="896" t="s">
        <v>695</v>
      </c>
      <c r="C5" s="896" t="s">
        <v>696</v>
      </c>
      <c r="D5" s="896" t="s">
        <v>697</v>
      </c>
      <c r="E5" s="897" t="s">
        <v>992</v>
      </c>
      <c r="F5" s="1867" t="s">
        <v>5</v>
      </c>
      <c r="G5" s="1868"/>
      <c r="H5" s="1869"/>
      <c r="I5" s="1878" t="s">
        <v>79</v>
      </c>
      <c r="J5" s="1878"/>
      <c r="K5" s="1879"/>
    </row>
    <row r="6" spans="1:11" s="865" customFormat="1" ht="12.75">
      <c r="A6" s="869"/>
      <c r="B6" s="896"/>
      <c r="C6" s="896"/>
      <c r="D6" s="896"/>
      <c r="E6" s="897"/>
      <c r="F6" s="874" t="s">
        <v>3</v>
      </c>
      <c r="G6" s="875" t="s">
        <v>194</v>
      </c>
      <c r="H6" s="876" t="s">
        <v>698</v>
      </c>
      <c r="I6" s="871" t="s">
        <v>3</v>
      </c>
      <c r="J6" s="875" t="s">
        <v>194</v>
      </c>
      <c r="K6" s="877" t="s">
        <v>698</v>
      </c>
    </row>
    <row r="7" spans="1:11" s="865" customFormat="1" ht="17.100000000000001" customHeight="1">
      <c r="A7" s="811" t="s">
        <v>781</v>
      </c>
      <c r="B7" s="812">
        <v>1753430.639797833</v>
      </c>
      <c r="C7" s="812">
        <v>1777372.7663173275</v>
      </c>
      <c r="D7" s="812">
        <v>2080385.6646142392</v>
      </c>
      <c r="E7" s="813">
        <v>2120185.3765285593</v>
      </c>
      <c r="F7" s="814">
        <v>23942.126519494457</v>
      </c>
      <c r="G7" s="878"/>
      <c r="H7" s="813">
        <v>1.3654447444955642</v>
      </c>
      <c r="I7" s="812">
        <v>39799.711914320011</v>
      </c>
      <c r="J7" s="879"/>
      <c r="K7" s="817">
        <v>1.9130929707545343</v>
      </c>
    </row>
    <row r="8" spans="1:11" s="865" customFormat="1" ht="17.100000000000001" customHeight="1">
      <c r="A8" s="819" t="s">
        <v>782</v>
      </c>
      <c r="B8" s="820">
        <v>175087.20586657317</v>
      </c>
      <c r="C8" s="820">
        <v>166981.74275470115</v>
      </c>
      <c r="D8" s="820">
        <v>191702.31867643047</v>
      </c>
      <c r="E8" s="821">
        <v>189809.45049921368</v>
      </c>
      <c r="F8" s="822">
        <v>-8105.4631118720281</v>
      </c>
      <c r="G8" s="880"/>
      <c r="H8" s="821">
        <v>-4.6293862945353483</v>
      </c>
      <c r="I8" s="820">
        <v>-1892.8681772167911</v>
      </c>
      <c r="J8" s="821"/>
      <c r="K8" s="824">
        <v>-0.98739973010535975</v>
      </c>
    </row>
    <row r="9" spans="1:11" s="865" customFormat="1" ht="17.100000000000001" customHeight="1">
      <c r="A9" s="819" t="s">
        <v>783</v>
      </c>
      <c r="B9" s="820">
        <v>157821.02541387235</v>
      </c>
      <c r="C9" s="820">
        <v>146235.50381438047</v>
      </c>
      <c r="D9" s="820">
        <v>179874.84184021319</v>
      </c>
      <c r="E9" s="821">
        <v>170213.7050135321</v>
      </c>
      <c r="F9" s="822">
        <v>-11585.521599491884</v>
      </c>
      <c r="G9" s="880"/>
      <c r="H9" s="821">
        <v>-7.3409240429846587</v>
      </c>
      <c r="I9" s="820">
        <v>-9661.1368266810896</v>
      </c>
      <c r="J9" s="821"/>
      <c r="K9" s="824">
        <v>-5.3710328403030871</v>
      </c>
    </row>
    <row r="10" spans="1:11" s="865" customFormat="1" ht="17.100000000000001" customHeight="1">
      <c r="A10" s="819" t="s">
        <v>784</v>
      </c>
      <c r="B10" s="820">
        <v>17266.180452700828</v>
      </c>
      <c r="C10" s="820">
        <v>20746.238940320683</v>
      </c>
      <c r="D10" s="820">
        <v>11827.476836217282</v>
      </c>
      <c r="E10" s="821">
        <v>19595.745485681582</v>
      </c>
      <c r="F10" s="822">
        <v>3480.0584876198554</v>
      </c>
      <c r="G10" s="880"/>
      <c r="H10" s="821">
        <v>20.15534644244665</v>
      </c>
      <c r="I10" s="820">
        <v>7768.2686494643003</v>
      </c>
      <c r="J10" s="821"/>
      <c r="K10" s="824">
        <v>65.679846657377041</v>
      </c>
    </row>
    <row r="11" spans="1:11" s="865" customFormat="1" ht="17.100000000000001" customHeight="1">
      <c r="A11" s="819" t="s">
        <v>785</v>
      </c>
      <c r="B11" s="820">
        <v>698691.20718652371</v>
      </c>
      <c r="C11" s="820">
        <v>716150.55420990346</v>
      </c>
      <c r="D11" s="820">
        <v>703028.07165185921</v>
      </c>
      <c r="E11" s="821">
        <v>722514.06717295432</v>
      </c>
      <c r="F11" s="822">
        <v>17459.347023379756</v>
      </c>
      <c r="G11" s="880"/>
      <c r="H11" s="821">
        <v>2.4988645690396933</v>
      </c>
      <c r="I11" s="820">
        <v>19485.995521095116</v>
      </c>
      <c r="J11" s="821"/>
      <c r="K11" s="824">
        <v>2.7717236774500544</v>
      </c>
    </row>
    <row r="12" spans="1:11" s="865" customFormat="1" ht="17.100000000000001" customHeight="1">
      <c r="A12" s="819" t="s">
        <v>783</v>
      </c>
      <c r="B12" s="820">
        <v>683588.6654231404</v>
      </c>
      <c r="C12" s="820">
        <v>700640.42810936808</v>
      </c>
      <c r="D12" s="820">
        <v>689422.49125566869</v>
      </c>
      <c r="E12" s="821">
        <v>709574.77623026201</v>
      </c>
      <c r="F12" s="822">
        <v>17051.762686227681</v>
      </c>
      <c r="G12" s="880"/>
      <c r="H12" s="821">
        <v>2.4944478381122166</v>
      </c>
      <c r="I12" s="820">
        <v>20152.28497459332</v>
      </c>
      <c r="J12" s="821"/>
      <c r="K12" s="824">
        <v>2.9230675282857796</v>
      </c>
    </row>
    <row r="13" spans="1:11" s="865" customFormat="1" ht="17.100000000000001" customHeight="1">
      <c r="A13" s="819" t="s">
        <v>784</v>
      </c>
      <c r="B13" s="820">
        <v>15102.541763383291</v>
      </c>
      <c r="C13" s="820">
        <v>15510.126100535399</v>
      </c>
      <c r="D13" s="820">
        <v>13605.580396190475</v>
      </c>
      <c r="E13" s="821">
        <v>12939.290942692289</v>
      </c>
      <c r="F13" s="822">
        <v>407.58433715210776</v>
      </c>
      <c r="G13" s="880"/>
      <c r="H13" s="821">
        <v>2.6987797387874939</v>
      </c>
      <c r="I13" s="820">
        <v>-666.28945349818605</v>
      </c>
      <c r="J13" s="821"/>
      <c r="K13" s="824">
        <v>-4.8971777321954253</v>
      </c>
    </row>
    <row r="14" spans="1:11" s="865" customFormat="1" ht="17.100000000000001" customHeight="1">
      <c r="A14" s="819" t="s">
        <v>786</v>
      </c>
      <c r="B14" s="820">
        <v>523230.70966334542</v>
      </c>
      <c r="C14" s="820">
        <v>520947.25500250416</v>
      </c>
      <c r="D14" s="820">
        <v>879821.76348567591</v>
      </c>
      <c r="E14" s="821">
        <v>889837.87681164127</v>
      </c>
      <c r="F14" s="822">
        <v>-2283.4546608412638</v>
      </c>
      <c r="G14" s="880"/>
      <c r="H14" s="821">
        <v>-0.43641449530179011</v>
      </c>
      <c r="I14" s="820">
        <v>10016.113325965358</v>
      </c>
      <c r="J14" s="821"/>
      <c r="K14" s="824">
        <v>1.1384252744878172</v>
      </c>
    </row>
    <row r="15" spans="1:11" s="865" customFormat="1" ht="17.100000000000001" customHeight="1">
      <c r="A15" s="819" t="s">
        <v>783</v>
      </c>
      <c r="B15" s="820">
        <v>501530.38724079012</v>
      </c>
      <c r="C15" s="820">
        <v>499863.10931870301</v>
      </c>
      <c r="D15" s="820">
        <v>834086.90333439014</v>
      </c>
      <c r="E15" s="821">
        <v>857372.8037753501</v>
      </c>
      <c r="F15" s="822">
        <v>-1667.2779220871162</v>
      </c>
      <c r="G15" s="880"/>
      <c r="H15" s="821">
        <v>-0.33243806646687551</v>
      </c>
      <c r="I15" s="820">
        <v>23285.900440959958</v>
      </c>
      <c r="J15" s="821"/>
      <c r="K15" s="824">
        <v>2.7917834877721983</v>
      </c>
    </row>
    <row r="16" spans="1:11" s="865" customFormat="1" ht="17.100000000000001" customHeight="1">
      <c r="A16" s="819" t="s">
        <v>784</v>
      </c>
      <c r="B16" s="820">
        <v>21700.32242255532</v>
      </c>
      <c r="C16" s="820">
        <v>21084.145683801136</v>
      </c>
      <c r="D16" s="820">
        <v>45734.860151285779</v>
      </c>
      <c r="E16" s="821">
        <v>32465.073036291156</v>
      </c>
      <c r="F16" s="822">
        <v>-616.17673875418404</v>
      </c>
      <c r="G16" s="880"/>
      <c r="H16" s="821">
        <v>-2.8394819521839443</v>
      </c>
      <c r="I16" s="820">
        <v>-13269.787114994622</v>
      </c>
      <c r="J16" s="821"/>
      <c r="K16" s="824">
        <v>-29.014600834242536</v>
      </c>
    </row>
    <row r="17" spans="1:11" s="865" customFormat="1" ht="17.100000000000001" customHeight="1">
      <c r="A17" s="819" t="s">
        <v>787</v>
      </c>
      <c r="B17" s="820">
        <v>340707.80008729029</v>
      </c>
      <c r="C17" s="820">
        <v>356224.16657340364</v>
      </c>
      <c r="D17" s="820">
        <v>285228.66263810528</v>
      </c>
      <c r="E17" s="821">
        <v>294428.20421130507</v>
      </c>
      <c r="F17" s="822">
        <v>15516.366486113344</v>
      </c>
      <c r="G17" s="880"/>
      <c r="H17" s="821">
        <v>4.5541565183239152</v>
      </c>
      <c r="I17" s="820">
        <v>9199.5415731997928</v>
      </c>
      <c r="J17" s="821"/>
      <c r="K17" s="824">
        <v>3.2253215676546718</v>
      </c>
    </row>
    <row r="18" spans="1:11" s="865" customFormat="1" ht="17.100000000000001" customHeight="1">
      <c r="A18" s="819" t="s">
        <v>783</v>
      </c>
      <c r="B18" s="820">
        <v>285473.85906074889</v>
      </c>
      <c r="C18" s="820">
        <v>307840.83227067976</v>
      </c>
      <c r="D18" s="820">
        <v>266139.35568892118</v>
      </c>
      <c r="E18" s="821">
        <v>262513.42092639598</v>
      </c>
      <c r="F18" s="822">
        <v>22366.973209930875</v>
      </c>
      <c r="G18" s="880"/>
      <c r="H18" s="821">
        <v>7.8350337517843194</v>
      </c>
      <c r="I18" s="820">
        <v>-3625.9347625251976</v>
      </c>
      <c r="J18" s="821"/>
      <c r="K18" s="824">
        <v>-1.3624196065024656</v>
      </c>
    </row>
    <row r="19" spans="1:11" s="865" customFormat="1" ht="17.100000000000001" customHeight="1">
      <c r="A19" s="819" t="s">
        <v>784</v>
      </c>
      <c r="B19" s="820">
        <v>55233.941026541404</v>
      </c>
      <c r="C19" s="820">
        <v>48383.334302723859</v>
      </c>
      <c r="D19" s="820">
        <v>19089.306949184098</v>
      </c>
      <c r="E19" s="821">
        <v>31914.783284909096</v>
      </c>
      <c r="F19" s="822">
        <v>-6850.6067238175456</v>
      </c>
      <c r="G19" s="880"/>
      <c r="H19" s="821">
        <v>-12.402893214745699</v>
      </c>
      <c r="I19" s="820">
        <v>12825.476335724998</v>
      </c>
      <c r="J19" s="821"/>
      <c r="K19" s="824">
        <v>67.186704943592389</v>
      </c>
    </row>
    <row r="20" spans="1:11" s="865" customFormat="1" ht="17.100000000000001" customHeight="1">
      <c r="A20" s="819" t="s">
        <v>788</v>
      </c>
      <c r="B20" s="820">
        <v>15713.716994100498</v>
      </c>
      <c r="C20" s="820">
        <v>17069.047776814998</v>
      </c>
      <c r="D20" s="820">
        <v>20604.848162168502</v>
      </c>
      <c r="E20" s="821">
        <v>23595.777833444714</v>
      </c>
      <c r="F20" s="822">
        <v>1355.3307827144999</v>
      </c>
      <c r="G20" s="880"/>
      <c r="H20" s="821">
        <v>8.6251444086929947</v>
      </c>
      <c r="I20" s="820">
        <v>2990.9296712762116</v>
      </c>
      <c r="J20" s="821"/>
      <c r="K20" s="824">
        <v>14.515659847315465</v>
      </c>
    </row>
    <row r="21" spans="1:11" s="865" customFormat="1" ht="17.100000000000001" customHeight="1">
      <c r="A21" s="811" t="s">
        <v>789</v>
      </c>
      <c r="B21" s="812">
        <v>6516.2528778900005</v>
      </c>
      <c r="C21" s="812">
        <v>6383.4945090299998</v>
      </c>
      <c r="D21" s="812">
        <v>6243.6105196099998</v>
      </c>
      <c r="E21" s="813">
        <v>7659.3692216299996</v>
      </c>
      <c r="F21" s="814">
        <v>-132.7583688600007</v>
      </c>
      <c r="G21" s="878"/>
      <c r="H21" s="813">
        <v>-2.0373421864958163</v>
      </c>
      <c r="I21" s="812">
        <v>1415.7587020199999</v>
      </c>
      <c r="J21" s="813"/>
      <c r="K21" s="817">
        <v>22.675320594924518</v>
      </c>
    </row>
    <row r="22" spans="1:11" s="865" customFormat="1" ht="17.100000000000001" customHeight="1">
      <c r="A22" s="811" t="s">
        <v>790</v>
      </c>
      <c r="B22" s="812">
        <v>0</v>
      </c>
      <c r="C22" s="812">
        <v>0</v>
      </c>
      <c r="D22" s="812">
        <v>0</v>
      </c>
      <c r="E22" s="813">
        <v>0</v>
      </c>
      <c r="F22" s="814">
        <v>0</v>
      </c>
      <c r="G22" s="878"/>
      <c r="H22" s="813"/>
      <c r="I22" s="812">
        <v>0</v>
      </c>
      <c r="J22" s="813"/>
      <c r="K22" s="817"/>
    </row>
    <row r="23" spans="1:11" s="865" customFormat="1" ht="17.100000000000001" customHeight="1">
      <c r="A23" s="901" t="s">
        <v>791</v>
      </c>
      <c r="B23" s="812">
        <v>381269.36728289392</v>
      </c>
      <c r="C23" s="812">
        <v>398217.53835942585</v>
      </c>
      <c r="D23" s="812">
        <v>496399.10076305363</v>
      </c>
      <c r="E23" s="813">
        <v>533225.58681403869</v>
      </c>
      <c r="F23" s="814">
        <v>16948.171076531929</v>
      </c>
      <c r="G23" s="878"/>
      <c r="H23" s="813">
        <v>4.4451961082823477</v>
      </c>
      <c r="I23" s="812">
        <v>36826.486050985055</v>
      </c>
      <c r="J23" s="813"/>
      <c r="K23" s="817">
        <v>7.4187253752829534</v>
      </c>
    </row>
    <row r="24" spans="1:11" s="865" customFormat="1" ht="17.100000000000001" customHeight="1">
      <c r="A24" s="902" t="s">
        <v>792</v>
      </c>
      <c r="B24" s="820">
        <v>122538.92297315999</v>
      </c>
      <c r="C24" s="820">
        <v>124809.81116427999</v>
      </c>
      <c r="D24" s="820">
        <v>186759.51443042001</v>
      </c>
      <c r="E24" s="821">
        <v>192833.42445710002</v>
      </c>
      <c r="F24" s="822">
        <v>2270.8881911200006</v>
      </c>
      <c r="G24" s="880"/>
      <c r="H24" s="821">
        <v>1.853197446184017</v>
      </c>
      <c r="I24" s="820">
        <v>6073.9100266800087</v>
      </c>
      <c r="J24" s="821"/>
      <c r="K24" s="824">
        <v>3.2522627000847835</v>
      </c>
    </row>
    <row r="25" spans="1:11" s="865" customFormat="1" ht="17.100000000000001" customHeight="1">
      <c r="A25" s="902" t="s">
        <v>793</v>
      </c>
      <c r="B25" s="820">
        <v>88058.106449622312</v>
      </c>
      <c r="C25" s="820">
        <v>120265.15949251121</v>
      </c>
      <c r="D25" s="820">
        <v>121570.39214395515</v>
      </c>
      <c r="E25" s="821">
        <v>152285.74382529169</v>
      </c>
      <c r="F25" s="822">
        <v>32207.053042888903</v>
      </c>
      <c r="G25" s="880"/>
      <c r="H25" s="821">
        <v>36.574773568762154</v>
      </c>
      <c r="I25" s="820">
        <v>30715.351681336542</v>
      </c>
      <c r="J25" s="821"/>
      <c r="K25" s="824">
        <v>25.265487048002257</v>
      </c>
    </row>
    <row r="26" spans="1:11" s="865" customFormat="1" ht="17.100000000000001" customHeight="1">
      <c r="A26" s="902" t="s">
        <v>794</v>
      </c>
      <c r="B26" s="820">
        <v>170672.33786011161</v>
      </c>
      <c r="C26" s="820">
        <v>153142.56770263467</v>
      </c>
      <c r="D26" s="820">
        <v>188069.19418867846</v>
      </c>
      <c r="E26" s="821">
        <v>188106.41853164689</v>
      </c>
      <c r="F26" s="822">
        <v>-17529.770157476945</v>
      </c>
      <c r="G26" s="880"/>
      <c r="H26" s="821">
        <v>-10.271008399641712</v>
      </c>
      <c r="I26" s="820">
        <v>37.224342968431301</v>
      </c>
      <c r="J26" s="821"/>
      <c r="K26" s="824">
        <v>1.9792897571032482E-2</v>
      </c>
    </row>
    <row r="27" spans="1:11" s="865" customFormat="1" ht="17.100000000000001" customHeight="1">
      <c r="A27" s="903" t="s">
        <v>795</v>
      </c>
      <c r="B27" s="904">
        <v>2141216.2599586169</v>
      </c>
      <c r="C27" s="904">
        <v>2181973.7991857831</v>
      </c>
      <c r="D27" s="904">
        <v>2583028.3758969028</v>
      </c>
      <c r="E27" s="905">
        <v>2661070.3325642282</v>
      </c>
      <c r="F27" s="906">
        <v>40757.539227166213</v>
      </c>
      <c r="G27" s="907"/>
      <c r="H27" s="905">
        <v>1.903476075226233</v>
      </c>
      <c r="I27" s="904">
        <v>78041.956667325459</v>
      </c>
      <c r="J27" s="905"/>
      <c r="K27" s="908">
        <v>3.0213356305165258</v>
      </c>
    </row>
    <row r="28" spans="1:11" s="865" customFormat="1" ht="17.100000000000001" customHeight="1">
      <c r="A28" s="811" t="s">
        <v>796</v>
      </c>
      <c r="B28" s="812">
        <v>328336.9859457548</v>
      </c>
      <c r="C28" s="812">
        <v>293985.13510061387</v>
      </c>
      <c r="D28" s="812">
        <v>395624.47801085119</v>
      </c>
      <c r="E28" s="813">
        <v>316813.6359019439</v>
      </c>
      <c r="F28" s="814">
        <v>-34351.850845140929</v>
      </c>
      <c r="G28" s="878"/>
      <c r="H28" s="813">
        <v>-10.462376252310564</v>
      </c>
      <c r="I28" s="812">
        <v>-78810.842108907294</v>
      </c>
      <c r="J28" s="813"/>
      <c r="K28" s="817">
        <v>-19.920618285591942</v>
      </c>
    </row>
    <row r="29" spans="1:11" s="865" customFormat="1" ht="17.100000000000001" customHeight="1">
      <c r="A29" s="819" t="s">
        <v>797</v>
      </c>
      <c r="B29" s="820">
        <v>47060.550543040008</v>
      </c>
      <c r="C29" s="820">
        <v>38812.51816544</v>
      </c>
      <c r="D29" s="820">
        <v>55471.976032439998</v>
      </c>
      <c r="E29" s="821">
        <v>46083.272843070001</v>
      </c>
      <c r="F29" s="822">
        <v>-8248.0323776000077</v>
      </c>
      <c r="G29" s="880"/>
      <c r="H29" s="821">
        <v>-17.526425599412896</v>
      </c>
      <c r="I29" s="820">
        <v>-9388.7031893699968</v>
      </c>
      <c r="J29" s="821"/>
      <c r="K29" s="824">
        <v>-16.925128435806013</v>
      </c>
    </row>
    <row r="30" spans="1:11" s="865" customFormat="1" ht="17.100000000000001" customHeight="1">
      <c r="A30" s="819" t="s">
        <v>815</v>
      </c>
      <c r="B30" s="820">
        <v>134715.85834726001</v>
      </c>
      <c r="C30" s="820">
        <v>105292.94473584999</v>
      </c>
      <c r="D30" s="820">
        <v>194425.91190588006</v>
      </c>
      <c r="E30" s="821">
        <v>118819.57481994003</v>
      </c>
      <c r="F30" s="822">
        <v>-29422.913611410026</v>
      </c>
      <c r="G30" s="880"/>
      <c r="H30" s="821">
        <v>-21.840720144146605</v>
      </c>
      <c r="I30" s="820">
        <v>-75606.337085940031</v>
      </c>
      <c r="J30" s="821"/>
      <c r="K30" s="824">
        <v>-38.886965397153652</v>
      </c>
    </row>
    <row r="31" spans="1:11" s="865" customFormat="1" ht="17.100000000000001" customHeight="1">
      <c r="A31" s="819" t="s">
        <v>799</v>
      </c>
      <c r="B31" s="820">
        <v>928.10821719000012</v>
      </c>
      <c r="C31" s="820">
        <v>1049.0620903787499</v>
      </c>
      <c r="D31" s="820">
        <v>996.72497615775001</v>
      </c>
      <c r="E31" s="821">
        <v>2513.7775653250001</v>
      </c>
      <c r="F31" s="822">
        <v>120.95387318874975</v>
      </c>
      <c r="G31" s="880"/>
      <c r="H31" s="821">
        <v>13.0323028013864</v>
      </c>
      <c r="I31" s="820">
        <v>1517.0525891672501</v>
      </c>
      <c r="J31" s="821"/>
      <c r="K31" s="824">
        <v>152.20372976057024</v>
      </c>
    </row>
    <row r="32" spans="1:11" s="865" customFormat="1" ht="17.100000000000001" customHeight="1">
      <c r="A32" s="819" t="s">
        <v>800</v>
      </c>
      <c r="B32" s="820">
        <v>145568.34853165474</v>
      </c>
      <c r="C32" s="820">
        <v>148253.46653432513</v>
      </c>
      <c r="D32" s="820">
        <v>144564.82237001334</v>
      </c>
      <c r="E32" s="821">
        <v>149128.85217360884</v>
      </c>
      <c r="F32" s="822">
        <v>2685.1180026703805</v>
      </c>
      <c r="G32" s="880"/>
      <c r="H32" s="821">
        <v>1.8445754381052726</v>
      </c>
      <c r="I32" s="820">
        <v>4564.0298035955057</v>
      </c>
      <c r="J32" s="821"/>
      <c r="K32" s="824">
        <v>3.1570818742569902</v>
      </c>
    </row>
    <row r="33" spans="1:11" s="865" customFormat="1" ht="17.100000000000001" customHeight="1">
      <c r="A33" s="819" t="s">
        <v>801</v>
      </c>
      <c r="B33" s="820">
        <v>64.12030661</v>
      </c>
      <c r="C33" s="820">
        <v>577.14357461999998</v>
      </c>
      <c r="D33" s="820">
        <v>165.04272635999999</v>
      </c>
      <c r="E33" s="821">
        <v>268.1585</v>
      </c>
      <c r="F33" s="822">
        <v>513.02326801000004</v>
      </c>
      <c r="G33" s="880"/>
      <c r="H33" s="821">
        <v>800.09484535120828</v>
      </c>
      <c r="I33" s="820">
        <v>103.11577364000001</v>
      </c>
      <c r="J33" s="821"/>
      <c r="K33" s="824">
        <v>62.478229676767697</v>
      </c>
    </row>
    <row r="34" spans="1:11" s="865" customFormat="1" ht="17.100000000000001" customHeight="1">
      <c r="A34" s="881" t="s">
        <v>802</v>
      </c>
      <c r="B34" s="812">
        <v>1594927.4625929503</v>
      </c>
      <c r="C34" s="812">
        <v>1658501.0471236396</v>
      </c>
      <c r="D34" s="812">
        <v>1970122.3306548186</v>
      </c>
      <c r="E34" s="813">
        <v>2071908.0385084641</v>
      </c>
      <c r="F34" s="814">
        <v>63573.584530689288</v>
      </c>
      <c r="G34" s="878"/>
      <c r="H34" s="813">
        <v>3.9859859474320323</v>
      </c>
      <c r="I34" s="812">
        <v>101785.70785364555</v>
      </c>
      <c r="J34" s="813"/>
      <c r="K34" s="817">
        <v>5.1664663797711778</v>
      </c>
    </row>
    <row r="35" spans="1:11" s="865" customFormat="1" ht="17.100000000000001" customHeight="1">
      <c r="A35" s="819" t="s">
        <v>803</v>
      </c>
      <c r="B35" s="820">
        <v>176963</v>
      </c>
      <c r="C35" s="820">
        <v>177486.8</v>
      </c>
      <c r="D35" s="820">
        <v>203061.8</v>
      </c>
      <c r="E35" s="821">
        <v>254797.4</v>
      </c>
      <c r="F35" s="822">
        <v>523.79999999998836</v>
      </c>
      <c r="G35" s="880"/>
      <c r="H35" s="821">
        <v>0.29599407785807674</v>
      </c>
      <c r="I35" s="820">
        <v>51735.600000000006</v>
      </c>
      <c r="J35" s="821"/>
      <c r="K35" s="824">
        <v>25.477760957501612</v>
      </c>
    </row>
    <row r="36" spans="1:11" s="865" customFormat="1" ht="17.100000000000001" customHeight="1">
      <c r="A36" s="819" t="s">
        <v>804</v>
      </c>
      <c r="B36" s="820">
        <v>7875.8269747999993</v>
      </c>
      <c r="C36" s="820">
        <v>8139.8</v>
      </c>
      <c r="D36" s="820">
        <v>8874.3822978200005</v>
      </c>
      <c r="E36" s="821">
        <v>9121.6735533600022</v>
      </c>
      <c r="F36" s="822">
        <v>263.97302520000085</v>
      </c>
      <c r="G36" s="880"/>
      <c r="H36" s="821">
        <v>3.3516864456853339</v>
      </c>
      <c r="I36" s="820">
        <v>247.29125554000166</v>
      </c>
      <c r="J36" s="821"/>
      <c r="K36" s="824">
        <v>2.7865742903677808</v>
      </c>
    </row>
    <row r="37" spans="1:11" s="865" customFormat="1" ht="17.100000000000001" customHeight="1">
      <c r="A37" s="825" t="s">
        <v>805</v>
      </c>
      <c r="B37" s="820">
        <v>15311.150437202248</v>
      </c>
      <c r="C37" s="820">
        <v>16170.892845656601</v>
      </c>
      <c r="D37" s="820">
        <v>16701.310774274891</v>
      </c>
      <c r="E37" s="821">
        <v>17423.63044291714</v>
      </c>
      <c r="F37" s="822">
        <v>859.7424084543527</v>
      </c>
      <c r="G37" s="880"/>
      <c r="H37" s="821">
        <v>5.6151391887927291</v>
      </c>
      <c r="I37" s="820">
        <v>722.31966864224887</v>
      </c>
      <c r="J37" s="821"/>
      <c r="K37" s="824">
        <v>4.3249280155593617</v>
      </c>
    </row>
    <row r="38" spans="1:11" s="865" customFormat="1" ht="17.100000000000001" customHeight="1">
      <c r="A38" s="909" t="s">
        <v>806</v>
      </c>
      <c r="B38" s="820">
        <v>1006.56234124</v>
      </c>
      <c r="C38" s="820">
        <v>1006.6</v>
      </c>
      <c r="D38" s="820">
        <v>853.65695507000009</v>
      </c>
      <c r="E38" s="821">
        <v>1053.6569550700001</v>
      </c>
      <c r="F38" s="822">
        <v>3.7658759999999347E-2</v>
      </c>
      <c r="G38" s="880"/>
      <c r="H38" s="821">
        <v>3.7413241542105504E-3</v>
      </c>
      <c r="I38" s="820">
        <v>200</v>
      </c>
      <c r="J38" s="821"/>
      <c r="K38" s="824">
        <v>23.428614833179676</v>
      </c>
    </row>
    <row r="39" spans="1:11" s="865" customFormat="1" ht="17.100000000000001" customHeight="1">
      <c r="A39" s="909" t="s">
        <v>807</v>
      </c>
      <c r="B39" s="820">
        <v>14304.588095962248</v>
      </c>
      <c r="C39" s="820">
        <v>15164.292845656601</v>
      </c>
      <c r="D39" s="820">
        <v>15847.65381920489</v>
      </c>
      <c r="E39" s="821">
        <v>16369.973487847139</v>
      </c>
      <c r="F39" s="822">
        <v>859.70474969435236</v>
      </c>
      <c r="G39" s="880"/>
      <c r="H39" s="821">
        <v>6.0099930450777608</v>
      </c>
      <c r="I39" s="820">
        <v>522.31966864224887</v>
      </c>
      <c r="J39" s="821"/>
      <c r="K39" s="824">
        <v>3.2958801006195548</v>
      </c>
    </row>
    <row r="40" spans="1:11" s="865" customFormat="1" ht="17.100000000000001" customHeight="1">
      <c r="A40" s="819" t="s">
        <v>808</v>
      </c>
      <c r="B40" s="820">
        <v>1389459.2153841951</v>
      </c>
      <c r="C40" s="820">
        <v>1453853.7003123481</v>
      </c>
      <c r="D40" s="820">
        <v>1735074.9387289728</v>
      </c>
      <c r="E40" s="821">
        <v>1786570.8812091693</v>
      </c>
      <c r="F40" s="822">
        <v>64394.48492815299</v>
      </c>
      <c r="G40" s="880"/>
      <c r="H40" s="821">
        <v>4.6344998266356079</v>
      </c>
      <c r="I40" s="820">
        <v>51495.942480196478</v>
      </c>
      <c r="J40" s="821"/>
      <c r="K40" s="824">
        <v>2.9679376567976812</v>
      </c>
    </row>
    <row r="41" spans="1:11" s="865" customFormat="1" ht="17.100000000000001" customHeight="1">
      <c r="A41" s="825" t="s">
        <v>809</v>
      </c>
      <c r="B41" s="820">
        <v>1367279.7512012066</v>
      </c>
      <c r="C41" s="820">
        <v>1419506.529443841</v>
      </c>
      <c r="D41" s="820">
        <v>1708985.2290884757</v>
      </c>
      <c r="E41" s="821">
        <v>1739782.0923644339</v>
      </c>
      <c r="F41" s="822">
        <v>52226.778242634377</v>
      </c>
      <c r="G41" s="880"/>
      <c r="H41" s="821">
        <v>3.8197580412312249</v>
      </c>
      <c r="I41" s="820">
        <v>30796.863275958225</v>
      </c>
      <c r="J41" s="821"/>
      <c r="K41" s="824">
        <v>1.8020555562311327</v>
      </c>
    </row>
    <row r="42" spans="1:11" s="865" customFormat="1" ht="17.100000000000001" customHeight="1">
      <c r="A42" s="825" t="s">
        <v>810</v>
      </c>
      <c r="B42" s="820">
        <v>22179.46418298842</v>
      </c>
      <c r="C42" s="820">
        <v>34347.170868507201</v>
      </c>
      <c r="D42" s="820">
        <v>26089.709640497029</v>
      </c>
      <c r="E42" s="821">
        <v>46788.788844735449</v>
      </c>
      <c r="F42" s="822">
        <v>12167.70668551878</v>
      </c>
      <c r="G42" s="880"/>
      <c r="H42" s="821">
        <v>54.860237312907557</v>
      </c>
      <c r="I42" s="820">
        <v>20699.07920423842</v>
      </c>
      <c r="J42" s="821"/>
      <c r="K42" s="824">
        <v>79.338097240104375</v>
      </c>
    </row>
    <row r="43" spans="1:11" s="865" customFormat="1" ht="17.100000000000001" customHeight="1">
      <c r="A43" s="838" t="s">
        <v>811</v>
      </c>
      <c r="B43" s="839">
        <v>5318.2697967530003</v>
      </c>
      <c r="C43" s="839">
        <v>2849.8539656349999</v>
      </c>
      <c r="D43" s="839">
        <v>6409.8988537510004</v>
      </c>
      <c r="E43" s="840">
        <v>3994.4533030175999</v>
      </c>
      <c r="F43" s="841">
        <v>-2468.4158311180004</v>
      </c>
      <c r="G43" s="915"/>
      <c r="H43" s="840">
        <v>-46.41388882950352</v>
      </c>
      <c r="I43" s="839">
        <v>-2415.4455507334005</v>
      </c>
      <c r="J43" s="840"/>
      <c r="K43" s="842">
        <v>-37.683052507449617</v>
      </c>
    </row>
    <row r="44" spans="1:11" s="865" customFormat="1" ht="17.100000000000001" customHeight="1">
      <c r="A44" s="910" t="s">
        <v>812</v>
      </c>
      <c r="B44" s="839">
        <v>49020</v>
      </c>
      <c r="C44" s="839">
        <v>49020</v>
      </c>
      <c r="D44" s="839">
        <v>0</v>
      </c>
      <c r="E44" s="840">
        <v>0</v>
      </c>
      <c r="F44" s="841">
        <v>0</v>
      </c>
      <c r="G44" s="878"/>
      <c r="H44" s="911"/>
      <c r="I44" s="839">
        <v>0</v>
      </c>
      <c r="J44" s="813"/>
      <c r="K44" s="817"/>
    </row>
    <row r="45" spans="1:11" s="865" customFormat="1" ht="17.100000000000001" customHeight="1" thickBot="1">
      <c r="A45" s="912" t="s">
        <v>813</v>
      </c>
      <c r="B45" s="844">
        <v>168931.81505315704</v>
      </c>
      <c r="C45" s="844">
        <v>180467.6176848232</v>
      </c>
      <c r="D45" s="844">
        <v>217281.56618032465</v>
      </c>
      <c r="E45" s="845">
        <v>272348.69150801795</v>
      </c>
      <c r="F45" s="846">
        <v>11535.802631666156</v>
      </c>
      <c r="G45" s="889"/>
      <c r="H45" s="845">
        <v>6.8286738220602414</v>
      </c>
      <c r="I45" s="844">
        <v>55067.125327693298</v>
      </c>
      <c r="J45" s="845"/>
      <c r="K45" s="847">
        <v>25.343671023612014</v>
      </c>
    </row>
    <row r="46" spans="1:11" s="865" customFormat="1" ht="17.100000000000001" customHeight="1" thickTop="1">
      <c r="A46" s="855" t="s">
        <v>728</v>
      </c>
      <c r="B46" s="914"/>
      <c r="C46" s="795"/>
      <c r="D46" s="850"/>
      <c r="E46" s="850"/>
      <c r="F46" s="820"/>
      <c r="G46" s="820"/>
      <c r="H46" s="820"/>
      <c r="I46" s="820"/>
      <c r="J46" s="820"/>
      <c r="K46" s="820"/>
    </row>
  </sheetData>
  <mergeCells count="6">
    <mergeCell ref="A1:K1"/>
    <mergeCell ref="A2:K2"/>
    <mergeCell ref="I3:K3"/>
    <mergeCell ref="F4:K4"/>
    <mergeCell ref="F5:H5"/>
    <mergeCell ref="I5:K5"/>
  </mergeCells>
  <pageMargins left="0.7" right="0.7" top="0.75" bottom="0.75" header="0.3" footer="0.3"/>
  <pageSetup scale="62"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K46"/>
  <sheetViews>
    <sheetView workbookViewId="0">
      <selection activeCell="N11" sqref="N11"/>
    </sheetView>
  </sheetViews>
  <sheetFormatPr defaultColWidth="11" defaultRowHeight="17.100000000000001" customHeight="1"/>
  <cols>
    <col min="1" max="1" width="46.7109375" style="865" bestFit="1" customWidth="1"/>
    <col min="2" max="2" width="11.85546875" style="865" customWidth="1"/>
    <col min="3" max="3" width="12.42578125" style="865" customWidth="1"/>
    <col min="4" max="4" width="12.5703125" style="865" customWidth="1"/>
    <col min="5" max="5" width="11.7109375" style="865" customWidth="1"/>
    <col min="6" max="6" width="10.7109375" style="865" customWidth="1"/>
    <col min="7" max="7" width="2.42578125" style="865" bestFit="1" customWidth="1"/>
    <col min="8" max="8" width="8.5703125" style="865" customWidth="1"/>
    <col min="9" max="9" width="12.42578125" style="865" customWidth="1"/>
    <col min="10" max="10" width="2.140625" style="865" customWidth="1"/>
    <col min="11" max="11" width="9.42578125" style="865" customWidth="1"/>
    <col min="12" max="256" width="11" style="794"/>
    <col min="257" max="257" width="46.7109375" style="794" bestFit="1" customWidth="1"/>
    <col min="258" max="258" width="11.85546875" style="794" customWidth="1"/>
    <col min="259" max="259" width="12.42578125" style="794" customWidth="1"/>
    <col min="260" max="260" width="12.5703125" style="794" customWidth="1"/>
    <col min="261" max="261" width="11.7109375" style="794" customWidth="1"/>
    <col min="262" max="262" width="10.7109375" style="794" customWidth="1"/>
    <col min="263" max="263" width="2.42578125" style="794" bestFit="1" customWidth="1"/>
    <col min="264" max="264" width="8.5703125" style="794" customWidth="1"/>
    <col min="265" max="265" width="12.42578125" style="794" customWidth="1"/>
    <col min="266" max="266" width="2.140625" style="794" customWidth="1"/>
    <col min="267" max="267" width="9.42578125" style="794" customWidth="1"/>
    <col min="268" max="512" width="11" style="794"/>
    <col min="513" max="513" width="46.7109375" style="794" bestFit="1" customWidth="1"/>
    <col min="514" max="514" width="11.85546875" style="794" customWidth="1"/>
    <col min="515" max="515" width="12.42578125" style="794" customWidth="1"/>
    <col min="516" max="516" width="12.5703125" style="794" customWidth="1"/>
    <col min="517" max="517" width="11.7109375" style="794" customWidth="1"/>
    <col min="518" max="518" width="10.7109375" style="794" customWidth="1"/>
    <col min="519" max="519" width="2.42578125" style="794" bestFit="1" customWidth="1"/>
    <col min="520" max="520" width="8.5703125" style="794" customWidth="1"/>
    <col min="521" max="521" width="12.42578125" style="794" customWidth="1"/>
    <col min="522" max="522" width="2.140625" style="794" customWidth="1"/>
    <col min="523" max="523" width="9.42578125" style="794" customWidth="1"/>
    <col min="524" max="768" width="11" style="794"/>
    <col min="769" max="769" width="46.7109375" style="794" bestFit="1" customWidth="1"/>
    <col min="770" max="770" width="11.85546875" style="794" customWidth="1"/>
    <col min="771" max="771" width="12.42578125" style="794" customWidth="1"/>
    <col min="772" max="772" width="12.5703125" style="794" customWidth="1"/>
    <col min="773" max="773" width="11.7109375" style="794" customWidth="1"/>
    <col min="774" max="774" width="10.7109375" style="794" customWidth="1"/>
    <col min="775" max="775" width="2.42578125" style="794" bestFit="1" customWidth="1"/>
    <col min="776" max="776" width="8.5703125" style="794" customWidth="1"/>
    <col min="777" max="777" width="12.42578125" style="794" customWidth="1"/>
    <col min="778" max="778" width="2.140625" style="794" customWidth="1"/>
    <col min="779" max="779" width="9.42578125" style="794" customWidth="1"/>
    <col min="780" max="1024" width="11" style="794"/>
    <col min="1025" max="1025" width="46.7109375" style="794" bestFit="1" customWidth="1"/>
    <col min="1026" max="1026" width="11.85546875" style="794" customWidth="1"/>
    <col min="1027" max="1027" width="12.42578125" style="794" customWidth="1"/>
    <col min="1028" max="1028" width="12.5703125" style="794" customWidth="1"/>
    <col min="1029" max="1029" width="11.7109375" style="794" customWidth="1"/>
    <col min="1030" max="1030" width="10.7109375" style="794" customWidth="1"/>
    <col min="1031" max="1031" width="2.42578125" style="794" bestFit="1" customWidth="1"/>
    <col min="1032" max="1032" width="8.5703125" style="794" customWidth="1"/>
    <col min="1033" max="1033" width="12.42578125" style="794" customWidth="1"/>
    <col min="1034" max="1034" width="2.140625" style="794" customWidth="1"/>
    <col min="1035" max="1035" width="9.42578125" style="794" customWidth="1"/>
    <col min="1036" max="1280" width="11" style="794"/>
    <col min="1281" max="1281" width="46.7109375" style="794" bestFit="1" customWidth="1"/>
    <col min="1282" max="1282" width="11.85546875" style="794" customWidth="1"/>
    <col min="1283" max="1283" width="12.42578125" style="794" customWidth="1"/>
    <col min="1284" max="1284" width="12.5703125" style="794" customWidth="1"/>
    <col min="1285" max="1285" width="11.7109375" style="794" customWidth="1"/>
    <col min="1286" max="1286" width="10.7109375" style="794" customWidth="1"/>
    <col min="1287" max="1287" width="2.42578125" style="794" bestFit="1" customWidth="1"/>
    <col min="1288" max="1288" width="8.5703125" style="794" customWidth="1"/>
    <col min="1289" max="1289" width="12.42578125" style="794" customWidth="1"/>
    <col min="1290" max="1290" width="2.140625" style="794" customWidth="1"/>
    <col min="1291" max="1291" width="9.42578125" style="794" customWidth="1"/>
    <col min="1292" max="1536" width="11" style="794"/>
    <col min="1537" max="1537" width="46.7109375" style="794" bestFit="1" customWidth="1"/>
    <col min="1538" max="1538" width="11.85546875" style="794" customWidth="1"/>
    <col min="1539" max="1539" width="12.42578125" style="794" customWidth="1"/>
    <col min="1540" max="1540" width="12.5703125" style="794" customWidth="1"/>
    <col min="1541" max="1541" width="11.7109375" style="794" customWidth="1"/>
    <col min="1542" max="1542" width="10.7109375" style="794" customWidth="1"/>
    <col min="1543" max="1543" width="2.42578125" style="794" bestFit="1" customWidth="1"/>
    <col min="1544" max="1544" width="8.5703125" style="794" customWidth="1"/>
    <col min="1545" max="1545" width="12.42578125" style="794" customWidth="1"/>
    <col min="1546" max="1546" width="2.140625" style="794" customWidth="1"/>
    <col min="1547" max="1547" width="9.42578125" style="794" customWidth="1"/>
    <col min="1548" max="1792" width="11" style="794"/>
    <col min="1793" max="1793" width="46.7109375" style="794" bestFit="1" customWidth="1"/>
    <col min="1794" max="1794" width="11.85546875" style="794" customWidth="1"/>
    <col min="1795" max="1795" width="12.42578125" style="794" customWidth="1"/>
    <col min="1796" max="1796" width="12.5703125" style="794" customWidth="1"/>
    <col min="1797" max="1797" width="11.7109375" style="794" customWidth="1"/>
    <col min="1798" max="1798" width="10.7109375" style="794" customWidth="1"/>
    <col min="1799" max="1799" width="2.42578125" style="794" bestFit="1" customWidth="1"/>
    <col min="1800" max="1800" width="8.5703125" style="794" customWidth="1"/>
    <col min="1801" max="1801" width="12.42578125" style="794" customWidth="1"/>
    <col min="1802" max="1802" width="2.140625" style="794" customWidth="1"/>
    <col min="1803" max="1803" width="9.42578125" style="794" customWidth="1"/>
    <col min="1804" max="2048" width="11" style="794"/>
    <col min="2049" max="2049" width="46.7109375" style="794" bestFit="1" customWidth="1"/>
    <col min="2050" max="2050" width="11.85546875" style="794" customWidth="1"/>
    <col min="2051" max="2051" width="12.42578125" style="794" customWidth="1"/>
    <col min="2052" max="2052" width="12.5703125" style="794" customWidth="1"/>
    <col min="2053" max="2053" width="11.7109375" style="794" customWidth="1"/>
    <col min="2054" max="2054" width="10.7109375" style="794" customWidth="1"/>
    <col min="2055" max="2055" width="2.42578125" style="794" bestFit="1" customWidth="1"/>
    <col min="2056" max="2056" width="8.5703125" style="794" customWidth="1"/>
    <col min="2057" max="2057" width="12.42578125" style="794" customWidth="1"/>
    <col min="2058" max="2058" width="2.140625" style="794" customWidth="1"/>
    <col min="2059" max="2059" width="9.42578125" style="794" customWidth="1"/>
    <col min="2060" max="2304" width="11" style="794"/>
    <col min="2305" max="2305" width="46.7109375" style="794" bestFit="1" customWidth="1"/>
    <col min="2306" max="2306" width="11.85546875" style="794" customWidth="1"/>
    <col min="2307" max="2307" width="12.42578125" style="794" customWidth="1"/>
    <col min="2308" max="2308" width="12.5703125" style="794" customWidth="1"/>
    <col min="2309" max="2309" width="11.7109375" style="794" customWidth="1"/>
    <col min="2310" max="2310" width="10.7109375" style="794" customWidth="1"/>
    <col min="2311" max="2311" width="2.42578125" style="794" bestFit="1" customWidth="1"/>
    <col min="2312" max="2312" width="8.5703125" style="794" customWidth="1"/>
    <col min="2313" max="2313" width="12.42578125" style="794" customWidth="1"/>
    <col min="2314" max="2314" width="2.140625" style="794" customWidth="1"/>
    <col min="2315" max="2315" width="9.42578125" style="794" customWidth="1"/>
    <col min="2316" max="2560" width="11" style="794"/>
    <col min="2561" max="2561" width="46.7109375" style="794" bestFit="1" customWidth="1"/>
    <col min="2562" max="2562" width="11.85546875" style="794" customWidth="1"/>
    <col min="2563" max="2563" width="12.42578125" style="794" customWidth="1"/>
    <col min="2564" max="2564" width="12.5703125" style="794" customWidth="1"/>
    <col min="2565" max="2565" width="11.7109375" style="794" customWidth="1"/>
    <col min="2566" max="2566" width="10.7109375" style="794" customWidth="1"/>
    <col min="2567" max="2567" width="2.42578125" style="794" bestFit="1" customWidth="1"/>
    <col min="2568" max="2568" width="8.5703125" style="794" customWidth="1"/>
    <col min="2569" max="2569" width="12.42578125" style="794" customWidth="1"/>
    <col min="2570" max="2570" width="2.140625" style="794" customWidth="1"/>
    <col min="2571" max="2571" width="9.42578125" style="794" customWidth="1"/>
    <col min="2572" max="2816" width="11" style="794"/>
    <col min="2817" max="2817" width="46.7109375" style="794" bestFit="1" customWidth="1"/>
    <col min="2818" max="2818" width="11.85546875" style="794" customWidth="1"/>
    <col min="2819" max="2819" width="12.42578125" style="794" customWidth="1"/>
    <col min="2820" max="2820" width="12.5703125" style="794" customWidth="1"/>
    <col min="2821" max="2821" width="11.7109375" style="794" customWidth="1"/>
    <col min="2822" max="2822" width="10.7109375" style="794" customWidth="1"/>
    <col min="2823" max="2823" width="2.42578125" style="794" bestFit="1" customWidth="1"/>
    <col min="2824" max="2824" width="8.5703125" style="794" customWidth="1"/>
    <col min="2825" max="2825" width="12.42578125" style="794" customWidth="1"/>
    <col min="2826" max="2826" width="2.140625" style="794" customWidth="1"/>
    <col min="2827" max="2827" width="9.42578125" style="794" customWidth="1"/>
    <col min="2828" max="3072" width="11" style="794"/>
    <col min="3073" max="3073" width="46.7109375" style="794" bestFit="1" customWidth="1"/>
    <col min="3074" max="3074" width="11.85546875" style="794" customWidth="1"/>
    <col min="3075" max="3075" width="12.42578125" style="794" customWidth="1"/>
    <col min="3076" max="3076" width="12.5703125" style="794" customWidth="1"/>
    <col min="3077" max="3077" width="11.7109375" style="794" customWidth="1"/>
    <col min="3078" max="3078" width="10.7109375" style="794" customWidth="1"/>
    <col min="3079" max="3079" width="2.42578125" style="794" bestFit="1" customWidth="1"/>
    <col min="3080" max="3080" width="8.5703125" style="794" customWidth="1"/>
    <col min="3081" max="3081" width="12.42578125" style="794" customWidth="1"/>
    <col min="3082" max="3082" width="2.140625" style="794" customWidth="1"/>
    <col min="3083" max="3083" width="9.42578125" style="794" customWidth="1"/>
    <col min="3084" max="3328" width="11" style="794"/>
    <col min="3329" max="3329" width="46.7109375" style="794" bestFit="1" customWidth="1"/>
    <col min="3330" max="3330" width="11.85546875" style="794" customWidth="1"/>
    <col min="3331" max="3331" width="12.42578125" style="794" customWidth="1"/>
    <col min="3332" max="3332" width="12.5703125" style="794" customWidth="1"/>
    <col min="3333" max="3333" width="11.7109375" style="794" customWidth="1"/>
    <col min="3334" max="3334" width="10.7109375" style="794" customWidth="1"/>
    <col min="3335" max="3335" width="2.42578125" style="794" bestFit="1" customWidth="1"/>
    <col min="3336" max="3336" width="8.5703125" style="794" customWidth="1"/>
    <col min="3337" max="3337" width="12.42578125" style="794" customWidth="1"/>
    <col min="3338" max="3338" width="2.140625" style="794" customWidth="1"/>
    <col min="3339" max="3339" width="9.42578125" style="794" customWidth="1"/>
    <col min="3340" max="3584" width="11" style="794"/>
    <col min="3585" max="3585" width="46.7109375" style="794" bestFit="1" customWidth="1"/>
    <col min="3586" max="3586" width="11.85546875" style="794" customWidth="1"/>
    <col min="3587" max="3587" width="12.42578125" style="794" customWidth="1"/>
    <col min="3588" max="3588" width="12.5703125" style="794" customWidth="1"/>
    <col min="3589" max="3589" width="11.7109375" style="794" customWidth="1"/>
    <col min="3590" max="3590" width="10.7109375" style="794" customWidth="1"/>
    <col min="3591" max="3591" width="2.42578125" style="794" bestFit="1" customWidth="1"/>
    <col min="3592" max="3592" width="8.5703125" style="794" customWidth="1"/>
    <col min="3593" max="3593" width="12.42578125" style="794" customWidth="1"/>
    <col min="3594" max="3594" width="2.140625" style="794" customWidth="1"/>
    <col min="3595" max="3595" width="9.42578125" style="794" customWidth="1"/>
    <col min="3596" max="3840" width="11" style="794"/>
    <col min="3841" max="3841" width="46.7109375" style="794" bestFit="1" customWidth="1"/>
    <col min="3842" max="3842" width="11.85546875" style="794" customWidth="1"/>
    <col min="3843" max="3843" width="12.42578125" style="794" customWidth="1"/>
    <col min="3844" max="3844" width="12.5703125" style="794" customWidth="1"/>
    <col min="3845" max="3845" width="11.7109375" style="794" customWidth="1"/>
    <col min="3846" max="3846" width="10.7109375" style="794" customWidth="1"/>
    <col min="3847" max="3847" width="2.42578125" style="794" bestFit="1" customWidth="1"/>
    <col min="3848" max="3848" width="8.5703125" style="794" customWidth="1"/>
    <col min="3849" max="3849" width="12.42578125" style="794" customWidth="1"/>
    <col min="3850" max="3850" width="2.140625" style="794" customWidth="1"/>
    <col min="3851" max="3851" width="9.42578125" style="794" customWidth="1"/>
    <col min="3852" max="4096" width="11" style="794"/>
    <col min="4097" max="4097" width="46.7109375" style="794" bestFit="1" customWidth="1"/>
    <col min="4098" max="4098" width="11.85546875" style="794" customWidth="1"/>
    <col min="4099" max="4099" width="12.42578125" style="794" customWidth="1"/>
    <col min="4100" max="4100" width="12.5703125" style="794" customWidth="1"/>
    <col min="4101" max="4101" width="11.7109375" style="794" customWidth="1"/>
    <col min="4102" max="4102" width="10.7109375" style="794" customWidth="1"/>
    <col min="4103" max="4103" width="2.42578125" style="794" bestFit="1" customWidth="1"/>
    <col min="4104" max="4104" width="8.5703125" style="794" customWidth="1"/>
    <col min="4105" max="4105" width="12.42578125" style="794" customWidth="1"/>
    <col min="4106" max="4106" width="2.140625" style="794" customWidth="1"/>
    <col min="4107" max="4107" width="9.42578125" style="794" customWidth="1"/>
    <col min="4108" max="4352" width="11" style="794"/>
    <col min="4353" max="4353" width="46.7109375" style="794" bestFit="1" customWidth="1"/>
    <col min="4354" max="4354" width="11.85546875" style="794" customWidth="1"/>
    <col min="4355" max="4355" width="12.42578125" style="794" customWidth="1"/>
    <col min="4356" max="4356" width="12.5703125" style="794" customWidth="1"/>
    <col min="4357" max="4357" width="11.7109375" style="794" customWidth="1"/>
    <col min="4358" max="4358" width="10.7109375" style="794" customWidth="1"/>
    <col min="4359" max="4359" width="2.42578125" style="794" bestFit="1" customWidth="1"/>
    <col min="4360" max="4360" width="8.5703125" style="794" customWidth="1"/>
    <col min="4361" max="4361" width="12.42578125" style="794" customWidth="1"/>
    <col min="4362" max="4362" width="2.140625" style="794" customWidth="1"/>
    <col min="4363" max="4363" width="9.42578125" style="794" customWidth="1"/>
    <col min="4364" max="4608" width="11" style="794"/>
    <col min="4609" max="4609" width="46.7109375" style="794" bestFit="1" customWidth="1"/>
    <col min="4610" max="4610" width="11.85546875" style="794" customWidth="1"/>
    <col min="4611" max="4611" width="12.42578125" style="794" customWidth="1"/>
    <col min="4612" max="4612" width="12.5703125" style="794" customWidth="1"/>
    <col min="4613" max="4613" width="11.7109375" style="794" customWidth="1"/>
    <col min="4614" max="4614" width="10.7109375" style="794" customWidth="1"/>
    <col min="4615" max="4615" width="2.42578125" style="794" bestFit="1" customWidth="1"/>
    <col min="4616" max="4616" width="8.5703125" style="794" customWidth="1"/>
    <col min="4617" max="4617" width="12.42578125" style="794" customWidth="1"/>
    <col min="4618" max="4618" width="2.140625" style="794" customWidth="1"/>
    <col min="4619" max="4619" width="9.42578125" style="794" customWidth="1"/>
    <col min="4620" max="4864" width="11" style="794"/>
    <col min="4865" max="4865" width="46.7109375" style="794" bestFit="1" customWidth="1"/>
    <col min="4866" max="4866" width="11.85546875" style="794" customWidth="1"/>
    <col min="4867" max="4867" width="12.42578125" style="794" customWidth="1"/>
    <col min="4868" max="4868" width="12.5703125" style="794" customWidth="1"/>
    <col min="4869" max="4869" width="11.7109375" style="794" customWidth="1"/>
    <col min="4870" max="4870" width="10.7109375" style="794" customWidth="1"/>
    <col min="4871" max="4871" width="2.42578125" style="794" bestFit="1" customWidth="1"/>
    <col min="4872" max="4872" width="8.5703125" style="794" customWidth="1"/>
    <col min="4873" max="4873" width="12.42578125" style="794" customWidth="1"/>
    <col min="4874" max="4874" width="2.140625" style="794" customWidth="1"/>
    <col min="4875" max="4875" width="9.42578125" style="794" customWidth="1"/>
    <col min="4876" max="5120" width="11" style="794"/>
    <col min="5121" max="5121" width="46.7109375" style="794" bestFit="1" customWidth="1"/>
    <col min="5122" max="5122" width="11.85546875" style="794" customWidth="1"/>
    <col min="5123" max="5123" width="12.42578125" style="794" customWidth="1"/>
    <col min="5124" max="5124" width="12.5703125" style="794" customWidth="1"/>
    <col min="5125" max="5125" width="11.7109375" style="794" customWidth="1"/>
    <col min="5126" max="5126" width="10.7109375" style="794" customWidth="1"/>
    <col min="5127" max="5127" width="2.42578125" style="794" bestFit="1" customWidth="1"/>
    <col min="5128" max="5128" width="8.5703125" style="794" customWidth="1"/>
    <col min="5129" max="5129" width="12.42578125" style="794" customWidth="1"/>
    <col min="5130" max="5130" width="2.140625" style="794" customWidth="1"/>
    <col min="5131" max="5131" width="9.42578125" style="794" customWidth="1"/>
    <col min="5132" max="5376" width="11" style="794"/>
    <col min="5377" max="5377" width="46.7109375" style="794" bestFit="1" customWidth="1"/>
    <col min="5378" max="5378" width="11.85546875" style="794" customWidth="1"/>
    <col min="5379" max="5379" width="12.42578125" style="794" customWidth="1"/>
    <col min="5380" max="5380" width="12.5703125" style="794" customWidth="1"/>
    <col min="5381" max="5381" width="11.7109375" style="794" customWidth="1"/>
    <col min="5382" max="5382" width="10.7109375" style="794" customWidth="1"/>
    <col min="5383" max="5383" width="2.42578125" style="794" bestFit="1" customWidth="1"/>
    <col min="5384" max="5384" width="8.5703125" style="794" customWidth="1"/>
    <col min="5385" max="5385" width="12.42578125" style="794" customWidth="1"/>
    <col min="5386" max="5386" width="2.140625" style="794" customWidth="1"/>
    <col min="5387" max="5387" width="9.42578125" style="794" customWidth="1"/>
    <col min="5388" max="5632" width="11" style="794"/>
    <col min="5633" max="5633" width="46.7109375" style="794" bestFit="1" customWidth="1"/>
    <col min="5634" max="5634" width="11.85546875" style="794" customWidth="1"/>
    <col min="5635" max="5635" width="12.42578125" style="794" customWidth="1"/>
    <col min="5636" max="5636" width="12.5703125" style="794" customWidth="1"/>
    <col min="5637" max="5637" width="11.7109375" style="794" customWidth="1"/>
    <col min="5638" max="5638" width="10.7109375" style="794" customWidth="1"/>
    <col min="5639" max="5639" width="2.42578125" style="794" bestFit="1" customWidth="1"/>
    <col min="5640" max="5640" width="8.5703125" style="794" customWidth="1"/>
    <col min="5641" max="5641" width="12.42578125" style="794" customWidth="1"/>
    <col min="5642" max="5642" width="2.140625" style="794" customWidth="1"/>
    <col min="5643" max="5643" width="9.42578125" style="794" customWidth="1"/>
    <col min="5644" max="5888" width="11" style="794"/>
    <col min="5889" max="5889" width="46.7109375" style="794" bestFit="1" customWidth="1"/>
    <col min="5890" max="5890" width="11.85546875" style="794" customWidth="1"/>
    <col min="5891" max="5891" width="12.42578125" style="794" customWidth="1"/>
    <col min="5892" max="5892" width="12.5703125" style="794" customWidth="1"/>
    <col min="5893" max="5893" width="11.7109375" style="794" customWidth="1"/>
    <col min="5894" max="5894" width="10.7109375" style="794" customWidth="1"/>
    <col min="5895" max="5895" width="2.42578125" style="794" bestFit="1" customWidth="1"/>
    <col min="5896" max="5896" width="8.5703125" style="794" customWidth="1"/>
    <col min="5897" max="5897" width="12.42578125" style="794" customWidth="1"/>
    <col min="5898" max="5898" width="2.140625" style="794" customWidth="1"/>
    <col min="5899" max="5899" width="9.42578125" style="794" customWidth="1"/>
    <col min="5900" max="6144" width="11" style="794"/>
    <col min="6145" max="6145" width="46.7109375" style="794" bestFit="1" customWidth="1"/>
    <col min="6146" max="6146" width="11.85546875" style="794" customWidth="1"/>
    <col min="6147" max="6147" width="12.42578125" style="794" customWidth="1"/>
    <col min="6148" max="6148" width="12.5703125" style="794" customWidth="1"/>
    <col min="6149" max="6149" width="11.7109375" style="794" customWidth="1"/>
    <col min="6150" max="6150" width="10.7109375" style="794" customWidth="1"/>
    <col min="6151" max="6151" width="2.42578125" style="794" bestFit="1" customWidth="1"/>
    <col min="6152" max="6152" width="8.5703125" style="794" customWidth="1"/>
    <col min="6153" max="6153" width="12.42578125" style="794" customWidth="1"/>
    <col min="6154" max="6154" width="2.140625" style="794" customWidth="1"/>
    <col min="6155" max="6155" width="9.42578125" style="794" customWidth="1"/>
    <col min="6156" max="6400" width="11" style="794"/>
    <col min="6401" max="6401" width="46.7109375" style="794" bestFit="1" customWidth="1"/>
    <col min="6402" max="6402" width="11.85546875" style="794" customWidth="1"/>
    <col min="6403" max="6403" width="12.42578125" style="794" customWidth="1"/>
    <col min="6404" max="6404" width="12.5703125" style="794" customWidth="1"/>
    <col min="6405" max="6405" width="11.7109375" style="794" customWidth="1"/>
    <col min="6406" max="6406" width="10.7109375" style="794" customWidth="1"/>
    <col min="6407" max="6407" width="2.42578125" style="794" bestFit="1" customWidth="1"/>
    <col min="6408" max="6408" width="8.5703125" style="794" customWidth="1"/>
    <col min="6409" max="6409" width="12.42578125" style="794" customWidth="1"/>
    <col min="6410" max="6410" width="2.140625" style="794" customWidth="1"/>
    <col min="6411" max="6411" width="9.42578125" style="794" customWidth="1"/>
    <col min="6412" max="6656" width="11" style="794"/>
    <col min="6657" max="6657" width="46.7109375" style="794" bestFit="1" customWidth="1"/>
    <col min="6658" max="6658" width="11.85546875" style="794" customWidth="1"/>
    <col min="6659" max="6659" width="12.42578125" style="794" customWidth="1"/>
    <col min="6660" max="6660" width="12.5703125" style="794" customWidth="1"/>
    <col min="6661" max="6661" width="11.7109375" style="794" customWidth="1"/>
    <col min="6662" max="6662" width="10.7109375" style="794" customWidth="1"/>
    <col min="6663" max="6663" width="2.42578125" style="794" bestFit="1" customWidth="1"/>
    <col min="6664" max="6664" width="8.5703125" style="794" customWidth="1"/>
    <col min="6665" max="6665" width="12.42578125" style="794" customWidth="1"/>
    <col min="6666" max="6666" width="2.140625" style="794" customWidth="1"/>
    <col min="6667" max="6667" width="9.42578125" style="794" customWidth="1"/>
    <col min="6668" max="6912" width="11" style="794"/>
    <col min="6913" max="6913" width="46.7109375" style="794" bestFit="1" customWidth="1"/>
    <col min="6914" max="6914" width="11.85546875" style="794" customWidth="1"/>
    <col min="6915" max="6915" width="12.42578125" style="794" customWidth="1"/>
    <col min="6916" max="6916" width="12.5703125" style="794" customWidth="1"/>
    <col min="6917" max="6917" width="11.7109375" style="794" customWidth="1"/>
    <col min="6918" max="6918" width="10.7109375" style="794" customWidth="1"/>
    <col min="6919" max="6919" width="2.42578125" style="794" bestFit="1" customWidth="1"/>
    <col min="6920" max="6920" width="8.5703125" style="794" customWidth="1"/>
    <col min="6921" max="6921" width="12.42578125" style="794" customWidth="1"/>
    <col min="6922" max="6922" width="2.140625" style="794" customWidth="1"/>
    <col min="6923" max="6923" width="9.42578125" style="794" customWidth="1"/>
    <col min="6924" max="7168" width="11" style="794"/>
    <col min="7169" max="7169" width="46.7109375" style="794" bestFit="1" customWidth="1"/>
    <col min="7170" max="7170" width="11.85546875" style="794" customWidth="1"/>
    <col min="7171" max="7171" width="12.42578125" style="794" customWidth="1"/>
    <col min="7172" max="7172" width="12.5703125" style="794" customWidth="1"/>
    <col min="7173" max="7173" width="11.7109375" style="794" customWidth="1"/>
    <col min="7174" max="7174" width="10.7109375" style="794" customWidth="1"/>
    <col min="7175" max="7175" width="2.42578125" style="794" bestFit="1" customWidth="1"/>
    <col min="7176" max="7176" width="8.5703125" style="794" customWidth="1"/>
    <col min="7177" max="7177" width="12.42578125" style="794" customWidth="1"/>
    <col min="7178" max="7178" width="2.140625" style="794" customWidth="1"/>
    <col min="7179" max="7179" width="9.42578125" style="794" customWidth="1"/>
    <col min="7180" max="7424" width="11" style="794"/>
    <col min="7425" max="7425" width="46.7109375" style="794" bestFit="1" customWidth="1"/>
    <col min="7426" max="7426" width="11.85546875" style="794" customWidth="1"/>
    <col min="7427" max="7427" width="12.42578125" style="794" customWidth="1"/>
    <col min="7428" max="7428" width="12.5703125" style="794" customWidth="1"/>
    <col min="7429" max="7429" width="11.7109375" style="794" customWidth="1"/>
    <col min="7430" max="7430" width="10.7109375" style="794" customWidth="1"/>
    <col min="7431" max="7431" width="2.42578125" style="794" bestFit="1" customWidth="1"/>
    <col min="7432" max="7432" width="8.5703125" style="794" customWidth="1"/>
    <col min="7433" max="7433" width="12.42578125" style="794" customWidth="1"/>
    <col min="7434" max="7434" width="2.140625" style="794" customWidth="1"/>
    <col min="7435" max="7435" width="9.42578125" style="794" customWidth="1"/>
    <col min="7436" max="7680" width="11" style="794"/>
    <col min="7681" max="7681" width="46.7109375" style="794" bestFit="1" customWidth="1"/>
    <col min="7682" max="7682" width="11.85546875" style="794" customWidth="1"/>
    <col min="7683" max="7683" width="12.42578125" style="794" customWidth="1"/>
    <col min="7684" max="7684" width="12.5703125" style="794" customWidth="1"/>
    <col min="7685" max="7685" width="11.7109375" style="794" customWidth="1"/>
    <col min="7686" max="7686" width="10.7109375" style="794" customWidth="1"/>
    <col min="7687" max="7687" width="2.42578125" style="794" bestFit="1" customWidth="1"/>
    <col min="7688" max="7688" width="8.5703125" style="794" customWidth="1"/>
    <col min="7689" max="7689" width="12.42578125" style="794" customWidth="1"/>
    <col min="7690" max="7690" width="2.140625" style="794" customWidth="1"/>
    <col min="7691" max="7691" width="9.42578125" style="794" customWidth="1"/>
    <col min="7692" max="7936" width="11" style="794"/>
    <col min="7937" max="7937" width="46.7109375" style="794" bestFit="1" customWidth="1"/>
    <col min="7938" max="7938" width="11.85546875" style="794" customWidth="1"/>
    <col min="7939" max="7939" width="12.42578125" style="794" customWidth="1"/>
    <col min="7940" max="7940" width="12.5703125" style="794" customWidth="1"/>
    <col min="7941" max="7941" width="11.7109375" style="794" customWidth="1"/>
    <col min="7942" max="7942" width="10.7109375" style="794" customWidth="1"/>
    <col min="7943" max="7943" width="2.42578125" style="794" bestFit="1" customWidth="1"/>
    <col min="7944" max="7944" width="8.5703125" style="794" customWidth="1"/>
    <col min="7945" max="7945" width="12.42578125" style="794" customWidth="1"/>
    <col min="7946" max="7946" width="2.140625" style="794" customWidth="1"/>
    <col min="7947" max="7947" width="9.42578125" style="794" customWidth="1"/>
    <col min="7948" max="8192" width="11" style="794"/>
    <col min="8193" max="8193" width="46.7109375" style="794" bestFit="1" customWidth="1"/>
    <col min="8194" max="8194" width="11.85546875" style="794" customWidth="1"/>
    <col min="8195" max="8195" width="12.42578125" style="794" customWidth="1"/>
    <col min="8196" max="8196" width="12.5703125" style="794" customWidth="1"/>
    <col min="8197" max="8197" width="11.7109375" style="794" customWidth="1"/>
    <col min="8198" max="8198" width="10.7109375" style="794" customWidth="1"/>
    <col min="8199" max="8199" width="2.42578125" style="794" bestFit="1" customWidth="1"/>
    <col min="8200" max="8200" width="8.5703125" style="794" customWidth="1"/>
    <col min="8201" max="8201" width="12.42578125" style="794" customWidth="1"/>
    <col min="8202" max="8202" width="2.140625" style="794" customWidth="1"/>
    <col min="8203" max="8203" width="9.42578125" style="794" customWidth="1"/>
    <col min="8204" max="8448" width="11" style="794"/>
    <col min="8449" max="8449" width="46.7109375" style="794" bestFit="1" customWidth="1"/>
    <col min="8450" max="8450" width="11.85546875" style="794" customWidth="1"/>
    <col min="8451" max="8451" width="12.42578125" style="794" customWidth="1"/>
    <col min="8452" max="8452" width="12.5703125" style="794" customWidth="1"/>
    <col min="8453" max="8453" width="11.7109375" style="794" customWidth="1"/>
    <col min="8454" max="8454" width="10.7109375" style="794" customWidth="1"/>
    <col min="8455" max="8455" width="2.42578125" style="794" bestFit="1" customWidth="1"/>
    <col min="8456" max="8456" width="8.5703125" style="794" customWidth="1"/>
    <col min="8457" max="8457" width="12.42578125" style="794" customWidth="1"/>
    <col min="8458" max="8458" width="2.140625" style="794" customWidth="1"/>
    <col min="8459" max="8459" width="9.42578125" style="794" customWidth="1"/>
    <col min="8460" max="8704" width="11" style="794"/>
    <col min="8705" max="8705" width="46.7109375" style="794" bestFit="1" customWidth="1"/>
    <col min="8706" max="8706" width="11.85546875" style="794" customWidth="1"/>
    <col min="8707" max="8707" width="12.42578125" style="794" customWidth="1"/>
    <col min="8708" max="8708" width="12.5703125" style="794" customWidth="1"/>
    <col min="8709" max="8709" width="11.7109375" style="794" customWidth="1"/>
    <col min="8710" max="8710" width="10.7109375" style="794" customWidth="1"/>
    <col min="8711" max="8711" width="2.42578125" style="794" bestFit="1" customWidth="1"/>
    <col min="8712" max="8712" width="8.5703125" style="794" customWidth="1"/>
    <col min="8713" max="8713" width="12.42578125" style="794" customWidth="1"/>
    <col min="8714" max="8714" width="2.140625" style="794" customWidth="1"/>
    <col min="8715" max="8715" width="9.42578125" style="794" customWidth="1"/>
    <col min="8716" max="8960" width="11" style="794"/>
    <col min="8961" max="8961" width="46.7109375" style="794" bestFit="1" customWidth="1"/>
    <col min="8962" max="8962" width="11.85546875" style="794" customWidth="1"/>
    <col min="8963" max="8963" width="12.42578125" style="794" customWidth="1"/>
    <col min="8964" max="8964" width="12.5703125" style="794" customWidth="1"/>
    <col min="8965" max="8965" width="11.7109375" style="794" customWidth="1"/>
    <col min="8966" max="8966" width="10.7109375" style="794" customWidth="1"/>
    <col min="8967" max="8967" width="2.42578125" style="794" bestFit="1" customWidth="1"/>
    <col min="8968" max="8968" width="8.5703125" style="794" customWidth="1"/>
    <col min="8969" max="8969" width="12.42578125" style="794" customWidth="1"/>
    <col min="8970" max="8970" width="2.140625" style="794" customWidth="1"/>
    <col min="8971" max="8971" width="9.42578125" style="794" customWidth="1"/>
    <col min="8972" max="9216" width="11" style="794"/>
    <col min="9217" max="9217" width="46.7109375" style="794" bestFit="1" customWidth="1"/>
    <col min="9218" max="9218" width="11.85546875" style="794" customWidth="1"/>
    <col min="9219" max="9219" width="12.42578125" style="794" customWidth="1"/>
    <col min="9220" max="9220" width="12.5703125" style="794" customWidth="1"/>
    <col min="9221" max="9221" width="11.7109375" style="794" customWidth="1"/>
    <col min="9222" max="9222" width="10.7109375" style="794" customWidth="1"/>
    <col min="9223" max="9223" width="2.42578125" style="794" bestFit="1" customWidth="1"/>
    <col min="9224" max="9224" width="8.5703125" style="794" customWidth="1"/>
    <col min="9225" max="9225" width="12.42578125" style="794" customWidth="1"/>
    <col min="9226" max="9226" width="2.140625" style="794" customWidth="1"/>
    <col min="9227" max="9227" width="9.42578125" style="794" customWidth="1"/>
    <col min="9228" max="9472" width="11" style="794"/>
    <col min="9473" max="9473" width="46.7109375" style="794" bestFit="1" customWidth="1"/>
    <col min="9474" max="9474" width="11.85546875" style="794" customWidth="1"/>
    <col min="9475" max="9475" width="12.42578125" style="794" customWidth="1"/>
    <col min="9476" max="9476" width="12.5703125" style="794" customWidth="1"/>
    <col min="9477" max="9477" width="11.7109375" style="794" customWidth="1"/>
    <col min="9478" max="9478" width="10.7109375" style="794" customWidth="1"/>
    <col min="9479" max="9479" width="2.42578125" style="794" bestFit="1" customWidth="1"/>
    <col min="9480" max="9480" width="8.5703125" style="794" customWidth="1"/>
    <col min="9481" max="9481" width="12.42578125" style="794" customWidth="1"/>
    <col min="9482" max="9482" width="2.140625" style="794" customWidth="1"/>
    <col min="9483" max="9483" width="9.42578125" style="794" customWidth="1"/>
    <col min="9484" max="9728" width="11" style="794"/>
    <col min="9729" max="9729" width="46.7109375" style="794" bestFit="1" customWidth="1"/>
    <col min="9730" max="9730" width="11.85546875" style="794" customWidth="1"/>
    <col min="9731" max="9731" width="12.42578125" style="794" customWidth="1"/>
    <col min="9732" max="9732" width="12.5703125" style="794" customWidth="1"/>
    <col min="9733" max="9733" width="11.7109375" style="794" customWidth="1"/>
    <col min="9734" max="9734" width="10.7109375" style="794" customWidth="1"/>
    <col min="9735" max="9735" width="2.42578125" style="794" bestFit="1" customWidth="1"/>
    <col min="9736" max="9736" width="8.5703125" style="794" customWidth="1"/>
    <col min="9737" max="9737" width="12.42578125" style="794" customWidth="1"/>
    <col min="9738" max="9738" width="2.140625" style="794" customWidth="1"/>
    <col min="9739" max="9739" width="9.42578125" style="794" customWidth="1"/>
    <col min="9740" max="9984" width="11" style="794"/>
    <col min="9985" max="9985" width="46.7109375" style="794" bestFit="1" customWidth="1"/>
    <col min="9986" max="9986" width="11.85546875" style="794" customWidth="1"/>
    <col min="9987" max="9987" width="12.42578125" style="794" customWidth="1"/>
    <col min="9988" max="9988" width="12.5703125" style="794" customWidth="1"/>
    <col min="9989" max="9989" width="11.7109375" style="794" customWidth="1"/>
    <col min="9990" max="9990" width="10.7109375" style="794" customWidth="1"/>
    <col min="9991" max="9991" width="2.42578125" style="794" bestFit="1" customWidth="1"/>
    <col min="9992" max="9992" width="8.5703125" style="794" customWidth="1"/>
    <col min="9993" max="9993" width="12.42578125" style="794" customWidth="1"/>
    <col min="9994" max="9994" width="2.140625" style="794" customWidth="1"/>
    <col min="9995" max="9995" width="9.42578125" style="794" customWidth="1"/>
    <col min="9996" max="10240" width="11" style="794"/>
    <col min="10241" max="10241" width="46.7109375" style="794" bestFit="1" customWidth="1"/>
    <col min="10242" max="10242" width="11.85546875" style="794" customWidth="1"/>
    <col min="10243" max="10243" width="12.42578125" style="794" customWidth="1"/>
    <col min="10244" max="10244" width="12.5703125" style="794" customWidth="1"/>
    <col min="10245" max="10245" width="11.7109375" style="794" customWidth="1"/>
    <col min="10246" max="10246" width="10.7109375" style="794" customWidth="1"/>
    <col min="10247" max="10247" width="2.42578125" style="794" bestFit="1" customWidth="1"/>
    <col min="10248" max="10248" width="8.5703125" style="794" customWidth="1"/>
    <col min="10249" max="10249" width="12.42578125" style="794" customWidth="1"/>
    <col min="10250" max="10250" width="2.140625" style="794" customWidth="1"/>
    <col min="10251" max="10251" width="9.42578125" style="794" customWidth="1"/>
    <col min="10252" max="10496" width="11" style="794"/>
    <col min="10497" max="10497" width="46.7109375" style="794" bestFit="1" customWidth="1"/>
    <col min="10498" max="10498" width="11.85546875" style="794" customWidth="1"/>
    <col min="10499" max="10499" width="12.42578125" style="794" customWidth="1"/>
    <col min="10500" max="10500" width="12.5703125" style="794" customWidth="1"/>
    <col min="10501" max="10501" width="11.7109375" style="794" customWidth="1"/>
    <col min="10502" max="10502" width="10.7109375" style="794" customWidth="1"/>
    <col min="10503" max="10503" width="2.42578125" style="794" bestFit="1" customWidth="1"/>
    <col min="10504" max="10504" width="8.5703125" style="794" customWidth="1"/>
    <col min="10505" max="10505" width="12.42578125" style="794" customWidth="1"/>
    <col min="10506" max="10506" width="2.140625" style="794" customWidth="1"/>
    <col min="10507" max="10507" width="9.42578125" style="794" customWidth="1"/>
    <col min="10508" max="10752" width="11" style="794"/>
    <col min="10753" max="10753" width="46.7109375" style="794" bestFit="1" customWidth="1"/>
    <col min="10754" max="10754" width="11.85546875" style="794" customWidth="1"/>
    <col min="10755" max="10755" width="12.42578125" style="794" customWidth="1"/>
    <col min="10756" max="10756" width="12.5703125" style="794" customWidth="1"/>
    <col min="10757" max="10757" width="11.7109375" style="794" customWidth="1"/>
    <col min="10758" max="10758" width="10.7109375" style="794" customWidth="1"/>
    <col min="10759" max="10759" width="2.42578125" style="794" bestFit="1" customWidth="1"/>
    <col min="10760" max="10760" width="8.5703125" style="794" customWidth="1"/>
    <col min="10761" max="10761" width="12.42578125" style="794" customWidth="1"/>
    <col min="10762" max="10762" width="2.140625" style="794" customWidth="1"/>
    <col min="10763" max="10763" width="9.42578125" style="794" customWidth="1"/>
    <col min="10764" max="11008" width="11" style="794"/>
    <col min="11009" max="11009" width="46.7109375" style="794" bestFit="1" customWidth="1"/>
    <col min="11010" max="11010" width="11.85546875" style="794" customWidth="1"/>
    <col min="11011" max="11011" width="12.42578125" style="794" customWidth="1"/>
    <col min="11012" max="11012" width="12.5703125" style="794" customWidth="1"/>
    <col min="11013" max="11013" width="11.7109375" style="794" customWidth="1"/>
    <col min="11014" max="11014" width="10.7109375" style="794" customWidth="1"/>
    <col min="11015" max="11015" width="2.42578125" style="794" bestFit="1" customWidth="1"/>
    <col min="11016" max="11016" width="8.5703125" style="794" customWidth="1"/>
    <col min="11017" max="11017" width="12.42578125" style="794" customWidth="1"/>
    <col min="11018" max="11018" width="2.140625" style="794" customWidth="1"/>
    <col min="11019" max="11019" width="9.42578125" style="794" customWidth="1"/>
    <col min="11020" max="11264" width="11" style="794"/>
    <col min="11265" max="11265" width="46.7109375" style="794" bestFit="1" customWidth="1"/>
    <col min="11266" max="11266" width="11.85546875" style="794" customWidth="1"/>
    <col min="11267" max="11267" width="12.42578125" style="794" customWidth="1"/>
    <col min="11268" max="11268" width="12.5703125" style="794" customWidth="1"/>
    <col min="11269" max="11269" width="11.7109375" style="794" customWidth="1"/>
    <col min="11270" max="11270" width="10.7109375" style="794" customWidth="1"/>
    <col min="11271" max="11271" width="2.42578125" style="794" bestFit="1" customWidth="1"/>
    <col min="11272" max="11272" width="8.5703125" style="794" customWidth="1"/>
    <col min="11273" max="11273" width="12.42578125" style="794" customWidth="1"/>
    <col min="11274" max="11274" width="2.140625" style="794" customWidth="1"/>
    <col min="11275" max="11275" width="9.42578125" style="794" customWidth="1"/>
    <col min="11276" max="11520" width="11" style="794"/>
    <col min="11521" max="11521" width="46.7109375" style="794" bestFit="1" customWidth="1"/>
    <col min="11522" max="11522" width="11.85546875" style="794" customWidth="1"/>
    <col min="11523" max="11523" width="12.42578125" style="794" customWidth="1"/>
    <col min="11524" max="11524" width="12.5703125" style="794" customWidth="1"/>
    <col min="11525" max="11525" width="11.7109375" style="794" customWidth="1"/>
    <col min="11526" max="11526" width="10.7109375" style="794" customWidth="1"/>
    <col min="11527" max="11527" width="2.42578125" style="794" bestFit="1" customWidth="1"/>
    <col min="11528" max="11528" width="8.5703125" style="794" customWidth="1"/>
    <col min="11529" max="11529" width="12.42578125" style="794" customWidth="1"/>
    <col min="11530" max="11530" width="2.140625" style="794" customWidth="1"/>
    <col min="11531" max="11531" width="9.42578125" style="794" customWidth="1"/>
    <col min="11532" max="11776" width="11" style="794"/>
    <col min="11777" max="11777" width="46.7109375" style="794" bestFit="1" customWidth="1"/>
    <col min="11778" max="11778" width="11.85546875" style="794" customWidth="1"/>
    <col min="11779" max="11779" width="12.42578125" style="794" customWidth="1"/>
    <col min="11780" max="11780" width="12.5703125" style="794" customWidth="1"/>
    <col min="11781" max="11781" width="11.7109375" style="794" customWidth="1"/>
    <col min="11782" max="11782" width="10.7109375" style="794" customWidth="1"/>
    <col min="11783" max="11783" width="2.42578125" style="794" bestFit="1" customWidth="1"/>
    <col min="11784" max="11784" width="8.5703125" style="794" customWidth="1"/>
    <col min="11785" max="11785" width="12.42578125" style="794" customWidth="1"/>
    <col min="11786" max="11786" width="2.140625" style="794" customWidth="1"/>
    <col min="11787" max="11787" width="9.42578125" style="794" customWidth="1"/>
    <col min="11788" max="12032" width="11" style="794"/>
    <col min="12033" max="12033" width="46.7109375" style="794" bestFit="1" customWidth="1"/>
    <col min="12034" max="12034" width="11.85546875" style="794" customWidth="1"/>
    <col min="12035" max="12035" width="12.42578125" style="794" customWidth="1"/>
    <col min="12036" max="12036" width="12.5703125" style="794" customWidth="1"/>
    <col min="12037" max="12037" width="11.7109375" style="794" customWidth="1"/>
    <col min="12038" max="12038" width="10.7109375" style="794" customWidth="1"/>
    <col min="12039" max="12039" width="2.42578125" style="794" bestFit="1" customWidth="1"/>
    <col min="12040" max="12040" width="8.5703125" style="794" customWidth="1"/>
    <col min="12041" max="12041" width="12.42578125" style="794" customWidth="1"/>
    <col min="12042" max="12042" width="2.140625" style="794" customWidth="1"/>
    <col min="12043" max="12043" width="9.42578125" style="794" customWidth="1"/>
    <col min="12044" max="12288" width="11" style="794"/>
    <col min="12289" max="12289" width="46.7109375" style="794" bestFit="1" customWidth="1"/>
    <col min="12290" max="12290" width="11.85546875" style="794" customWidth="1"/>
    <col min="12291" max="12291" width="12.42578125" style="794" customWidth="1"/>
    <col min="12292" max="12292" width="12.5703125" style="794" customWidth="1"/>
    <col min="12293" max="12293" width="11.7109375" style="794" customWidth="1"/>
    <col min="12294" max="12294" width="10.7109375" style="794" customWidth="1"/>
    <col min="12295" max="12295" width="2.42578125" style="794" bestFit="1" customWidth="1"/>
    <col min="12296" max="12296" width="8.5703125" style="794" customWidth="1"/>
    <col min="12297" max="12297" width="12.42578125" style="794" customWidth="1"/>
    <col min="12298" max="12298" width="2.140625" style="794" customWidth="1"/>
    <col min="12299" max="12299" width="9.42578125" style="794" customWidth="1"/>
    <col min="12300" max="12544" width="11" style="794"/>
    <col min="12545" max="12545" width="46.7109375" style="794" bestFit="1" customWidth="1"/>
    <col min="12546" max="12546" width="11.85546875" style="794" customWidth="1"/>
    <col min="12547" max="12547" width="12.42578125" style="794" customWidth="1"/>
    <col min="12548" max="12548" width="12.5703125" style="794" customWidth="1"/>
    <col min="12549" max="12549" width="11.7109375" style="794" customWidth="1"/>
    <col min="12550" max="12550" width="10.7109375" style="794" customWidth="1"/>
    <col min="12551" max="12551" width="2.42578125" style="794" bestFit="1" customWidth="1"/>
    <col min="12552" max="12552" width="8.5703125" style="794" customWidth="1"/>
    <col min="12553" max="12553" width="12.42578125" style="794" customWidth="1"/>
    <col min="12554" max="12554" width="2.140625" style="794" customWidth="1"/>
    <col min="12555" max="12555" width="9.42578125" style="794" customWidth="1"/>
    <col min="12556" max="12800" width="11" style="794"/>
    <col min="12801" max="12801" width="46.7109375" style="794" bestFit="1" customWidth="1"/>
    <col min="12802" max="12802" width="11.85546875" style="794" customWidth="1"/>
    <col min="12803" max="12803" width="12.42578125" style="794" customWidth="1"/>
    <col min="12804" max="12804" width="12.5703125" style="794" customWidth="1"/>
    <col min="12805" max="12805" width="11.7109375" style="794" customWidth="1"/>
    <col min="12806" max="12806" width="10.7109375" style="794" customWidth="1"/>
    <col min="12807" max="12807" width="2.42578125" style="794" bestFit="1" customWidth="1"/>
    <col min="12808" max="12808" width="8.5703125" style="794" customWidth="1"/>
    <col min="12809" max="12809" width="12.42578125" style="794" customWidth="1"/>
    <col min="12810" max="12810" width="2.140625" style="794" customWidth="1"/>
    <col min="12811" max="12811" width="9.42578125" style="794" customWidth="1"/>
    <col min="12812" max="13056" width="11" style="794"/>
    <col min="13057" max="13057" width="46.7109375" style="794" bestFit="1" customWidth="1"/>
    <col min="13058" max="13058" width="11.85546875" style="794" customWidth="1"/>
    <col min="13059" max="13059" width="12.42578125" style="794" customWidth="1"/>
    <col min="13060" max="13060" width="12.5703125" style="794" customWidth="1"/>
    <col min="13061" max="13061" width="11.7109375" style="794" customWidth="1"/>
    <col min="13062" max="13062" width="10.7109375" style="794" customWidth="1"/>
    <col min="13063" max="13063" width="2.42578125" style="794" bestFit="1" customWidth="1"/>
    <col min="13064" max="13064" width="8.5703125" style="794" customWidth="1"/>
    <col min="13065" max="13065" width="12.42578125" style="794" customWidth="1"/>
    <col min="13066" max="13066" width="2.140625" style="794" customWidth="1"/>
    <col min="13067" max="13067" width="9.42578125" style="794" customWidth="1"/>
    <col min="13068" max="13312" width="11" style="794"/>
    <col min="13313" max="13313" width="46.7109375" style="794" bestFit="1" customWidth="1"/>
    <col min="13314" max="13314" width="11.85546875" style="794" customWidth="1"/>
    <col min="13315" max="13315" width="12.42578125" style="794" customWidth="1"/>
    <col min="13316" max="13316" width="12.5703125" style="794" customWidth="1"/>
    <col min="13317" max="13317" width="11.7109375" style="794" customWidth="1"/>
    <col min="13318" max="13318" width="10.7109375" style="794" customWidth="1"/>
    <col min="13319" max="13319" width="2.42578125" style="794" bestFit="1" customWidth="1"/>
    <col min="13320" max="13320" width="8.5703125" style="794" customWidth="1"/>
    <col min="13321" max="13321" width="12.42578125" style="794" customWidth="1"/>
    <col min="13322" max="13322" width="2.140625" style="794" customWidth="1"/>
    <col min="13323" max="13323" width="9.42578125" style="794" customWidth="1"/>
    <col min="13324" max="13568" width="11" style="794"/>
    <col min="13569" max="13569" width="46.7109375" style="794" bestFit="1" customWidth="1"/>
    <col min="13570" max="13570" width="11.85546875" style="794" customWidth="1"/>
    <col min="13571" max="13571" width="12.42578125" style="794" customWidth="1"/>
    <col min="13572" max="13572" width="12.5703125" style="794" customWidth="1"/>
    <col min="13573" max="13573" width="11.7109375" style="794" customWidth="1"/>
    <col min="13574" max="13574" width="10.7109375" style="794" customWidth="1"/>
    <col min="13575" max="13575" width="2.42578125" style="794" bestFit="1" customWidth="1"/>
    <col min="13576" max="13576" width="8.5703125" style="794" customWidth="1"/>
    <col min="13577" max="13577" width="12.42578125" style="794" customWidth="1"/>
    <col min="13578" max="13578" width="2.140625" style="794" customWidth="1"/>
    <col min="13579" max="13579" width="9.42578125" style="794" customWidth="1"/>
    <col min="13580" max="13824" width="11" style="794"/>
    <col min="13825" max="13825" width="46.7109375" style="794" bestFit="1" customWidth="1"/>
    <col min="13826" max="13826" width="11.85546875" style="794" customWidth="1"/>
    <col min="13827" max="13827" width="12.42578125" style="794" customWidth="1"/>
    <col min="13828" max="13828" width="12.5703125" style="794" customWidth="1"/>
    <col min="13829" max="13829" width="11.7109375" style="794" customWidth="1"/>
    <col min="13830" max="13830" width="10.7109375" style="794" customWidth="1"/>
    <col min="13831" max="13831" width="2.42578125" style="794" bestFit="1" customWidth="1"/>
    <col min="13832" max="13832" width="8.5703125" style="794" customWidth="1"/>
    <col min="13833" max="13833" width="12.42578125" style="794" customWidth="1"/>
    <col min="13834" max="13834" width="2.140625" style="794" customWidth="1"/>
    <col min="13835" max="13835" width="9.42578125" style="794" customWidth="1"/>
    <col min="13836" max="14080" width="11" style="794"/>
    <col min="14081" max="14081" width="46.7109375" style="794" bestFit="1" customWidth="1"/>
    <col min="14082" max="14082" width="11.85546875" style="794" customWidth="1"/>
    <col min="14083" max="14083" width="12.42578125" style="794" customWidth="1"/>
    <col min="14084" max="14084" width="12.5703125" style="794" customWidth="1"/>
    <col min="14085" max="14085" width="11.7109375" style="794" customWidth="1"/>
    <col min="14086" max="14086" width="10.7109375" style="794" customWidth="1"/>
    <col min="14087" max="14087" width="2.42578125" style="794" bestFit="1" customWidth="1"/>
    <col min="14088" max="14088" width="8.5703125" style="794" customWidth="1"/>
    <col min="14089" max="14089" width="12.42578125" style="794" customWidth="1"/>
    <col min="14090" max="14090" width="2.140625" style="794" customWidth="1"/>
    <col min="14091" max="14091" width="9.42578125" style="794" customWidth="1"/>
    <col min="14092" max="14336" width="11" style="794"/>
    <col min="14337" max="14337" width="46.7109375" style="794" bestFit="1" customWidth="1"/>
    <col min="14338" max="14338" width="11.85546875" style="794" customWidth="1"/>
    <col min="14339" max="14339" width="12.42578125" style="794" customWidth="1"/>
    <col min="14340" max="14340" width="12.5703125" style="794" customWidth="1"/>
    <col min="14341" max="14341" width="11.7109375" style="794" customWidth="1"/>
    <col min="14342" max="14342" width="10.7109375" style="794" customWidth="1"/>
    <col min="14343" max="14343" width="2.42578125" style="794" bestFit="1" customWidth="1"/>
    <col min="14344" max="14344" width="8.5703125" style="794" customWidth="1"/>
    <col min="14345" max="14345" width="12.42578125" style="794" customWidth="1"/>
    <col min="14346" max="14346" width="2.140625" style="794" customWidth="1"/>
    <col min="14347" max="14347" width="9.42578125" style="794" customWidth="1"/>
    <col min="14348" max="14592" width="11" style="794"/>
    <col min="14593" max="14593" width="46.7109375" style="794" bestFit="1" customWidth="1"/>
    <col min="14594" max="14594" width="11.85546875" style="794" customWidth="1"/>
    <col min="14595" max="14595" width="12.42578125" style="794" customWidth="1"/>
    <col min="14596" max="14596" width="12.5703125" style="794" customWidth="1"/>
    <col min="14597" max="14597" width="11.7109375" style="794" customWidth="1"/>
    <col min="14598" max="14598" width="10.7109375" style="794" customWidth="1"/>
    <col min="14599" max="14599" width="2.42578125" style="794" bestFit="1" customWidth="1"/>
    <col min="14600" max="14600" width="8.5703125" style="794" customWidth="1"/>
    <col min="14601" max="14601" width="12.42578125" style="794" customWidth="1"/>
    <col min="14602" max="14602" width="2.140625" style="794" customWidth="1"/>
    <col min="14603" max="14603" width="9.42578125" style="794" customWidth="1"/>
    <col min="14604" max="14848" width="11" style="794"/>
    <col min="14849" max="14849" width="46.7109375" style="794" bestFit="1" customWidth="1"/>
    <col min="14850" max="14850" width="11.85546875" style="794" customWidth="1"/>
    <col min="14851" max="14851" width="12.42578125" style="794" customWidth="1"/>
    <col min="14852" max="14852" width="12.5703125" style="794" customWidth="1"/>
    <col min="14853" max="14853" width="11.7109375" style="794" customWidth="1"/>
    <col min="14854" max="14854" width="10.7109375" style="794" customWidth="1"/>
    <col min="14855" max="14855" width="2.42578125" style="794" bestFit="1" customWidth="1"/>
    <col min="14856" max="14856" width="8.5703125" style="794" customWidth="1"/>
    <col min="14857" max="14857" width="12.42578125" style="794" customWidth="1"/>
    <col min="14858" max="14858" width="2.140625" style="794" customWidth="1"/>
    <col min="14859" max="14859" width="9.42578125" style="794" customWidth="1"/>
    <col min="14860" max="15104" width="11" style="794"/>
    <col min="15105" max="15105" width="46.7109375" style="794" bestFit="1" customWidth="1"/>
    <col min="15106" max="15106" width="11.85546875" style="794" customWidth="1"/>
    <col min="15107" max="15107" width="12.42578125" style="794" customWidth="1"/>
    <col min="15108" max="15108" width="12.5703125" style="794" customWidth="1"/>
    <col min="15109" max="15109" width="11.7109375" style="794" customWidth="1"/>
    <col min="15110" max="15110" width="10.7109375" style="794" customWidth="1"/>
    <col min="15111" max="15111" width="2.42578125" style="794" bestFit="1" customWidth="1"/>
    <col min="15112" max="15112" width="8.5703125" style="794" customWidth="1"/>
    <col min="15113" max="15113" width="12.42578125" style="794" customWidth="1"/>
    <col min="15114" max="15114" width="2.140625" style="794" customWidth="1"/>
    <col min="15115" max="15115" width="9.42578125" style="794" customWidth="1"/>
    <col min="15116" max="15360" width="11" style="794"/>
    <col min="15361" max="15361" width="46.7109375" style="794" bestFit="1" customWidth="1"/>
    <col min="15362" max="15362" width="11.85546875" style="794" customWidth="1"/>
    <col min="15363" max="15363" width="12.42578125" style="794" customWidth="1"/>
    <col min="15364" max="15364" width="12.5703125" style="794" customWidth="1"/>
    <col min="15365" max="15365" width="11.7109375" style="794" customWidth="1"/>
    <col min="15366" max="15366" width="10.7109375" style="794" customWidth="1"/>
    <col min="15367" max="15367" width="2.42578125" style="794" bestFit="1" customWidth="1"/>
    <col min="15368" max="15368" width="8.5703125" style="794" customWidth="1"/>
    <col min="15369" max="15369" width="12.42578125" style="794" customWidth="1"/>
    <col min="15370" max="15370" width="2.140625" style="794" customWidth="1"/>
    <col min="15371" max="15371" width="9.42578125" style="794" customWidth="1"/>
    <col min="15372" max="15616" width="11" style="794"/>
    <col min="15617" max="15617" width="46.7109375" style="794" bestFit="1" customWidth="1"/>
    <col min="15618" max="15618" width="11.85546875" style="794" customWidth="1"/>
    <col min="15619" max="15619" width="12.42578125" style="794" customWidth="1"/>
    <col min="15620" max="15620" width="12.5703125" style="794" customWidth="1"/>
    <col min="15621" max="15621" width="11.7109375" style="794" customWidth="1"/>
    <col min="15622" max="15622" width="10.7109375" style="794" customWidth="1"/>
    <col min="15623" max="15623" width="2.42578125" style="794" bestFit="1" customWidth="1"/>
    <col min="15624" max="15624" width="8.5703125" style="794" customWidth="1"/>
    <col min="15625" max="15625" width="12.42578125" style="794" customWidth="1"/>
    <col min="15626" max="15626" width="2.140625" style="794" customWidth="1"/>
    <col min="15627" max="15627" width="9.42578125" style="794" customWidth="1"/>
    <col min="15628" max="15872" width="11" style="794"/>
    <col min="15873" max="15873" width="46.7109375" style="794" bestFit="1" customWidth="1"/>
    <col min="15874" max="15874" width="11.85546875" style="794" customWidth="1"/>
    <col min="15875" max="15875" width="12.42578125" style="794" customWidth="1"/>
    <col min="15876" max="15876" width="12.5703125" style="794" customWidth="1"/>
    <col min="15877" max="15877" width="11.7109375" style="794" customWidth="1"/>
    <col min="15878" max="15878" width="10.7109375" style="794" customWidth="1"/>
    <col min="15879" max="15879" width="2.42578125" style="794" bestFit="1" customWidth="1"/>
    <col min="15880" max="15880" width="8.5703125" style="794" customWidth="1"/>
    <col min="15881" max="15881" width="12.42578125" style="794" customWidth="1"/>
    <col min="15882" max="15882" width="2.140625" style="794" customWidth="1"/>
    <col min="15883" max="15883" width="9.42578125" style="794" customWidth="1"/>
    <col min="15884" max="16128" width="11" style="794"/>
    <col min="16129" max="16129" width="46.7109375" style="794" bestFit="1" customWidth="1"/>
    <col min="16130" max="16130" width="11.85546875" style="794" customWidth="1"/>
    <col min="16131" max="16131" width="12.42578125" style="794" customWidth="1"/>
    <col min="16132" max="16132" width="12.5703125" style="794" customWidth="1"/>
    <col min="16133" max="16133" width="11.7109375" style="794" customWidth="1"/>
    <col min="16134" max="16134" width="10.7109375" style="794" customWidth="1"/>
    <col min="16135" max="16135" width="2.42578125" style="794" bestFit="1" customWidth="1"/>
    <col min="16136" max="16136" width="8.5703125" style="794" customWidth="1"/>
    <col min="16137" max="16137" width="12.42578125" style="794" customWidth="1"/>
    <col min="16138" max="16138" width="2.140625" style="794" customWidth="1"/>
    <col min="16139" max="16139" width="9.42578125" style="794" customWidth="1"/>
    <col min="16140" max="16384" width="11" style="794"/>
  </cols>
  <sheetData>
    <row r="1" spans="1:11" s="865" customFormat="1" ht="12.75">
      <c r="A1" s="1862" t="s">
        <v>1126</v>
      </c>
      <c r="B1" s="1862"/>
      <c r="C1" s="1862"/>
      <c r="D1" s="1862"/>
      <c r="E1" s="1862"/>
      <c r="F1" s="1862"/>
      <c r="G1" s="1862"/>
      <c r="H1" s="1862"/>
      <c r="I1" s="1862"/>
      <c r="J1" s="1862"/>
      <c r="K1" s="1862"/>
    </row>
    <row r="2" spans="1:11" s="865" customFormat="1" ht="17.100000000000001" customHeight="1">
      <c r="A2" s="1871" t="s">
        <v>268</v>
      </c>
      <c r="B2" s="1871"/>
      <c r="C2" s="1871"/>
      <c r="D2" s="1871"/>
      <c r="E2" s="1871"/>
      <c r="F2" s="1871"/>
      <c r="G2" s="1871"/>
      <c r="H2" s="1871"/>
      <c r="I2" s="1871"/>
      <c r="J2" s="1871"/>
      <c r="K2" s="1871"/>
    </row>
    <row r="3" spans="1:11" s="865" customFormat="1" ht="17.100000000000001" customHeight="1" thickBot="1">
      <c r="A3" s="848"/>
      <c r="B3" s="914"/>
      <c r="C3" s="795"/>
      <c r="D3" s="795"/>
      <c r="E3" s="795"/>
      <c r="F3" s="795"/>
      <c r="G3" s="795"/>
      <c r="H3" s="795"/>
      <c r="I3" s="1864" t="s">
        <v>1</v>
      </c>
      <c r="J3" s="1864"/>
      <c r="K3" s="1864"/>
    </row>
    <row r="4" spans="1:11" s="865" customFormat="1" ht="13.5" thickTop="1">
      <c r="A4" s="797"/>
      <c r="B4" s="916">
        <v>2016</v>
      </c>
      <c r="C4" s="916">
        <v>2016</v>
      </c>
      <c r="D4" s="916">
        <v>2017</v>
      </c>
      <c r="E4" s="917">
        <v>2017</v>
      </c>
      <c r="F4" s="1880" t="s">
        <v>1254</v>
      </c>
      <c r="G4" s="1881"/>
      <c r="H4" s="1881"/>
      <c r="I4" s="1881"/>
      <c r="J4" s="1881"/>
      <c r="K4" s="1882"/>
    </row>
    <row r="5" spans="1:11" s="865" customFormat="1" ht="12.75">
      <c r="A5" s="869" t="s">
        <v>734</v>
      </c>
      <c r="B5" s="896" t="s">
        <v>695</v>
      </c>
      <c r="C5" s="896" t="s">
        <v>696</v>
      </c>
      <c r="D5" s="896" t="s">
        <v>697</v>
      </c>
      <c r="E5" s="897" t="s">
        <v>992</v>
      </c>
      <c r="F5" s="1867" t="s">
        <v>5</v>
      </c>
      <c r="G5" s="1868"/>
      <c r="H5" s="1869"/>
      <c r="I5" s="1868" t="s">
        <v>79</v>
      </c>
      <c r="J5" s="1868"/>
      <c r="K5" s="1870"/>
    </row>
    <row r="6" spans="1:11" s="865" customFormat="1" ht="12.75">
      <c r="A6" s="869"/>
      <c r="B6" s="896"/>
      <c r="C6" s="896"/>
      <c r="D6" s="896"/>
      <c r="E6" s="897"/>
      <c r="F6" s="874" t="s">
        <v>3</v>
      </c>
      <c r="G6" s="875" t="s">
        <v>194</v>
      </c>
      <c r="H6" s="876" t="s">
        <v>698</v>
      </c>
      <c r="I6" s="871" t="s">
        <v>3</v>
      </c>
      <c r="J6" s="875" t="s">
        <v>194</v>
      </c>
      <c r="K6" s="877" t="s">
        <v>698</v>
      </c>
    </row>
    <row r="7" spans="1:11" s="865" customFormat="1" ht="17.100000000000001" customHeight="1">
      <c r="A7" s="811" t="s">
        <v>781</v>
      </c>
      <c r="B7" s="812">
        <v>268895.39120110672</v>
      </c>
      <c r="C7" s="812">
        <v>267877.06509812264</v>
      </c>
      <c r="D7" s="812">
        <v>221028.05011192398</v>
      </c>
      <c r="E7" s="813">
        <v>233068.42901243747</v>
      </c>
      <c r="F7" s="814">
        <v>-1018.3261029840796</v>
      </c>
      <c r="G7" s="878"/>
      <c r="H7" s="813">
        <v>-0.37870716133712906</v>
      </c>
      <c r="I7" s="812">
        <v>12040.378900513489</v>
      </c>
      <c r="J7" s="879"/>
      <c r="K7" s="817">
        <v>5.4474438400087655</v>
      </c>
    </row>
    <row r="8" spans="1:11" s="865" customFormat="1" ht="17.100000000000001" customHeight="1">
      <c r="A8" s="819" t="s">
        <v>782</v>
      </c>
      <c r="B8" s="820">
        <v>7238.3446196574696</v>
      </c>
      <c r="C8" s="820">
        <v>6157.1098596727115</v>
      </c>
      <c r="D8" s="820">
        <v>5588.4626733444893</v>
      </c>
      <c r="E8" s="821">
        <v>4670.2270754269002</v>
      </c>
      <c r="F8" s="822">
        <v>-1081.2347599847581</v>
      </c>
      <c r="G8" s="880"/>
      <c r="H8" s="821">
        <v>-14.937597155134124</v>
      </c>
      <c r="I8" s="820">
        <v>-918.23559791758908</v>
      </c>
      <c r="J8" s="821"/>
      <c r="K8" s="824">
        <v>-16.430915827662833</v>
      </c>
    </row>
    <row r="9" spans="1:11" s="865" customFormat="1" ht="17.100000000000001" customHeight="1">
      <c r="A9" s="819" t="s">
        <v>783</v>
      </c>
      <c r="B9" s="820">
        <v>7185.5054103074699</v>
      </c>
      <c r="C9" s="820">
        <v>6067.9369267927113</v>
      </c>
      <c r="D9" s="820">
        <v>5537.1644933344896</v>
      </c>
      <c r="E9" s="821">
        <v>4625.9353880669005</v>
      </c>
      <c r="F9" s="822">
        <v>-1117.5684835147586</v>
      </c>
      <c r="G9" s="880"/>
      <c r="H9" s="821">
        <v>-15.553095011404878</v>
      </c>
      <c r="I9" s="820">
        <v>-911.22910526758915</v>
      </c>
      <c r="J9" s="821"/>
      <c r="K9" s="824">
        <v>-16.456601684210494</v>
      </c>
    </row>
    <row r="10" spans="1:11" s="865" customFormat="1" ht="17.100000000000001" customHeight="1">
      <c r="A10" s="819" t="s">
        <v>784</v>
      </c>
      <c r="B10" s="820">
        <v>52.839209350000004</v>
      </c>
      <c r="C10" s="820">
        <v>89.172932879999991</v>
      </c>
      <c r="D10" s="820">
        <v>51.29818001000001</v>
      </c>
      <c r="E10" s="821">
        <v>44.291687359999997</v>
      </c>
      <c r="F10" s="822">
        <v>36.333723529999986</v>
      </c>
      <c r="G10" s="880"/>
      <c r="H10" s="821">
        <v>68.762806970350667</v>
      </c>
      <c r="I10" s="820">
        <v>-7.0064926500000126</v>
      </c>
      <c r="J10" s="821"/>
      <c r="K10" s="824">
        <v>-13.658364972469151</v>
      </c>
    </row>
    <row r="11" spans="1:11" s="865" customFormat="1" ht="17.100000000000001" customHeight="1">
      <c r="A11" s="819" t="s">
        <v>785</v>
      </c>
      <c r="B11" s="820">
        <v>143419.26116404336</v>
      </c>
      <c r="C11" s="820">
        <v>147307.37990833103</v>
      </c>
      <c r="D11" s="820">
        <v>92788.125347221503</v>
      </c>
      <c r="E11" s="821">
        <v>96728.769200778595</v>
      </c>
      <c r="F11" s="822">
        <v>3888.118744287669</v>
      </c>
      <c r="G11" s="880"/>
      <c r="H11" s="821">
        <v>2.7110157399572907</v>
      </c>
      <c r="I11" s="820">
        <v>3940.6438535570924</v>
      </c>
      <c r="J11" s="821"/>
      <c r="K11" s="824">
        <v>4.246926898038784</v>
      </c>
    </row>
    <row r="12" spans="1:11" s="865" customFormat="1" ht="17.100000000000001" customHeight="1">
      <c r="A12" s="819" t="s">
        <v>783</v>
      </c>
      <c r="B12" s="820">
        <v>143392.19525063335</v>
      </c>
      <c r="C12" s="820">
        <v>147273.03209232102</v>
      </c>
      <c r="D12" s="820">
        <v>92758.015931981499</v>
      </c>
      <c r="E12" s="821">
        <v>96707.930968528599</v>
      </c>
      <c r="F12" s="822">
        <v>3880.8368416876765</v>
      </c>
      <c r="G12" s="880"/>
      <c r="H12" s="821">
        <v>2.7064491445328751</v>
      </c>
      <c r="I12" s="820">
        <v>3949.9150365470996</v>
      </c>
      <c r="J12" s="821"/>
      <c r="K12" s="824">
        <v>4.2583004787893817</v>
      </c>
    </row>
    <row r="13" spans="1:11" s="865" customFormat="1" ht="17.100000000000001" customHeight="1">
      <c r="A13" s="819" t="s">
        <v>784</v>
      </c>
      <c r="B13" s="820">
        <v>27.065913409999993</v>
      </c>
      <c r="C13" s="820">
        <v>34.347816010000003</v>
      </c>
      <c r="D13" s="820">
        <v>30.109415240000001</v>
      </c>
      <c r="E13" s="821">
        <v>20.838232250000001</v>
      </c>
      <c r="F13" s="822">
        <v>7.2819026000000093</v>
      </c>
      <c r="G13" s="880"/>
      <c r="H13" s="821">
        <v>26.904329773365703</v>
      </c>
      <c r="I13" s="820">
        <v>-9.2711829899999998</v>
      </c>
      <c r="J13" s="821"/>
      <c r="K13" s="824">
        <v>-30.791640807701054</v>
      </c>
    </row>
    <row r="14" spans="1:11" s="865" customFormat="1" ht="17.100000000000001" customHeight="1">
      <c r="A14" s="819" t="s">
        <v>786</v>
      </c>
      <c r="B14" s="820">
        <v>68222.084073120001</v>
      </c>
      <c r="C14" s="820">
        <v>68621.332012059996</v>
      </c>
      <c r="D14" s="820">
        <v>88672.974029399993</v>
      </c>
      <c r="E14" s="821">
        <v>98237.055196470028</v>
      </c>
      <c r="F14" s="822">
        <v>399.24793893999595</v>
      </c>
      <c r="G14" s="880"/>
      <c r="H14" s="821">
        <v>0.58521803366793146</v>
      </c>
      <c r="I14" s="820">
        <v>9564.081167070035</v>
      </c>
      <c r="J14" s="821"/>
      <c r="K14" s="824">
        <v>10.785790452792316</v>
      </c>
    </row>
    <row r="15" spans="1:11" s="865" customFormat="1" ht="17.100000000000001" customHeight="1">
      <c r="A15" s="819" t="s">
        <v>783</v>
      </c>
      <c r="B15" s="820">
        <v>68221.017073120005</v>
      </c>
      <c r="C15" s="820">
        <v>68620.265512059996</v>
      </c>
      <c r="D15" s="820">
        <v>88671.945529399993</v>
      </c>
      <c r="E15" s="821">
        <v>98236.032196470027</v>
      </c>
      <c r="F15" s="822">
        <v>399.24843893999059</v>
      </c>
      <c r="G15" s="880"/>
      <c r="H15" s="821">
        <v>0.58522791958975329</v>
      </c>
      <c r="I15" s="820">
        <v>9564.0866670700343</v>
      </c>
      <c r="J15" s="821"/>
      <c r="K15" s="824">
        <v>10.785921759096821</v>
      </c>
    </row>
    <row r="16" spans="1:11" s="865" customFormat="1" ht="17.100000000000001" customHeight="1">
      <c r="A16" s="819" t="s">
        <v>784</v>
      </c>
      <c r="B16" s="820">
        <v>1.0669999999999999</v>
      </c>
      <c r="C16" s="820">
        <v>1.0665</v>
      </c>
      <c r="D16" s="820">
        <v>1.0285</v>
      </c>
      <c r="E16" s="821">
        <v>1.0229999999999999</v>
      </c>
      <c r="F16" s="822">
        <v>-4.9999999999994493E-4</v>
      </c>
      <c r="G16" s="880"/>
      <c r="H16" s="821">
        <v>-4.6860356138701494E-2</v>
      </c>
      <c r="I16" s="820">
        <v>-5.5000000000000604E-3</v>
      </c>
      <c r="J16" s="821"/>
      <c r="K16" s="824">
        <v>-0.53475935828877597</v>
      </c>
    </row>
    <row r="17" spans="1:11" s="865" customFormat="1" ht="17.100000000000001" customHeight="1">
      <c r="A17" s="819" t="s">
        <v>787</v>
      </c>
      <c r="B17" s="820">
        <v>49807.393956635882</v>
      </c>
      <c r="C17" s="820">
        <v>45554.98491503892</v>
      </c>
      <c r="D17" s="820">
        <v>33757.240330098</v>
      </c>
      <c r="E17" s="821">
        <v>33195.426545921931</v>
      </c>
      <c r="F17" s="822">
        <v>-4252.4090415969622</v>
      </c>
      <c r="G17" s="880"/>
      <c r="H17" s="821">
        <v>-8.5377063600220939</v>
      </c>
      <c r="I17" s="820">
        <v>-561.81378417606902</v>
      </c>
      <c r="J17" s="821"/>
      <c r="K17" s="824">
        <v>-1.6642764002102244</v>
      </c>
    </row>
    <row r="18" spans="1:11" s="865" customFormat="1" ht="17.100000000000001" customHeight="1">
      <c r="A18" s="819" t="s">
        <v>783</v>
      </c>
      <c r="B18" s="820">
        <v>49586.519796905879</v>
      </c>
      <c r="C18" s="820">
        <v>45334.619320578917</v>
      </c>
      <c r="D18" s="820">
        <v>33544.562746308002</v>
      </c>
      <c r="E18" s="821">
        <v>32984.17852010193</v>
      </c>
      <c r="F18" s="822">
        <v>-4251.9004763269622</v>
      </c>
      <c r="G18" s="880"/>
      <c r="H18" s="821">
        <v>-8.5747104127123563</v>
      </c>
      <c r="I18" s="820">
        <v>-560.38422620607162</v>
      </c>
      <c r="J18" s="821"/>
      <c r="K18" s="824">
        <v>-1.6705664952146346</v>
      </c>
    </row>
    <row r="19" spans="1:11" s="865" customFormat="1" ht="17.100000000000001" customHeight="1">
      <c r="A19" s="819" t="s">
        <v>784</v>
      </c>
      <c r="B19" s="820">
        <v>220.87415972999997</v>
      </c>
      <c r="C19" s="820">
        <v>220.36559446000001</v>
      </c>
      <c r="D19" s="820">
        <v>212.67758379</v>
      </c>
      <c r="E19" s="821">
        <v>211.24802582000001</v>
      </c>
      <c r="F19" s="822">
        <v>-0.50856526999996277</v>
      </c>
      <c r="G19" s="880"/>
      <c r="H19" s="821">
        <v>-0.23025113966325481</v>
      </c>
      <c r="I19" s="820">
        <v>-1.4295579699999905</v>
      </c>
      <c r="J19" s="821"/>
      <c r="K19" s="824">
        <v>-0.67217143646485589</v>
      </c>
    </row>
    <row r="20" spans="1:11" s="865" customFormat="1" ht="17.100000000000001" customHeight="1">
      <c r="A20" s="819" t="s">
        <v>788</v>
      </c>
      <c r="B20" s="820">
        <v>208.30738765000001</v>
      </c>
      <c r="C20" s="820">
        <v>236.25840302</v>
      </c>
      <c r="D20" s="820">
        <v>221.24773185999999</v>
      </c>
      <c r="E20" s="821">
        <v>236.95099384000002</v>
      </c>
      <c r="F20" s="822">
        <v>27.951015369999993</v>
      </c>
      <c r="G20" s="880"/>
      <c r="H20" s="821">
        <v>13.418158465394203</v>
      </c>
      <c r="I20" s="820">
        <v>15.703261980000036</v>
      </c>
      <c r="J20" s="821"/>
      <c r="K20" s="824">
        <v>7.0975922998101808</v>
      </c>
    </row>
    <row r="21" spans="1:11" s="865" customFormat="1" ht="17.100000000000001" customHeight="1">
      <c r="A21" s="811" t="s">
        <v>789</v>
      </c>
      <c r="B21" s="812">
        <v>5</v>
      </c>
      <c r="C21" s="812">
        <v>5</v>
      </c>
      <c r="D21" s="812">
        <v>181.4</v>
      </c>
      <c r="E21" s="813">
        <v>79.64882648999999</v>
      </c>
      <c r="F21" s="814">
        <v>0</v>
      </c>
      <c r="G21" s="878"/>
      <c r="H21" s="813">
        <v>0</v>
      </c>
      <c r="I21" s="812">
        <v>-101.75117351000002</v>
      </c>
      <c r="J21" s="813"/>
      <c r="K21" s="817">
        <v>-56.092157392502763</v>
      </c>
    </row>
    <row r="22" spans="1:11" s="865" customFormat="1" ht="17.100000000000001" customHeight="1">
      <c r="A22" s="811" t="s">
        <v>790</v>
      </c>
      <c r="B22" s="812">
        <v>0</v>
      </c>
      <c r="C22" s="812">
        <v>0</v>
      </c>
      <c r="D22" s="812">
        <v>0</v>
      </c>
      <c r="E22" s="813">
        <v>0</v>
      </c>
      <c r="F22" s="814">
        <v>0</v>
      </c>
      <c r="G22" s="878"/>
      <c r="H22" s="813"/>
      <c r="I22" s="812">
        <v>0</v>
      </c>
      <c r="J22" s="813"/>
      <c r="K22" s="817"/>
    </row>
    <row r="23" spans="1:11" s="865" customFormat="1" ht="17.100000000000001" customHeight="1">
      <c r="A23" s="901" t="s">
        <v>791</v>
      </c>
      <c r="B23" s="812">
        <v>62786.073413223901</v>
      </c>
      <c r="C23" s="812">
        <v>70996.765583436965</v>
      </c>
      <c r="D23" s="812">
        <v>57246.027867661556</v>
      </c>
      <c r="E23" s="813">
        <v>66416.406174793257</v>
      </c>
      <c r="F23" s="814">
        <v>8210.6921702130639</v>
      </c>
      <c r="G23" s="878"/>
      <c r="H23" s="813">
        <v>13.07725061284648</v>
      </c>
      <c r="I23" s="812">
        <v>9170.3783071317011</v>
      </c>
      <c r="J23" s="813"/>
      <c r="K23" s="817">
        <v>16.019239497858809</v>
      </c>
    </row>
    <row r="24" spans="1:11" s="865" customFormat="1" ht="17.100000000000001" customHeight="1">
      <c r="A24" s="902" t="s">
        <v>792</v>
      </c>
      <c r="B24" s="820">
        <v>29278.220210750002</v>
      </c>
      <c r="C24" s="820">
        <v>29674.940080570006</v>
      </c>
      <c r="D24" s="820">
        <v>29699.492332189995</v>
      </c>
      <c r="E24" s="821">
        <v>31515.252764439989</v>
      </c>
      <c r="F24" s="822">
        <v>396.71986982000453</v>
      </c>
      <c r="G24" s="880"/>
      <c r="H24" s="821">
        <v>1.3549999520610956</v>
      </c>
      <c r="I24" s="820">
        <v>1815.7604322499938</v>
      </c>
      <c r="J24" s="821"/>
      <c r="K24" s="824">
        <v>6.1137759930056763</v>
      </c>
    </row>
    <row r="25" spans="1:11" s="865" customFormat="1" ht="17.100000000000001" customHeight="1">
      <c r="A25" s="902" t="s">
        <v>793</v>
      </c>
      <c r="B25" s="820">
        <v>12137.73240106091</v>
      </c>
      <c r="C25" s="820">
        <v>20879.778767203999</v>
      </c>
      <c r="D25" s="820">
        <v>12282.186413422542</v>
      </c>
      <c r="E25" s="821">
        <v>21044.535072112358</v>
      </c>
      <c r="F25" s="822">
        <v>8742.0463661430895</v>
      </c>
      <c r="G25" s="880"/>
      <c r="H25" s="821">
        <v>72.023719730210743</v>
      </c>
      <c r="I25" s="820">
        <v>8762.3486586898161</v>
      </c>
      <c r="J25" s="821"/>
      <c r="K25" s="824">
        <v>71.341928576445611</v>
      </c>
    </row>
    <row r="26" spans="1:11" s="865" customFormat="1" ht="17.100000000000001" customHeight="1">
      <c r="A26" s="902" t="s">
        <v>794</v>
      </c>
      <c r="B26" s="820">
        <v>21370.120801412992</v>
      </c>
      <c r="C26" s="820">
        <v>20442.046735662967</v>
      </c>
      <c r="D26" s="820">
        <v>15264.349122049021</v>
      </c>
      <c r="E26" s="821">
        <v>13856.618338240914</v>
      </c>
      <c r="F26" s="822">
        <v>-928.0740657500246</v>
      </c>
      <c r="G26" s="880"/>
      <c r="H26" s="821">
        <v>-4.3428583037708437</v>
      </c>
      <c r="I26" s="820">
        <v>-1407.7307838081069</v>
      </c>
      <c r="J26" s="821"/>
      <c r="K26" s="824">
        <v>-9.2223439895951422</v>
      </c>
    </row>
    <row r="27" spans="1:11" s="865" customFormat="1" ht="17.100000000000001" customHeight="1">
      <c r="A27" s="903" t="s">
        <v>795</v>
      </c>
      <c r="B27" s="904">
        <v>331686.46461433062</v>
      </c>
      <c r="C27" s="904">
        <v>338878.83068155963</v>
      </c>
      <c r="D27" s="904">
        <v>278455.47797958553</v>
      </c>
      <c r="E27" s="905">
        <v>299564.48401372076</v>
      </c>
      <c r="F27" s="906">
        <v>7192.3660672290134</v>
      </c>
      <c r="G27" s="907"/>
      <c r="H27" s="905">
        <v>2.1684231449094424</v>
      </c>
      <c r="I27" s="904">
        <v>21109.006034135236</v>
      </c>
      <c r="J27" s="905"/>
      <c r="K27" s="908">
        <v>7.580747266061258</v>
      </c>
    </row>
    <row r="28" spans="1:11" s="865" customFormat="1" ht="17.100000000000001" customHeight="1">
      <c r="A28" s="811" t="s">
        <v>796</v>
      </c>
      <c r="B28" s="812">
        <v>21923.102081426001</v>
      </c>
      <c r="C28" s="812">
        <v>20839.616540978004</v>
      </c>
      <c r="D28" s="812">
        <v>19078.460297303998</v>
      </c>
      <c r="E28" s="813">
        <v>18774.815003324002</v>
      </c>
      <c r="F28" s="814">
        <v>-1083.4855404479968</v>
      </c>
      <c r="G28" s="878"/>
      <c r="H28" s="813">
        <v>-4.9422090743534079</v>
      </c>
      <c r="I28" s="812">
        <v>-303.6452939799965</v>
      </c>
      <c r="J28" s="813"/>
      <c r="K28" s="817">
        <v>-1.5915607928953523</v>
      </c>
    </row>
    <row r="29" spans="1:11" s="865" customFormat="1" ht="17.100000000000001" customHeight="1">
      <c r="A29" s="819" t="s">
        <v>797</v>
      </c>
      <c r="B29" s="820">
        <v>7819.6807671499992</v>
      </c>
      <c r="C29" s="820">
        <v>7523.5828923200015</v>
      </c>
      <c r="D29" s="820">
        <v>6519.2494668899981</v>
      </c>
      <c r="E29" s="821">
        <v>6088.8976185899992</v>
      </c>
      <c r="F29" s="822">
        <v>-296.09787482999764</v>
      </c>
      <c r="G29" s="880"/>
      <c r="H29" s="821">
        <v>-3.7865724144889228</v>
      </c>
      <c r="I29" s="820">
        <v>-430.35184829999889</v>
      </c>
      <c r="J29" s="821"/>
      <c r="K29" s="824">
        <v>-6.6012483566654776</v>
      </c>
    </row>
    <row r="30" spans="1:11" s="865" customFormat="1" ht="17.100000000000001" customHeight="1">
      <c r="A30" s="819" t="s">
        <v>798</v>
      </c>
      <c r="B30" s="820">
        <v>13738.88305825</v>
      </c>
      <c r="C30" s="820">
        <v>12947.323178049999</v>
      </c>
      <c r="D30" s="820">
        <v>12364.73573455</v>
      </c>
      <c r="E30" s="821">
        <v>12416.387732860001</v>
      </c>
      <c r="F30" s="822">
        <v>-791.55988020000041</v>
      </c>
      <c r="G30" s="880"/>
      <c r="H30" s="821">
        <v>-5.7614572949194747</v>
      </c>
      <c r="I30" s="820">
        <v>51.651998310000636</v>
      </c>
      <c r="J30" s="821"/>
      <c r="K30" s="824">
        <v>0.41773637074727538</v>
      </c>
    </row>
    <row r="31" spans="1:11" s="865" customFormat="1" ht="17.100000000000001" customHeight="1">
      <c r="A31" s="819" t="s">
        <v>799</v>
      </c>
      <c r="B31" s="820">
        <v>71.680997069999975</v>
      </c>
      <c r="C31" s="820">
        <v>94.735078770000015</v>
      </c>
      <c r="D31" s="820">
        <v>95.982125290000027</v>
      </c>
      <c r="E31" s="821">
        <v>191.53250085000005</v>
      </c>
      <c r="F31" s="822">
        <v>23.05408170000004</v>
      </c>
      <c r="G31" s="880"/>
      <c r="H31" s="821">
        <v>32.162054996928418</v>
      </c>
      <c r="I31" s="820">
        <v>95.55037556000002</v>
      </c>
      <c r="J31" s="821"/>
      <c r="K31" s="824">
        <v>99.550176943159457</v>
      </c>
    </row>
    <row r="32" spans="1:11" s="865" customFormat="1" ht="17.100000000000001" customHeight="1">
      <c r="A32" s="819" t="s">
        <v>800</v>
      </c>
      <c r="B32" s="820">
        <v>292.59525895600007</v>
      </c>
      <c r="C32" s="820">
        <v>264.36339183799998</v>
      </c>
      <c r="D32" s="820">
        <v>98.230970573999997</v>
      </c>
      <c r="E32" s="821">
        <v>72.804866024000006</v>
      </c>
      <c r="F32" s="822">
        <v>-28.231867118000082</v>
      </c>
      <c r="G32" s="880"/>
      <c r="H32" s="821">
        <v>-9.6487780488082127</v>
      </c>
      <c r="I32" s="820">
        <v>-25.426104549999991</v>
      </c>
      <c r="J32" s="821"/>
      <c r="K32" s="824">
        <v>-25.884000128906219</v>
      </c>
    </row>
    <row r="33" spans="1:11" s="865" customFormat="1" ht="17.100000000000001" customHeight="1">
      <c r="A33" s="819" t="s">
        <v>801</v>
      </c>
      <c r="B33" s="820">
        <v>0.26200000000000001</v>
      </c>
      <c r="C33" s="820">
        <v>9.6120000000000001</v>
      </c>
      <c r="D33" s="820">
        <v>0.26200000000000001</v>
      </c>
      <c r="E33" s="821">
        <v>5.1922850000000018</v>
      </c>
      <c r="F33" s="822">
        <v>9.35</v>
      </c>
      <c r="G33" s="880"/>
      <c r="H33" s="821">
        <v>3568.7022900763354</v>
      </c>
      <c r="I33" s="820">
        <v>4.9302850000000014</v>
      </c>
      <c r="J33" s="821"/>
      <c r="K33" s="824">
        <v>1881.7881679389316</v>
      </c>
    </row>
    <row r="34" spans="1:11" s="865" customFormat="1" ht="17.100000000000001" customHeight="1">
      <c r="A34" s="881" t="s">
        <v>802</v>
      </c>
      <c r="B34" s="812">
        <v>294699.9861287151</v>
      </c>
      <c r="C34" s="812">
        <v>302191.63471332483</v>
      </c>
      <c r="D34" s="812">
        <v>251801.03352306486</v>
      </c>
      <c r="E34" s="813">
        <v>268768.87297389563</v>
      </c>
      <c r="F34" s="814">
        <v>7491.6485846097348</v>
      </c>
      <c r="G34" s="878"/>
      <c r="H34" s="813">
        <v>2.5421272267510844</v>
      </c>
      <c r="I34" s="812">
        <v>16967.839450830768</v>
      </c>
      <c r="J34" s="813"/>
      <c r="K34" s="817">
        <v>6.7385900738475408</v>
      </c>
    </row>
    <row r="35" spans="1:11" s="865" customFormat="1" ht="17.100000000000001" customHeight="1">
      <c r="A35" s="819" t="s">
        <v>803</v>
      </c>
      <c r="B35" s="820">
        <v>5561.0999999999995</v>
      </c>
      <c r="C35" s="820">
        <v>5951.0999999999995</v>
      </c>
      <c r="D35" s="820">
        <v>6814.8</v>
      </c>
      <c r="E35" s="821">
        <v>9063.1</v>
      </c>
      <c r="F35" s="822">
        <v>390</v>
      </c>
      <c r="G35" s="880"/>
      <c r="H35" s="821">
        <v>7.0130010249770738</v>
      </c>
      <c r="I35" s="820">
        <v>2248.3000000000002</v>
      </c>
      <c r="J35" s="821"/>
      <c r="K35" s="824">
        <v>32.991430416153079</v>
      </c>
    </row>
    <row r="36" spans="1:11" s="865" customFormat="1" ht="17.100000000000001" customHeight="1">
      <c r="A36" s="819" t="s">
        <v>804</v>
      </c>
      <c r="B36" s="820">
        <v>188.23284962165576</v>
      </c>
      <c r="C36" s="820">
        <v>195.2595417</v>
      </c>
      <c r="D36" s="820">
        <v>170.10310785999999</v>
      </c>
      <c r="E36" s="821">
        <v>117.34423206</v>
      </c>
      <c r="F36" s="822">
        <v>7.0266920783442401</v>
      </c>
      <c r="G36" s="880"/>
      <c r="H36" s="821">
        <v>3.732978644518079</v>
      </c>
      <c r="I36" s="820">
        <v>-52.758875799999998</v>
      </c>
      <c r="J36" s="821"/>
      <c r="K36" s="824">
        <v>-31.015821206172291</v>
      </c>
    </row>
    <row r="37" spans="1:11" s="865" customFormat="1" ht="17.100000000000001" customHeight="1">
      <c r="A37" s="825" t="s">
        <v>805</v>
      </c>
      <c r="B37" s="820">
        <v>54167.327470207412</v>
      </c>
      <c r="C37" s="820">
        <v>54663.988857764358</v>
      </c>
      <c r="D37" s="820">
        <v>41999.851472388393</v>
      </c>
      <c r="E37" s="821">
        <v>44933.732613601307</v>
      </c>
      <c r="F37" s="822">
        <v>496.66138755694556</v>
      </c>
      <c r="G37" s="880"/>
      <c r="H37" s="821">
        <v>0.91690214517250157</v>
      </c>
      <c r="I37" s="820">
        <v>2933.8811412129144</v>
      </c>
      <c r="J37" s="821"/>
      <c r="K37" s="824">
        <v>6.9854559917710919</v>
      </c>
    </row>
    <row r="38" spans="1:11" s="865" customFormat="1" ht="17.100000000000001" customHeight="1">
      <c r="A38" s="909" t="s">
        <v>806</v>
      </c>
      <c r="B38" s="820">
        <v>0</v>
      </c>
      <c r="C38" s="820">
        <v>0</v>
      </c>
      <c r="D38" s="820">
        <v>0</v>
      </c>
      <c r="E38" s="821">
        <v>0</v>
      </c>
      <c r="F38" s="822">
        <v>0</v>
      </c>
      <c r="G38" s="880"/>
      <c r="H38" s="821"/>
      <c r="I38" s="820">
        <v>0</v>
      </c>
      <c r="J38" s="821"/>
      <c r="K38" s="824"/>
    </row>
    <row r="39" spans="1:11" s="865" customFormat="1" ht="17.100000000000001" customHeight="1">
      <c r="A39" s="909" t="s">
        <v>807</v>
      </c>
      <c r="B39" s="820">
        <v>54167.327470207412</v>
      </c>
      <c r="C39" s="820">
        <v>54663.988857764358</v>
      </c>
      <c r="D39" s="820">
        <v>41999.851472388393</v>
      </c>
      <c r="E39" s="821">
        <v>44933.732613601307</v>
      </c>
      <c r="F39" s="822">
        <v>496.66138755694556</v>
      </c>
      <c r="G39" s="880"/>
      <c r="H39" s="821">
        <v>0.91690214517250157</v>
      </c>
      <c r="I39" s="820">
        <v>2933.8811412129144</v>
      </c>
      <c r="J39" s="821"/>
      <c r="K39" s="824">
        <v>6.9854559917710919</v>
      </c>
    </row>
    <row r="40" spans="1:11" s="865" customFormat="1" ht="17.100000000000001" customHeight="1">
      <c r="A40" s="819" t="s">
        <v>808</v>
      </c>
      <c r="B40" s="820">
        <v>234783.325808886</v>
      </c>
      <c r="C40" s="820">
        <v>241381.2863138605</v>
      </c>
      <c r="D40" s="820">
        <v>202816.27894281648</v>
      </c>
      <c r="E40" s="821">
        <v>214654.69612823435</v>
      </c>
      <c r="F40" s="822">
        <v>6597.9605049745005</v>
      </c>
      <c r="G40" s="880"/>
      <c r="H40" s="821">
        <v>2.8102338538066585</v>
      </c>
      <c r="I40" s="820">
        <v>11838.417185417871</v>
      </c>
      <c r="J40" s="821"/>
      <c r="K40" s="824">
        <v>5.8370152766463494</v>
      </c>
    </row>
    <row r="41" spans="1:11" s="865" customFormat="1" ht="17.100000000000001" customHeight="1">
      <c r="A41" s="825" t="s">
        <v>809</v>
      </c>
      <c r="B41" s="820">
        <v>232698.82148765077</v>
      </c>
      <c r="C41" s="820">
        <v>237702.40676227972</v>
      </c>
      <c r="D41" s="820">
        <v>200735.94992329748</v>
      </c>
      <c r="E41" s="821">
        <v>210469.48541983435</v>
      </c>
      <c r="F41" s="822">
        <v>5003.5852746289456</v>
      </c>
      <c r="G41" s="880"/>
      <c r="H41" s="821">
        <v>2.1502409176981945</v>
      </c>
      <c r="I41" s="820">
        <v>9733.5354965368751</v>
      </c>
      <c r="J41" s="821"/>
      <c r="K41" s="824">
        <v>4.8489249186586276</v>
      </c>
    </row>
    <row r="42" spans="1:11" s="865" customFormat="1" ht="17.100000000000001" customHeight="1">
      <c r="A42" s="825" t="s">
        <v>810</v>
      </c>
      <c r="B42" s="820">
        <v>2084.5043212352234</v>
      </c>
      <c r="C42" s="820">
        <v>3678.8795515807824</v>
      </c>
      <c r="D42" s="820">
        <v>2080.3290195190002</v>
      </c>
      <c r="E42" s="821">
        <v>4185.2107083999999</v>
      </c>
      <c r="F42" s="822">
        <v>1594.375230345559</v>
      </c>
      <c r="G42" s="880"/>
      <c r="H42" s="821">
        <v>76.48701967673415</v>
      </c>
      <c r="I42" s="820">
        <v>2104.8816888809997</v>
      </c>
      <c r="J42" s="821"/>
      <c r="K42" s="824">
        <v>101.18023010454742</v>
      </c>
    </row>
    <row r="43" spans="1:11" s="865" customFormat="1" ht="17.100000000000001" customHeight="1">
      <c r="A43" s="838" t="s">
        <v>811</v>
      </c>
      <c r="B43" s="839">
        <v>0</v>
      </c>
      <c r="C43" s="839">
        <v>0</v>
      </c>
      <c r="D43" s="839">
        <v>0</v>
      </c>
      <c r="E43" s="840">
        <v>0</v>
      </c>
      <c r="F43" s="841">
        <v>0</v>
      </c>
      <c r="G43" s="915"/>
      <c r="H43" s="840"/>
      <c r="I43" s="839">
        <v>0</v>
      </c>
      <c r="J43" s="840"/>
      <c r="K43" s="842"/>
    </row>
    <row r="44" spans="1:11" s="865" customFormat="1" ht="17.100000000000001" customHeight="1">
      <c r="A44" s="910" t="s">
        <v>812</v>
      </c>
      <c r="B44" s="839">
        <v>60</v>
      </c>
      <c r="C44" s="839">
        <v>60</v>
      </c>
      <c r="D44" s="839">
        <v>0</v>
      </c>
      <c r="E44" s="840">
        <v>0</v>
      </c>
      <c r="F44" s="841">
        <v>0</v>
      </c>
      <c r="G44" s="878"/>
      <c r="H44" s="911"/>
      <c r="I44" s="839">
        <v>0</v>
      </c>
      <c r="J44" s="813"/>
      <c r="K44" s="817"/>
    </row>
    <row r="45" spans="1:11" s="865" customFormat="1" ht="17.100000000000001" customHeight="1" thickBot="1">
      <c r="A45" s="912" t="s">
        <v>813</v>
      </c>
      <c r="B45" s="844">
        <v>15003.376400557077</v>
      </c>
      <c r="C45" s="844">
        <v>15787.579415763434</v>
      </c>
      <c r="D45" s="844">
        <v>7575.9841577602047</v>
      </c>
      <c r="E45" s="845">
        <v>12020.796044977316</v>
      </c>
      <c r="F45" s="846">
        <v>784.20301520635621</v>
      </c>
      <c r="G45" s="889"/>
      <c r="H45" s="845">
        <v>5.2268435735388117</v>
      </c>
      <c r="I45" s="844">
        <v>4444.8118872171117</v>
      </c>
      <c r="J45" s="845"/>
      <c r="K45" s="847">
        <v>58.669762167654717</v>
      </c>
    </row>
    <row r="46" spans="1:11" s="865" customFormat="1" ht="17.100000000000001" customHeight="1" thickTop="1">
      <c r="A46" s="855" t="s">
        <v>728</v>
      </c>
      <c r="B46" s="914"/>
      <c r="C46" s="795"/>
      <c r="D46" s="850"/>
      <c r="E46" s="850"/>
      <c r="F46" s="820"/>
      <c r="G46" s="820"/>
      <c r="H46" s="820"/>
      <c r="I46" s="820"/>
      <c r="J46" s="820"/>
      <c r="K46" s="820"/>
    </row>
  </sheetData>
  <mergeCells count="6">
    <mergeCell ref="A1:K1"/>
    <mergeCell ref="A2:K2"/>
    <mergeCell ref="I3:K3"/>
    <mergeCell ref="F4:K4"/>
    <mergeCell ref="F5:H5"/>
    <mergeCell ref="I5:K5"/>
  </mergeCells>
  <pageMargins left="0.7" right="0.7" top="0.75" bottom="0.75" header="0.3" footer="0.3"/>
  <pageSetup scale="62"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K23"/>
  <sheetViews>
    <sheetView view="pageBreakPreview" zoomScaleSheetLayoutView="100" workbookViewId="0">
      <selection activeCell="A8" sqref="A8"/>
    </sheetView>
  </sheetViews>
  <sheetFormatPr defaultRowHeight="15"/>
  <cols>
    <col min="1" max="1" width="11.42578125" style="127" customWidth="1"/>
    <col min="2" max="2" width="12" style="127" hidden="1" customWidth="1"/>
    <col min="3" max="3" width="12.7109375" style="127" hidden="1" customWidth="1"/>
    <col min="4" max="4" width="12.7109375" style="158" customWidth="1"/>
    <col min="5" max="5" width="13.7109375" style="127" bestFit="1" customWidth="1"/>
    <col min="6" max="6" width="12.7109375" style="127" customWidth="1"/>
    <col min="7" max="7" width="13.7109375" style="127" bestFit="1" customWidth="1"/>
    <col min="8" max="8" width="10.28515625" style="127" customWidth="1"/>
    <col min="9" max="9" width="14.85546875" style="127" customWidth="1"/>
    <col min="10" max="10" width="13.7109375" style="127" bestFit="1" customWidth="1"/>
    <col min="11" max="11" width="14.42578125" style="127" customWidth="1"/>
    <col min="12" max="12" width="9.140625" style="127"/>
    <col min="13" max="13" width="13.7109375" style="127" bestFit="1" customWidth="1"/>
    <col min="14" max="256" width="9.140625" style="127"/>
    <col min="257" max="257" width="11.42578125" style="127" customWidth="1"/>
    <col min="258" max="259" width="0" style="127" hidden="1" customWidth="1"/>
    <col min="260" max="260" width="12.7109375" style="127" customWidth="1"/>
    <col min="261" max="261" width="13.7109375" style="127" bestFit="1" customWidth="1"/>
    <col min="262" max="262" width="12.7109375" style="127" customWidth="1"/>
    <col min="263" max="263" width="13.7109375" style="127" bestFit="1" customWidth="1"/>
    <col min="264" max="264" width="10.28515625" style="127" customWidth="1"/>
    <col min="265" max="265" width="14.85546875" style="127" customWidth="1"/>
    <col min="266" max="266" width="13.7109375" style="127" bestFit="1" customWidth="1"/>
    <col min="267" max="267" width="14.42578125" style="127" customWidth="1"/>
    <col min="268" max="268" width="9.140625" style="127"/>
    <col min="269" max="269" width="13.7109375" style="127" bestFit="1" customWidth="1"/>
    <col min="270" max="512" width="9.140625" style="127"/>
    <col min="513" max="513" width="11.42578125" style="127" customWidth="1"/>
    <col min="514" max="515" width="0" style="127" hidden="1" customWidth="1"/>
    <col min="516" max="516" width="12.7109375" style="127" customWidth="1"/>
    <col min="517" max="517" width="13.7109375" style="127" bestFit="1" customWidth="1"/>
    <col min="518" max="518" width="12.7109375" style="127" customWidth="1"/>
    <col min="519" max="519" width="13.7109375" style="127" bestFit="1" customWidth="1"/>
    <col min="520" max="520" width="10.28515625" style="127" customWidth="1"/>
    <col min="521" max="521" width="14.85546875" style="127" customWidth="1"/>
    <col min="522" max="522" width="13.7109375" style="127" bestFit="1" customWidth="1"/>
    <col min="523" max="523" width="14.42578125" style="127" customWidth="1"/>
    <col min="524" max="524" width="9.140625" style="127"/>
    <col min="525" max="525" width="13.7109375" style="127" bestFit="1" customWidth="1"/>
    <col min="526" max="768" width="9.140625" style="127"/>
    <col min="769" max="769" width="11.42578125" style="127" customWidth="1"/>
    <col min="770" max="771" width="0" style="127" hidden="1" customWidth="1"/>
    <col min="772" max="772" width="12.7109375" style="127" customWidth="1"/>
    <col min="773" max="773" width="13.7109375" style="127" bestFit="1" customWidth="1"/>
    <col min="774" max="774" width="12.7109375" style="127" customWidth="1"/>
    <col min="775" max="775" width="13.7109375" style="127" bestFit="1" customWidth="1"/>
    <col min="776" max="776" width="10.28515625" style="127" customWidth="1"/>
    <col min="777" max="777" width="14.85546875" style="127" customWidth="1"/>
    <col min="778" max="778" width="13.7109375" style="127" bestFit="1" customWidth="1"/>
    <col min="779" max="779" width="14.42578125" style="127" customWidth="1"/>
    <col min="780" max="780" width="9.140625" style="127"/>
    <col min="781" max="781" width="13.7109375" style="127" bestFit="1" customWidth="1"/>
    <col min="782" max="1024" width="9.140625" style="127"/>
    <col min="1025" max="1025" width="11.42578125" style="127" customWidth="1"/>
    <col min="1026" max="1027" width="0" style="127" hidden="1" customWidth="1"/>
    <col min="1028" max="1028" width="12.7109375" style="127" customWidth="1"/>
    <col min="1029" max="1029" width="13.7109375" style="127" bestFit="1" customWidth="1"/>
    <col min="1030" max="1030" width="12.7109375" style="127" customWidth="1"/>
    <col min="1031" max="1031" width="13.7109375" style="127" bestFit="1" customWidth="1"/>
    <col min="1032" max="1032" width="10.28515625" style="127" customWidth="1"/>
    <col min="1033" max="1033" width="14.85546875" style="127" customWidth="1"/>
    <col min="1034" max="1034" width="13.7109375" style="127" bestFit="1" customWidth="1"/>
    <col min="1035" max="1035" width="14.42578125" style="127" customWidth="1"/>
    <col min="1036" max="1036" width="9.140625" style="127"/>
    <col min="1037" max="1037" width="13.7109375" style="127" bestFit="1" customWidth="1"/>
    <col min="1038" max="1280" width="9.140625" style="127"/>
    <col min="1281" max="1281" width="11.42578125" style="127" customWidth="1"/>
    <col min="1282" max="1283" width="0" style="127" hidden="1" customWidth="1"/>
    <col min="1284" max="1284" width="12.7109375" style="127" customWidth="1"/>
    <col min="1285" max="1285" width="13.7109375" style="127" bestFit="1" customWidth="1"/>
    <col min="1286" max="1286" width="12.7109375" style="127" customWidth="1"/>
    <col min="1287" max="1287" width="13.7109375" style="127" bestFit="1" customWidth="1"/>
    <col min="1288" max="1288" width="10.28515625" style="127" customWidth="1"/>
    <col min="1289" max="1289" width="14.85546875" style="127" customWidth="1"/>
    <col min="1290" max="1290" width="13.7109375" style="127" bestFit="1" customWidth="1"/>
    <col min="1291" max="1291" width="14.42578125" style="127" customWidth="1"/>
    <col min="1292" max="1292" width="9.140625" style="127"/>
    <col min="1293" max="1293" width="13.7109375" style="127" bestFit="1" customWidth="1"/>
    <col min="1294" max="1536" width="9.140625" style="127"/>
    <col min="1537" max="1537" width="11.42578125" style="127" customWidth="1"/>
    <col min="1538" max="1539" width="0" style="127" hidden="1" customWidth="1"/>
    <col min="1540" max="1540" width="12.7109375" style="127" customWidth="1"/>
    <col min="1541" max="1541" width="13.7109375" style="127" bestFit="1" customWidth="1"/>
    <col min="1542" max="1542" width="12.7109375" style="127" customWidth="1"/>
    <col min="1543" max="1543" width="13.7109375" style="127" bestFit="1" customWidth="1"/>
    <col min="1544" max="1544" width="10.28515625" style="127" customWidth="1"/>
    <col min="1545" max="1545" width="14.85546875" style="127" customWidth="1"/>
    <col min="1546" max="1546" width="13.7109375" style="127" bestFit="1" customWidth="1"/>
    <col min="1547" max="1547" width="14.42578125" style="127" customWidth="1"/>
    <col min="1548" max="1548" width="9.140625" style="127"/>
    <col min="1549" max="1549" width="13.7109375" style="127" bestFit="1" customWidth="1"/>
    <col min="1550" max="1792" width="9.140625" style="127"/>
    <col min="1793" max="1793" width="11.42578125" style="127" customWidth="1"/>
    <col min="1794" max="1795" width="0" style="127" hidden="1" customWidth="1"/>
    <col min="1796" max="1796" width="12.7109375" style="127" customWidth="1"/>
    <col min="1797" max="1797" width="13.7109375" style="127" bestFit="1" customWidth="1"/>
    <col min="1798" max="1798" width="12.7109375" style="127" customWidth="1"/>
    <col min="1799" max="1799" width="13.7109375" style="127" bestFit="1" customWidth="1"/>
    <col min="1800" max="1800" width="10.28515625" style="127" customWidth="1"/>
    <col min="1801" max="1801" width="14.85546875" style="127" customWidth="1"/>
    <col min="1802" max="1802" width="13.7109375" style="127" bestFit="1" customWidth="1"/>
    <col min="1803" max="1803" width="14.42578125" style="127" customWidth="1"/>
    <col min="1804" max="1804" width="9.140625" style="127"/>
    <col min="1805" max="1805" width="13.7109375" style="127" bestFit="1" customWidth="1"/>
    <col min="1806" max="2048" width="9.140625" style="127"/>
    <col min="2049" max="2049" width="11.42578125" style="127" customWidth="1"/>
    <col min="2050" max="2051" width="0" style="127" hidden="1" customWidth="1"/>
    <col min="2052" max="2052" width="12.7109375" style="127" customWidth="1"/>
    <col min="2053" max="2053" width="13.7109375" style="127" bestFit="1" customWidth="1"/>
    <col min="2054" max="2054" width="12.7109375" style="127" customWidth="1"/>
    <col min="2055" max="2055" width="13.7109375" style="127" bestFit="1" customWidth="1"/>
    <col min="2056" max="2056" width="10.28515625" style="127" customWidth="1"/>
    <col min="2057" max="2057" width="14.85546875" style="127" customWidth="1"/>
    <col min="2058" max="2058" width="13.7109375" style="127" bestFit="1" customWidth="1"/>
    <col min="2059" max="2059" width="14.42578125" style="127" customWidth="1"/>
    <col min="2060" max="2060" width="9.140625" style="127"/>
    <col min="2061" max="2061" width="13.7109375" style="127" bestFit="1" customWidth="1"/>
    <col min="2062" max="2304" width="9.140625" style="127"/>
    <col min="2305" max="2305" width="11.42578125" style="127" customWidth="1"/>
    <col min="2306" max="2307" width="0" style="127" hidden="1" customWidth="1"/>
    <col min="2308" max="2308" width="12.7109375" style="127" customWidth="1"/>
    <col min="2309" max="2309" width="13.7109375" style="127" bestFit="1" customWidth="1"/>
    <col min="2310" max="2310" width="12.7109375" style="127" customWidth="1"/>
    <col min="2311" max="2311" width="13.7109375" style="127" bestFit="1" customWidth="1"/>
    <col min="2312" max="2312" width="10.28515625" style="127" customWidth="1"/>
    <col min="2313" max="2313" width="14.85546875" style="127" customWidth="1"/>
    <col min="2314" max="2314" width="13.7109375" style="127" bestFit="1" customWidth="1"/>
    <col min="2315" max="2315" width="14.42578125" style="127" customWidth="1"/>
    <col min="2316" max="2316" width="9.140625" style="127"/>
    <col min="2317" max="2317" width="13.7109375" style="127" bestFit="1" customWidth="1"/>
    <col min="2318" max="2560" width="9.140625" style="127"/>
    <col min="2561" max="2561" width="11.42578125" style="127" customWidth="1"/>
    <col min="2562" max="2563" width="0" style="127" hidden="1" customWidth="1"/>
    <col min="2564" max="2564" width="12.7109375" style="127" customWidth="1"/>
    <col min="2565" max="2565" width="13.7109375" style="127" bestFit="1" customWidth="1"/>
    <col min="2566" max="2566" width="12.7109375" style="127" customWidth="1"/>
    <col min="2567" max="2567" width="13.7109375" style="127" bestFit="1" customWidth="1"/>
    <col min="2568" max="2568" width="10.28515625" style="127" customWidth="1"/>
    <col min="2569" max="2569" width="14.85546875" style="127" customWidth="1"/>
    <col min="2570" max="2570" width="13.7109375" style="127" bestFit="1" customWidth="1"/>
    <col min="2571" max="2571" width="14.42578125" style="127" customWidth="1"/>
    <col min="2572" max="2572" width="9.140625" style="127"/>
    <col min="2573" max="2573" width="13.7109375" style="127" bestFit="1" customWidth="1"/>
    <col min="2574" max="2816" width="9.140625" style="127"/>
    <col min="2817" max="2817" width="11.42578125" style="127" customWidth="1"/>
    <col min="2818" max="2819" width="0" style="127" hidden="1" customWidth="1"/>
    <col min="2820" max="2820" width="12.7109375" style="127" customWidth="1"/>
    <col min="2821" max="2821" width="13.7109375" style="127" bestFit="1" customWidth="1"/>
    <col min="2822" max="2822" width="12.7109375" style="127" customWidth="1"/>
    <col min="2823" max="2823" width="13.7109375" style="127" bestFit="1" customWidth="1"/>
    <col min="2824" max="2824" width="10.28515625" style="127" customWidth="1"/>
    <col min="2825" max="2825" width="14.85546875" style="127" customWidth="1"/>
    <col min="2826" max="2826" width="13.7109375" style="127" bestFit="1" customWidth="1"/>
    <col min="2827" max="2827" width="14.42578125" style="127" customWidth="1"/>
    <col min="2828" max="2828" width="9.140625" style="127"/>
    <col min="2829" max="2829" width="13.7109375" style="127" bestFit="1" customWidth="1"/>
    <col min="2830" max="3072" width="9.140625" style="127"/>
    <col min="3073" max="3073" width="11.42578125" style="127" customWidth="1"/>
    <col min="3074" max="3075" width="0" style="127" hidden="1" customWidth="1"/>
    <col min="3076" max="3076" width="12.7109375" style="127" customWidth="1"/>
    <col min="3077" max="3077" width="13.7109375" style="127" bestFit="1" customWidth="1"/>
    <col min="3078" max="3078" width="12.7109375" style="127" customWidth="1"/>
    <col min="3079" max="3079" width="13.7109375" style="127" bestFit="1" customWidth="1"/>
    <col min="3080" max="3080" width="10.28515625" style="127" customWidth="1"/>
    <col min="3081" max="3081" width="14.85546875" style="127" customWidth="1"/>
    <col min="3082" max="3082" width="13.7109375" style="127" bestFit="1" customWidth="1"/>
    <col min="3083" max="3083" width="14.42578125" style="127" customWidth="1"/>
    <col min="3084" max="3084" width="9.140625" style="127"/>
    <col min="3085" max="3085" width="13.7109375" style="127" bestFit="1" customWidth="1"/>
    <col min="3086" max="3328" width="9.140625" style="127"/>
    <col min="3329" max="3329" width="11.42578125" style="127" customWidth="1"/>
    <col min="3330" max="3331" width="0" style="127" hidden="1" customWidth="1"/>
    <col min="3332" max="3332" width="12.7109375" style="127" customWidth="1"/>
    <col min="3333" max="3333" width="13.7109375" style="127" bestFit="1" customWidth="1"/>
    <col min="3334" max="3334" width="12.7109375" style="127" customWidth="1"/>
    <col min="3335" max="3335" width="13.7109375" style="127" bestFit="1" customWidth="1"/>
    <col min="3336" max="3336" width="10.28515625" style="127" customWidth="1"/>
    <col min="3337" max="3337" width="14.85546875" style="127" customWidth="1"/>
    <col min="3338" max="3338" width="13.7109375" style="127" bestFit="1" customWidth="1"/>
    <col min="3339" max="3339" width="14.42578125" style="127" customWidth="1"/>
    <col min="3340" max="3340" width="9.140625" style="127"/>
    <col min="3341" max="3341" width="13.7109375" style="127" bestFit="1" customWidth="1"/>
    <col min="3342" max="3584" width="9.140625" style="127"/>
    <col min="3585" max="3585" width="11.42578125" style="127" customWidth="1"/>
    <col min="3586" max="3587" width="0" style="127" hidden="1" customWidth="1"/>
    <col min="3588" max="3588" width="12.7109375" style="127" customWidth="1"/>
    <col min="3589" max="3589" width="13.7109375" style="127" bestFit="1" customWidth="1"/>
    <col min="3590" max="3590" width="12.7109375" style="127" customWidth="1"/>
    <col min="3591" max="3591" width="13.7109375" style="127" bestFit="1" customWidth="1"/>
    <col min="3592" max="3592" width="10.28515625" style="127" customWidth="1"/>
    <col min="3593" max="3593" width="14.85546875" style="127" customWidth="1"/>
    <col min="3594" max="3594" width="13.7109375" style="127" bestFit="1" customWidth="1"/>
    <col min="3595" max="3595" width="14.42578125" style="127" customWidth="1"/>
    <col min="3596" max="3596" width="9.140625" style="127"/>
    <col min="3597" max="3597" width="13.7109375" style="127" bestFit="1" customWidth="1"/>
    <col min="3598" max="3840" width="9.140625" style="127"/>
    <col min="3841" max="3841" width="11.42578125" style="127" customWidth="1"/>
    <col min="3842" max="3843" width="0" style="127" hidden="1" customWidth="1"/>
    <col min="3844" max="3844" width="12.7109375" style="127" customWidth="1"/>
    <col min="3845" max="3845" width="13.7109375" style="127" bestFit="1" customWidth="1"/>
    <col min="3846" max="3846" width="12.7109375" style="127" customWidth="1"/>
    <col min="3847" max="3847" width="13.7109375" style="127" bestFit="1" customWidth="1"/>
    <col min="3848" max="3848" width="10.28515625" style="127" customWidth="1"/>
    <col min="3849" max="3849" width="14.85546875" style="127" customWidth="1"/>
    <col min="3850" max="3850" width="13.7109375" style="127" bestFit="1" customWidth="1"/>
    <col min="3851" max="3851" width="14.42578125" style="127" customWidth="1"/>
    <col min="3852" max="3852" width="9.140625" style="127"/>
    <col min="3853" max="3853" width="13.7109375" style="127" bestFit="1" customWidth="1"/>
    <col min="3854" max="4096" width="9.140625" style="127"/>
    <col min="4097" max="4097" width="11.42578125" style="127" customWidth="1"/>
    <col min="4098" max="4099" width="0" style="127" hidden="1" customWidth="1"/>
    <col min="4100" max="4100" width="12.7109375" style="127" customWidth="1"/>
    <col min="4101" max="4101" width="13.7109375" style="127" bestFit="1" customWidth="1"/>
    <col min="4102" max="4102" width="12.7109375" style="127" customWidth="1"/>
    <col min="4103" max="4103" width="13.7109375" style="127" bestFit="1" customWidth="1"/>
    <col min="4104" max="4104" width="10.28515625" style="127" customWidth="1"/>
    <col min="4105" max="4105" width="14.85546875" style="127" customWidth="1"/>
    <col min="4106" max="4106" width="13.7109375" style="127" bestFit="1" customWidth="1"/>
    <col min="4107" max="4107" width="14.42578125" style="127" customWidth="1"/>
    <col min="4108" max="4108" width="9.140625" style="127"/>
    <col min="4109" max="4109" width="13.7109375" style="127" bestFit="1" customWidth="1"/>
    <col min="4110" max="4352" width="9.140625" style="127"/>
    <col min="4353" max="4353" width="11.42578125" style="127" customWidth="1"/>
    <col min="4354" max="4355" width="0" style="127" hidden="1" customWidth="1"/>
    <col min="4356" max="4356" width="12.7109375" style="127" customWidth="1"/>
    <col min="4357" max="4357" width="13.7109375" style="127" bestFit="1" customWidth="1"/>
    <col min="4358" max="4358" width="12.7109375" style="127" customWidth="1"/>
    <col min="4359" max="4359" width="13.7109375" style="127" bestFit="1" customWidth="1"/>
    <col min="4360" max="4360" width="10.28515625" style="127" customWidth="1"/>
    <col min="4361" max="4361" width="14.85546875" style="127" customWidth="1"/>
    <col min="4362" max="4362" width="13.7109375" style="127" bestFit="1" customWidth="1"/>
    <col min="4363" max="4363" width="14.42578125" style="127" customWidth="1"/>
    <col min="4364" max="4364" width="9.140625" style="127"/>
    <col min="4365" max="4365" width="13.7109375" style="127" bestFit="1" customWidth="1"/>
    <col min="4366" max="4608" width="9.140625" style="127"/>
    <col min="4609" max="4609" width="11.42578125" style="127" customWidth="1"/>
    <col min="4610" max="4611" width="0" style="127" hidden="1" customWidth="1"/>
    <col min="4612" max="4612" width="12.7109375" style="127" customWidth="1"/>
    <col min="4613" max="4613" width="13.7109375" style="127" bestFit="1" customWidth="1"/>
    <col min="4614" max="4614" width="12.7109375" style="127" customWidth="1"/>
    <col min="4615" max="4615" width="13.7109375" style="127" bestFit="1" customWidth="1"/>
    <col min="4616" max="4616" width="10.28515625" style="127" customWidth="1"/>
    <col min="4617" max="4617" width="14.85546875" style="127" customWidth="1"/>
    <col min="4618" max="4618" width="13.7109375" style="127" bestFit="1" customWidth="1"/>
    <col min="4619" max="4619" width="14.42578125" style="127" customWidth="1"/>
    <col min="4620" max="4620" width="9.140625" style="127"/>
    <col min="4621" max="4621" width="13.7109375" style="127" bestFit="1" customWidth="1"/>
    <col min="4622" max="4864" width="9.140625" style="127"/>
    <col min="4865" max="4865" width="11.42578125" style="127" customWidth="1"/>
    <col min="4866" max="4867" width="0" style="127" hidden="1" customWidth="1"/>
    <col min="4868" max="4868" width="12.7109375" style="127" customWidth="1"/>
    <col min="4869" max="4869" width="13.7109375" style="127" bestFit="1" customWidth="1"/>
    <col min="4870" max="4870" width="12.7109375" style="127" customWidth="1"/>
    <col min="4871" max="4871" width="13.7109375" style="127" bestFit="1" customWidth="1"/>
    <col min="4872" max="4872" width="10.28515625" style="127" customWidth="1"/>
    <col min="4873" max="4873" width="14.85546875" style="127" customWidth="1"/>
    <col min="4874" max="4874" width="13.7109375" style="127" bestFit="1" customWidth="1"/>
    <col min="4875" max="4875" width="14.42578125" style="127" customWidth="1"/>
    <col min="4876" max="4876" width="9.140625" style="127"/>
    <col min="4877" max="4877" width="13.7109375" style="127" bestFit="1" customWidth="1"/>
    <col min="4878" max="5120" width="9.140625" style="127"/>
    <col min="5121" max="5121" width="11.42578125" style="127" customWidth="1"/>
    <col min="5122" max="5123" width="0" style="127" hidden="1" customWidth="1"/>
    <col min="5124" max="5124" width="12.7109375" style="127" customWidth="1"/>
    <col min="5125" max="5125" width="13.7109375" style="127" bestFit="1" customWidth="1"/>
    <col min="5126" max="5126" width="12.7109375" style="127" customWidth="1"/>
    <col min="5127" max="5127" width="13.7109375" style="127" bestFit="1" customWidth="1"/>
    <col min="5128" max="5128" width="10.28515625" style="127" customWidth="1"/>
    <col min="5129" max="5129" width="14.85546875" style="127" customWidth="1"/>
    <col min="5130" max="5130" width="13.7109375" style="127" bestFit="1" customWidth="1"/>
    <col min="5131" max="5131" width="14.42578125" style="127" customWidth="1"/>
    <col min="5132" max="5132" width="9.140625" style="127"/>
    <col min="5133" max="5133" width="13.7109375" style="127" bestFit="1" customWidth="1"/>
    <col min="5134" max="5376" width="9.140625" style="127"/>
    <col min="5377" max="5377" width="11.42578125" style="127" customWidth="1"/>
    <col min="5378" max="5379" width="0" style="127" hidden="1" customWidth="1"/>
    <col min="5380" max="5380" width="12.7109375" style="127" customWidth="1"/>
    <col min="5381" max="5381" width="13.7109375" style="127" bestFit="1" customWidth="1"/>
    <col min="5382" max="5382" width="12.7109375" style="127" customWidth="1"/>
    <col min="5383" max="5383" width="13.7109375" style="127" bestFit="1" customWidth="1"/>
    <col min="5384" max="5384" width="10.28515625" style="127" customWidth="1"/>
    <col min="5385" max="5385" width="14.85546875" style="127" customWidth="1"/>
    <col min="5386" max="5386" width="13.7109375" style="127" bestFit="1" customWidth="1"/>
    <col min="5387" max="5387" width="14.42578125" style="127" customWidth="1"/>
    <col min="5388" max="5388" width="9.140625" style="127"/>
    <col min="5389" max="5389" width="13.7109375" style="127" bestFit="1" customWidth="1"/>
    <col min="5390" max="5632" width="9.140625" style="127"/>
    <col min="5633" max="5633" width="11.42578125" style="127" customWidth="1"/>
    <col min="5634" max="5635" width="0" style="127" hidden="1" customWidth="1"/>
    <col min="5636" max="5636" width="12.7109375" style="127" customWidth="1"/>
    <col min="5637" max="5637" width="13.7109375" style="127" bestFit="1" customWidth="1"/>
    <col min="5638" max="5638" width="12.7109375" style="127" customWidth="1"/>
    <col min="5639" max="5639" width="13.7109375" style="127" bestFit="1" customWidth="1"/>
    <col min="5640" max="5640" width="10.28515625" style="127" customWidth="1"/>
    <col min="5641" max="5641" width="14.85546875" style="127" customWidth="1"/>
    <col min="5642" max="5642" width="13.7109375" style="127" bestFit="1" customWidth="1"/>
    <col min="5643" max="5643" width="14.42578125" style="127" customWidth="1"/>
    <col min="5644" max="5644" width="9.140625" style="127"/>
    <col min="5645" max="5645" width="13.7109375" style="127" bestFit="1" customWidth="1"/>
    <col min="5646" max="5888" width="9.140625" style="127"/>
    <col min="5889" max="5889" width="11.42578125" style="127" customWidth="1"/>
    <col min="5890" max="5891" width="0" style="127" hidden="1" customWidth="1"/>
    <col min="5892" max="5892" width="12.7109375" style="127" customWidth="1"/>
    <col min="5893" max="5893" width="13.7109375" style="127" bestFit="1" customWidth="1"/>
    <col min="5894" max="5894" width="12.7109375" style="127" customWidth="1"/>
    <col min="5895" max="5895" width="13.7109375" style="127" bestFit="1" customWidth="1"/>
    <col min="5896" max="5896" width="10.28515625" style="127" customWidth="1"/>
    <col min="5897" max="5897" width="14.85546875" style="127" customWidth="1"/>
    <col min="5898" max="5898" width="13.7109375" style="127" bestFit="1" customWidth="1"/>
    <col min="5899" max="5899" width="14.42578125" style="127" customWidth="1"/>
    <col min="5900" max="5900" width="9.140625" style="127"/>
    <col min="5901" max="5901" width="13.7109375" style="127" bestFit="1" customWidth="1"/>
    <col min="5902" max="6144" width="9.140625" style="127"/>
    <col min="6145" max="6145" width="11.42578125" style="127" customWidth="1"/>
    <col min="6146" max="6147" width="0" style="127" hidden="1" customWidth="1"/>
    <col min="6148" max="6148" width="12.7109375" style="127" customWidth="1"/>
    <col min="6149" max="6149" width="13.7109375" style="127" bestFit="1" customWidth="1"/>
    <col min="6150" max="6150" width="12.7109375" style="127" customWidth="1"/>
    <col min="6151" max="6151" width="13.7109375" style="127" bestFit="1" customWidth="1"/>
    <col min="6152" max="6152" width="10.28515625" style="127" customWidth="1"/>
    <col min="6153" max="6153" width="14.85546875" style="127" customWidth="1"/>
    <col min="6154" max="6154" width="13.7109375" style="127" bestFit="1" customWidth="1"/>
    <col min="6155" max="6155" width="14.42578125" style="127" customWidth="1"/>
    <col min="6156" max="6156" width="9.140625" style="127"/>
    <col min="6157" max="6157" width="13.7109375" style="127" bestFit="1" customWidth="1"/>
    <col min="6158" max="6400" width="9.140625" style="127"/>
    <col min="6401" max="6401" width="11.42578125" style="127" customWidth="1"/>
    <col min="6402" max="6403" width="0" style="127" hidden="1" customWidth="1"/>
    <col min="6404" max="6404" width="12.7109375" style="127" customWidth="1"/>
    <col min="6405" max="6405" width="13.7109375" style="127" bestFit="1" customWidth="1"/>
    <col min="6406" max="6406" width="12.7109375" style="127" customWidth="1"/>
    <col min="6407" max="6407" width="13.7109375" style="127" bestFit="1" customWidth="1"/>
    <col min="6408" max="6408" width="10.28515625" style="127" customWidth="1"/>
    <col min="6409" max="6409" width="14.85546875" style="127" customWidth="1"/>
    <col min="6410" max="6410" width="13.7109375" style="127" bestFit="1" customWidth="1"/>
    <col min="6411" max="6411" width="14.42578125" style="127" customWidth="1"/>
    <col min="6412" max="6412" width="9.140625" style="127"/>
    <col min="6413" max="6413" width="13.7109375" style="127" bestFit="1" customWidth="1"/>
    <col min="6414" max="6656" width="9.140625" style="127"/>
    <col min="6657" max="6657" width="11.42578125" style="127" customWidth="1"/>
    <col min="6658" max="6659" width="0" style="127" hidden="1" customWidth="1"/>
    <col min="6660" max="6660" width="12.7109375" style="127" customWidth="1"/>
    <col min="6661" max="6661" width="13.7109375" style="127" bestFit="1" customWidth="1"/>
    <col min="6662" max="6662" width="12.7109375" style="127" customWidth="1"/>
    <col min="6663" max="6663" width="13.7109375" style="127" bestFit="1" customWidth="1"/>
    <col min="6664" max="6664" width="10.28515625" style="127" customWidth="1"/>
    <col min="6665" max="6665" width="14.85546875" style="127" customWidth="1"/>
    <col min="6666" max="6666" width="13.7109375" style="127" bestFit="1" customWidth="1"/>
    <col min="6667" max="6667" width="14.42578125" style="127" customWidth="1"/>
    <col min="6668" max="6668" width="9.140625" style="127"/>
    <col min="6669" max="6669" width="13.7109375" style="127" bestFit="1" customWidth="1"/>
    <col min="6670" max="6912" width="9.140625" style="127"/>
    <col min="6913" max="6913" width="11.42578125" style="127" customWidth="1"/>
    <col min="6914" max="6915" width="0" style="127" hidden="1" customWidth="1"/>
    <col min="6916" max="6916" width="12.7109375" style="127" customWidth="1"/>
    <col min="6917" max="6917" width="13.7109375" style="127" bestFit="1" customWidth="1"/>
    <col min="6918" max="6918" width="12.7109375" style="127" customWidth="1"/>
    <col min="6919" max="6919" width="13.7109375" style="127" bestFit="1" customWidth="1"/>
    <col min="6920" max="6920" width="10.28515625" style="127" customWidth="1"/>
    <col min="6921" max="6921" width="14.85546875" style="127" customWidth="1"/>
    <col min="6922" max="6922" width="13.7109375" style="127" bestFit="1" customWidth="1"/>
    <col min="6923" max="6923" width="14.42578125" style="127" customWidth="1"/>
    <col min="6924" max="6924" width="9.140625" style="127"/>
    <col min="6925" max="6925" width="13.7109375" style="127" bestFit="1" customWidth="1"/>
    <col min="6926" max="7168" width="9.140625" style="127"/>
    <col min="7169" max="7169" width="11.42578125" style="127" customWidth="1"/>
    <col min="7170" max="7171" width="0" style="127" hidden="1" customWidth="1"/>
    <col min="7172" max="7172" width="12.7109375" style="127" customWidth="1"/>
    <col min="7173" max="7173" width="13.7109375" style="127" bestFit="1" customWidth="1"/>
    <col min="7174" max="7174" width="12.7109375" style="127" customWidth="1"/>
    <col min="7175" max="7175" width="13.7109375" style="127" bestFit="1" customWidth="1"/>
    <col min="7176" max="7176" width="10.28515625" style="127" customWidth="1"/>
    <col min="7177" max="7177" width="14.85546875" style="127" customWidth="1"/>
    <col min="7178" max="7178" width="13.7109375" style="127" bestFit="1" customWidth="1"/>
    <col min="7179" max="7179" width="14.42578125" style="127" customWidth="1"/>
    <col min="7180" max="7180" width="9.140625" style="127"/>
    <col min="7181" max="7181" width="13.7109375" style="127" bestFit="1" customWidth="1"/>
    <col min="7182" max="7424" width="9.140625" style="127"/>
    <col min="7425" max="7425" width="11.42578125" style="127" customWidth="1"/>
    <col min="7426" max="7427" width="0" style="127" hidden="1" customWidth="1"/>
    <col min="7428" max="7428" width="12.7109375" style="127" customWidth="1"/>
    <col min="7429" max="7429" width="13.7109375" style="127" bestFit="1" customWidth="1"/>
    <col min="7430" max="7430" width="12.7109375" style="127" customWidth="1"/>
    <col min="7431" max="7431" width="13.7109375" style="127" bestFit="1" customWidth="1"/>
    <col min="7432" max="7432" width="10.28515625" style="127" customWidth="1"/>
    <col min="7433" max="7433" width="14.85546875" style="127" customWidth="1"/>
    <col min="7434" max="7434" width="13.7109375" style="127" bestFit="1" customWidth="1"/>
    <col min="7435" max="7435" width="14.42578125" style="127" customWidth="1"/>
    <col min="7436" max="7436" width="9.140625" style="127"/>
    <col min="7437" max="7437" width="13.7109375" style="127" bestFit="1" customWidth="1"/>
    <col min="7438" max="7680" width="9.140625" style="127"/>
    <col min="7681" max="7681" width="11.42578125" style="127" customWidth="1"/>
    <col min="7682" max="7683" width="0" style="127" hidden="1" customWidth="1"/>
    <col min="7684" max="7684" width="12.7109375" style="127" customWidth="1"/>
    <col min="7685" max="7685" width="13.7109375" style="127" bestFit="1" customWidth="1"/>
    <col min="7686" max="7686" width="12.7109375" style="127" customWidth="1"/>
    <col min="7687" max="7687" width="13.7109375" style="127" bestFit="1" customWidth="1"/>
    <col min="7688" max="7688" width="10.28515625" style="127" customWidth="1"/>
    <col min="7689" max="7689" width="14.85546875" style="127" customWidth="1"/>
    <col min="7690" max="7690" width="13.7109375" style="127" bestFit="1" customWidth="1"/>
    <col min="7691" max="7691" width="14.42578125" style="127" customWidth="1"/>
    <col min="7692" max="7692" width="9.140625" style="127"/>
    <col min="7693" max="7693" width="13.7109375" style="127" bestFit="1" customWidth="1"/>
    <col min="7694" max="7936" width="9.140625" style="127"/>
    <col min="7937" max="7937" width="11.42578125" style="127" customWidth="1"/>
    <col min="7938" max="7939" width="0" style="127" hidden="1" customWidth="1"/>
    <col min="7940" max="7940" width="12.7109375" style="127" customWidth="1"/>
    <col min="7941" max="7941" width="13.7109375" style="127" bestFit="1" customWidth="1"/>
    <col min="7942" max="7942" width="12.7109375" style="127" customWidth="1"/>
    <col min="7943" max="7943" width="13.7109375" style="127" bestFit="1" customWidth="1"/>
    <col min="7944" max="7944" width="10.28515625" style="127" customWidth="1"/>
    <col min="7945" max="7945" width="14.85546875" style="127" customWidth="1"/>
    <col min="7946" max="7946" width="13.7109375" style="127" bestFit="1" customWidth="1"/>
    <col min="7947" max="7947" width="14.42578125" style="127" customWidth="1"/>
    <col min="7948" max="7948" width="9.140625" style="127"/>
    <col min="7949" max="7949" width="13.7109375" style="127" bestFit="1" customWidth="1"/>
    <col min="7950" max="8192" width="9.140625" style="127"/>
    <col min="8193" max="8193" width="11.42578125" style="127" customWidth="1"/>
    <col min="8194" max="8195" width="0" style="127" hidden="1" customWidth="1"/>
    <col min="8196" max="8196" width="12.7109375" style="127" customWidth="1"/>
    <col min="8197" max="8197" width="13.7109375" style="127" bestFit="1" customWidth="1"/>
    <col min="8198" max="8198" width="12.7109375" style="127" customWidth="1"/>
    <col min="8199" max="8199" width="13.7109375" style="127" bestFit="1" customWidth="1"/>
    <col min="8200" max="8200" width="10.28515625" style="127" customWidth="1"/>
    <col min="8201" max="8201" width="14.85546875" style="127" customWidth="1"/>
    <col min="8202" max="8202" width="13.7109375" style="127" bestFit="1" customWidth="1"/>
    <col min="8203" max="8203" width="14.42578125" style="127" customWidth="1"/>
    <col min="8204" max="8204" width="9.140625" style="127"/>
    <col min="8205" max="8205" width="13.7109375" style="127" bestFit="1" customWidth="1"/>
    <col min="8206" max="8448" width="9.140625" style="127"/>
    <col min="8449" max="8449" width="11.42578125" style="127" customWidth="1"/>
    <col min="8450" max="8451" width="0" style="127" hidden="1" customWidth="1"/>
    <col min="8452" max="8452" width="12.7109375" style="127" customWidth="1"/>
    <col min="8453" max="8453" width="13.7109375" style="127" bestFit="1" customWidth="1"/>
    <col min="8454" max="8454" width="12.7109375" style="127" customWidth="1"/>
    <col min="8455" max="8455" width="13.7109375" style="127" bestFit="1" customWidth="1"/>
    <col min="8456" max="8456" width="10.28515625" style="127" customWidth="1"/>
    <col min="8457" max="8457" width="14.85546875" style="127" customWidth="1"/>
    <col min="8458" max="8458" width="13.7109375" style="127" bestFit="1" customWidth="1"/>
    <col min="8459" max="8459" width="14.42578125" style="127" customWidth="1"/>
    <col min="8460" max="8460" width="9.140625" style="127"/>
    <col min="8461" max="8461" width="13.7109375" style="127" bestFit="1" customWidth="1"/>
    <col min="8462" max="8704" width="9.140625" style="127"/>
    <col min="8705" max="8705" width="11.42578125" style="127" customWidth="1"/>
    <col min="8706" max="8707" width="0" style="127" hidden="1" customWidth="1"/>
    <col min="8708" max="8708" width="12.7109375" style="127" customWidth="1"/>
    <col min="8709" max="8709" width="13.7109375" style="127" bestFit="1" customWidth="1"/>
    <col min="8710" max="8710" width="12.7109375" style="127" customWidth="1"/>
    <col min="8711" max="8711" width="13.7109375" style="127" bestFit="1" customWidth="1"/>
    <col min="8712" max="8712" width="10.28515625" style="127" customWidth="1"/>
    <col min="8713" max="8713" width="14.85546875" style="127" customWidth="1"/>
    <col min="8714" max="8714" width="13.7109375" style="127" bestFit="1" customWidth="1"/>
    <col min="8715" max="8715" width="14.42578125" style="127" customWidth="1"/>
    <col min="8716" max="8716" width="9.140625" style="127"/>
    <col min="8717" max="8717" width="13.7109375" style="127" bestFit="1" customWidth="1"/>
    <col min="8718" max="8960" width="9.140625" style="127"/>
    <col min="8961" max="8961" width="11.42578125" style="127" customWidth="1"/>
    <col min="8962" max="8963" width="0" style="127" hidden="1" customWidth="1"/>
    <col min="8964" max="8964" width="12.7109375" style="127" customWidth="1"/>
    <col min="8965" max="8965" width="13.7109375" style="127" bestFit="1" customWidth="1"/>
    <col min="8966" max="8966" width="12.7109375" style="127" customWidth="1"/>
    <col min="8967" max="8967" width="13.7109375" style="127" bestFit="1" customWidth="1"/>
    <col min="8968" max="8968" width="10.28515625" style="127" customWidth="1"/>
    <col min="8969" max="8969" width="14.85546875" style="127" customWidth="1"/>
    <col min="8970" max="8970" width="13.7109375" style="127" bestFit="1" customWidth="1"/>
    <col min="8971" max="8971" width="14.42578125" style="127" customWidth="1"/>
    <col min="8972" max="8972" width="9.140625" style="127"/>
    <col min="8973" max="8973" width="13.7109375" style="127" bestFit="1" customWidth="1"/>
    <col min="8974" max="9216" width="9.140625" style="127"/>
    <col min="9217" max="9217" width="11.42578125" style="127" customWidth="1"/>
    <col min="9218" max="9219" width="0" style="127" hidden="1" customWidth="1"/>
    <col min="9220" max="9220" width="12.7109375" style="127" customWidth="1"/>
    <col min="9221" max="9221" width="13.7109375" style="127" bestFit="1" customWidth="1"/>
    <col min="9222" max="9222" width="12.7109375" style="127" customWidth="1"/>
    <col min="9223" max="9223" width="13.7109375" style="127" bestFit="1" customWidth="1"/>
    <col min="9224" max="9224" width="10.28515625" style="127" customWidth="1"/>
    <col min="9225" max="9225" width="14.85546875" style="127" customWidth="1"/>
    <col min="9226" max="9226" width="13.7109375" style="127" bestFit="1" customWidth="1"/>
    <col min="9227" max="9227" width="14.42578125" style="127" customWidth="1"/>
    <col min="9228" max="9228" width="9.140625" style="127"/>
    <col min="9229" max="9229" width="13.7109375" style="127" bestFit="1" customWidth="1"/>
    <col min="9230" max="9472" width="9.140625" style="127"/>
    <col min="9473" max="9473" width="11.42578125" style="127" customWidth="1"/>
    <col min="9474" max="9475" width="0" style="127" hidden="1" customWidth="1"/>
    <col min="9476" max="9476" width="12.7109375" style="127" customWidth="1"/>
    <col min="9477" max="9477" width="13.7109375" style="127" bestFit="1" customWidth="1"/>
    <col min="9478" max="9478" width="12.7109375" style="127" customWidth="1"/>
    <col min="9479" max="9479" width="13.7109375" style="127" bestFit="1" customWidth="1"/>
    <col min="9480" max="9480" width="10.28515625" style="127" customWidth="1"/>
    <col min="9481" max="9481" width="14.85546875" style="127" customWidth="1"/>
    <col min="9482" max="9482" width="13.7109375" style="127" bestFit="1" customWidth="1"/>
    <col min="9483" max="9483" width="14.42578125" style="127" customWidth="1"/>
    <col min="9484" max="9484" width="9.140625" style="127"/>
    <col min="9485" max="9485" width="13.7109375" style="127" bestFit="1" customWidth="1"/>
    <col min="9486" max="9728" width="9.140625" style="127"/>
    <col min="9729" max="9729" width="11.42578125" style="127" customWidth="1"/>
    <col min="9730" max="9731" width="0" style="127" hidden="1" customWidth="1"/>
    <col min="9732" max="9732" width="12.7109375" style="127" customWidth="1"/>
    <col min="9733" max="9733" width="13.7109375" style="127" bestFit="1" customWidth="1"/>
    <col min="9734" max="9734" width="12.7109375" style="127" customWidth="1"/>
    <col min="9735" max="9735" width="13.7109375" style="127" bestFit="1" customWidth="1"/>
    <col min="9736" max="9736" width="10.28515625" style="127" customWidth="1"/>
    <col min="9737" max="9737" width="14.85546875" style="127" customWidth="1"/>
    <col min="9738" max="9738" width="13.7109375" style="127" bestFit="1" customWidth="1"/>
    <col min="9739" max="9739" width="14.42578125" style="127" customWidth="1"/>
    <col min="9740" max="9740" width="9.140625" style="127"/>
    <col min="9741" max="9741" width="13.7109375" style="127" bestFit="1" customWidth="1"/>
    <col min="9742" max="9984" width="9.140625" style="127"/>
    <col min="9985" max="9985" width="11.42578125" style="127" customWidth="1"/>
    <col min="9986" max="9987" width="0" style="127" hidden="1" customWidth="1"/>
    <col min="9988" max="9988" width="12.7109375" style="127" customWidth="1"/>
    <col min="9989" max="9989" width="13.7109375" style="127" bestFit="1" customWidth="1"/>
    <col min="9990" max="9990" width="12.7109375" style="127" customWidth="1"/>
    <col min="9991" max="9991" width="13.7109375" style="127" bestFit="1" customWidth="1"/>
    <col min="9992" max="9992" width="10.28515625" style="127" customWidth="1"/>
    <col min="9993" max="9993" width="14.85546875" style="127" customWidth="1"/>
    <col min="9994" max="9994" width="13.7109375" style="127" bestFit="1" customWidth="1"/>
    <col min="9995" max="9995" width="14.42578125" style="127" customWidth="1"/>
    <col min="9996" max="9996" width="9.140625" style="127"/>
    <col min="9997" max="9997" width="13.7109375" style="127" bestFit="1" customWidth="1"/>
    <col min="9998" max="10240" width="9.140625" style="127"/>
    <col min="10241" max="10241" width="11.42578125" style="127" customWidth="1"/>
    <col min="10242" max="10243" width="0" style="127" hidden="1" customWidth="1"/>
    <col min="10244" max="10244" width="12.7109375" style="127" customWidth="1"/>
    <col min="10245" max="10245" width="13.7109375" style="127" bestFit="1" customWidth="1"/>
    <col min="10246" max="10246" width="12.7109375" style="127" customWidth="1"/>
    <col min="10247" max="10247" width="13.7109375" style="127" bestFit="1" customWidth="1"/>
    <col min="10248" max="10248" width="10.28515625" style="127" customWidth="1"/>
    <col min="10249" max="10249" width="14.85546875" style="127" customWidth="1"/>
    <col min="10250" max="10250" width="13.7109375" style="127" bestFit="1" customWidth="1"/>
    <col min="10251" max="10251" width="14.42578125" style="127" customWidth="1"/>
    <col min="10252" max="10252" width="9.140625" style="127"/>
    <col min="10253" max="10253" width="13.7109375" style="127" bestFit="1" customWidth="1"/>
    <col min="10254" max="10496" width="9.140625" style="127"/>
    <col min="10497" max="10497" width="11.42578125" style="127" customWidth="1"/>
    <col min="10498" max="10499" width="0" style="127" hidden="1" customWidth="1"/>
    <col min="10500" max="10500" width="12.7109375" style="127" customWidth="1"/>
    <col min="10501" max="10501" width="13.7109375" style="127" bestFit="1" customWidth="1"/>
    <col min="10502" max="10502" width="12.7109375" style="127" customWidth="1"/>
    <col min="10503" max="10503" width="13.7109375" style="127" bestFit="1" customWidth="1"/>
    <col min="10504" max="10504" width="10.28515625" style="127" customWidth="1"/>
    <col min="10505" max="10505" width="14.85546875" style="127" customWidth="1"/>
    <col min="10506" max="10506" width="13.7109375" style="127" bestFit="1" customWidth="1"/>
    <col min="10507" max="10507" width="14.42578125" style="127" customWidth="1"/>
    <col min="10508" max="10508" width="9.140625" style="127"/>
    <col min="10509" max="10509" width="13.7109375" style="127" bestFit="1" customWidth="1"/>
    <col min="10510" max="10752" width="9.140625" style="127"/>
    <col min="10753" max="10753" width="11.42578125" style="127" customWidth="1"/>
    <col min="10754" max="10755" width="0" style="127" hidden="1" customWidth="1"/>
    <col min="10756" max="10756" width="12.7109375" style="127" customWidth="1"/>
    <col min="10757" max="10757" width="13.7109375" style="127" bestFit="1" customWidth="1"/>
    <col min="10758" max="10758" width="12.7109375" style="127" customWidth="1"/>
    <col min="10759" max="10759" width="13.7109375" style="127" bestFit="1" customWidth="1"/>
    <col min="10760" max="10760" width="10.28515625" style="127" customWidth="1"/>
    <col min="10761" max="10761" width="14.85546875" style="127" customWidth="1"/>
    <col min="10762" max="10762" width="13.7109375" style="127" bestFit="1" customWidth="1"/>
    <col min="10763" max="10763" width="14.42578125" style="127" customWidth="1"/>
    <col min="10764" max="10764" width="9.140625" style="127"/>
    <col min="10765" max="10765" width="13.7109375" style="127" bestFit="1" customWidth="1"/>
    <col min="10766" max="11008" width="9.140625" style="127"/>
    <col min="11009" max="11009" width="11.42578125" style="127" customWidth="1"/>
    <col min="11010" max="11011" width="0" style="127" hidden="1" customWidth="1"/>
    <col min="11012" max="11012" width="12.7109375" style="127" customWidth="1"/>
    <col min="11013" max="11013" width="13.7109375" style="127" bestFit="1" customWidth="1"/>
    <col min="11014" max="11014" width="12.7109375" style="127" customWidth="1"/>
    <col min="11015" max="11015" width="13.7109375" style="127" bestFit="1" customWidth="1"/>
    <col min="11016" max="11016" width="10.28515625" style="127" customWidth="1"/>
    <col min="11017" max="11017" width="14.85546875" style="127" customWidth="1"/>
    <col min="11018" max="11018" width="13.7109375" style="127" bestFit="1" customWidth="1"/>
    <col min="11019" max="11019" width="14.42578125" style="127" customWidth="1"/>
    <col min="11020" max="11020" width="9.140625" style="127"/>
    <col min="11021" max="11021" width="13.7109375" style="127" bestFit="1" customWidth="1"/>
    <col min="11022" max="11264" width="9.140625" style="127"/>
    <col min="11265" max="11265" width="11.42578125" style="127" customWidth="1"/>
    <col min="11266" max="11267" width="0" style="127" hidden="1" customWidth="1"/>
    <col min="11268" max="11268" width="12.7109375" style="127" customWidth="1"/>
    <col min="11269" max="11269" width="13.7109375" style="127" bestFit="1" customWidth="1"/>
    <col min="11270" max="11270" width="12.7109375" style="127" customWidth="1"/>
    <col min="11271" max="11271" width="13.7109375" style="127" bestFit="1" customWidth="1"/>
    <col min="11272" max="11272" width="10.28515625" style="127" customWidth="1"/>
    <col min="11273" max="11273" width="14.85546875" style="127" customWidth="1"/>
    <col min="11274" max="11274" width="13.7109375" style="127" bestFit="1" customWidth="1"/>
    <col min="11275" max="11275" width="14.42578125" style="127" customWidth="1"/>
    <col min="11276" max="11276" width="9.140625" style="127"/>
    <col min="11277" max="11277" width="13.7109375" style="127" bestFit="1" customWidth="1"/>
    <col min="11278" max="11520" width="9.140625" style="127"/>
    <col min="11521" max="11521" width="11.42578125" style="127" customWidth="1"/>
    <col min="11522" max="11523" width="0" style="127" hidden="1" customWidth="1"/>
    <col min="11524" max="11524" width="12.7109375" style="127" customWidth="1"/>
    <col min="11525" max="11525" width="13.7109375" style="127" bestFit="1" customWidth="1"/>
    <col min="11526" max="11526" width="12.7109375" style="127" customWidth="1"/>
    <col min="11527" max="11527" width="13.7109375" style="127" bestFit="1" customWidth="1"/>
    <col min="11528" max="11528" width="10.28515625" style="127" customWidth="1"/>
    <col min="11529" max="11529" width="14.85546875" style="127" customWidth="1"/>
    <col min="11530" max="11530" width="13.7109375" style="127" bestFit="1" customWidth="1"/>
    <col min="11531" max="11531" width="14.42578125" style="127" customWidth="1"/>
    <col min="11532" max="11532" width="9.140625" style="127"/>
    <col min="11533" max="11533" width="13.7109375" style="127" bestFit="1" customWidth="1"/>
    <col min="11534" max="11776" width="9.140625" style="127"/>
    <col min="11777" max="11777" width="11.42578125" style="127" customWidth="1"/>
    <col min="11778" max="11779" width="0" style="127" hidden="1" customWidth="1"/>
    <col min="11780" max="11780" width="12.7109375" style="127" customWidth="1"/>
    <col min="11781" max="11781" width="13.7109375" style="127" bestFit="1" customWidth="1"/>
    <col min="11782" max="11782" width="12.7109375" style="127" customWidth="1"/>
    <col min="11783" max="11783" width="13.7109375" style="127" bestFit="1" customWidth="1"/>
    <col min="11784" max="11784" width="10.28515625" style="127" customWidth="1"/>
    <col min="11785" max="11785" width="14.85546875" style="127" customWidth="1"/>
    <col min="11786" max="11786" width="13.7109375" style="127" bestFit="1" customWidth="1"/>
    <col min="11787" max="11787" width="14.42578125" style="127" customWidth="1"/>
    <col min="11788" max="11788" width="9.140625" style="127"/>
    <col min="11789" max="11789" width="13.7109375" style="127" bestFit="1" customWidth="1"/>
    <col min="11790" max="12032" width="9.140625" style="127"/>
    <col min="12033" max="12033" width="11.42578125" style="127" customWidth="1"/>
    <col min="12034" max="12035" width="0" style="127" hidden="1" customWidth="1"/>
    <col min="12036" max="12036" width="12.7109375" style="127" customWidth="1"/>
    <col min="12037" max="12037" width="13.7109375" style="127" bestFit="1" customWidth="1"/>
    <col min="12038" max="12038" width="12.7109375" style="127" customWidth="1"/>
    <col min="12039" max="12039" width="13.7109375" style="127" bestFit="1" customWidth="1"/>
    <col min="12040" max="12040" width="10.28515625" style="127" customWidth="1"/>
    <col min="12041" max="12041" width="14.85546875" style="127" customWidth="1"/>
    <col min="12042" max="12042" width="13.7109375" style="127" bestFit="1" customWidth="1"/>
    <col min="12043" max="12043" width="14.42578125" style="127" customWidth="1"/>
    <col min="12044" max="12044" width="9.140625" style="127"/>
    <col min="12045" max="12045" width="13.7109375" style="127" bestFit="1" customWidth="1"/>
    <col min="12046" max="12288" width="9.140625" style="127"/>
    <col min="12289" max="12289" width="11.42578125" style="127" customWidth="1"/>
    <col min="12290" max="12291" width="0" style="127" hidden="1" customWidth="1"/>
    <col min="12292" max="12292" width="12.7109375" style="127" customWidth="1"/>
    <col min="12293" max="12293" width="13.7109375" style="127" bestFit="1" customWidth="1"/>
    <col min="12294" max="12294" width="12.7109375" style="127" customWidth="1"/>
    <col min="12295" max="12295" width="13.7109375" style="127" bestFit="1" customWidth="1"/>
    <col min="12296" max="12296" width="10.28515625" style="127" customWidth="1"/>
    <col min="12297" max="12297" width="14.85546875" style="127" customWidth="1"/>
    <col min="12298" max="12298" width="13.7109375" style="127" bestFit="1" customWidth="1"/>
    <col min="12299" max="12299" width="14.42578125" style="127" customWidth="1"/>
    <col min="12300" max="12300" width="9.140625" style="127"/>
    <col min="12301" max="12301" width="13.7109375" style="127" bestFit="1" customWidth="1"/>
    <col min="12302" max="12544" width="9.140625" style="127"/>
    <col min="12545" max="12545" width="11.42578125" style="127" customWidth="1"/>
    <col min="12546" max="12547" width="0" style="127" hidden="1" customWidth="1"/>
    <col min="12548" max="12548" width="12.7109375" style="127" customWidth="1"/>
    <col min="12549" max="12549" width="13.7109375" style="127" bestFit="1" customWidth="1"/>
    <col min="12550" max="12550" width="12.7109375" style="127" customWidth="1"/>
    <col min="12551" max="12551" width="13.7109375" style="127" bestFit="1" customWidth="1"/>
    <col min="12552" max="12552" width="10.28515625" style="127" customWidth="1"/>
    <col min="12553" max="12553" width="14.85546875" style="127" customWidth="1"/>
    <col min="12554" max="12554" width="13.7109375" style="127" bestFit="1" customWidth="1"/>
    <col min="12555" max="12555" width="14.42578125" style="127" customWidth="1"/>
    <col min="12556" max="12556" width="9.140625" style="127"/>
    <col min="12557" max="12557" width="13.7109375" style="127" bestFit="1" customWidth="1"/>
    <col min="12558" max="12800" width="9.140625" style="127"/>
    <col min="12801" max="12801" width="11.42578125" style="127" customWidth="1"/>
    <col min="12802" max="12803" width="0" style="127" hidden="1" customWidth="1"/>
    <col min="12804" max="12804" width="12.7109375" style="127" customWidth="1"/>
    <col min="12805" max="12805" width="13.7109375" style="127" bestFit="1" customWidth="1"/>
    <col min="12806" max="12806" width="12.7109375" style="127" customWidth="1"/>
    <col min="12807" max="12807" width="13.7109375" style="127" bestFit="1" customWidth="1"/>
    <col min="12808" max="12808" width="10.28515625" style="127" customWidth="1"/>
    <col min="12809" max="12809" width="14.85546875" style="127" customWidth="1"/>
    <col min="12810" max="12810" width="13.7109375" style="127" bestFit="1" customWidth="1"/>
    <col min="12811" max="12811" width="14.42578125" style="127" customWidth="1"/>
    <col min="12812" max="12812" width="9.140625" style="127"/>
    <col min="12813" max="12813" width="13.7109375" style="127" bestFit="1" customWidth="1"/>
    <col min="12814" max="13056" width="9.140625" style="127"/>
    <col min="13057" max="13057" width="11.42578125" style="127" customWidth="1"/>
    <col min="13058" max="13059" width="0" style="127" hidden="1" customWidth="1"/>
    <col min="13060" max="13060" width="12.7109375" style="127" customWidth="1"/>
    <col min="13061" max="13061" width="13.7109375" style="127" bestFit="1" customWidth="1"/>
    <col min="13062" max="13062" width="12.7109375" style="127" customWidth="1"/>
    <col min="13063" max="13063" width="13.7109375" style="127" bestFit="1" customWidth="1"/>
    <col min="13064" max="13064" width="10.28515625" style="127" customWidth="1"/>
    <col min="13065" max="13065" width="14.85546875" style="127" customWidth="1"/>
    <col min="13066" max="13066" width="13.7109375" style="127" bestFit="1" customWidth="1"/>
    <col min="13067" max="13067" width="14.42578125" style="127" customWidth="1"/>
    <col min="13068" max="13068" width="9.140625" style="127"/>
    <col min="13069" max="13069" width="13.7109375" style="127" bestFit="1" customWidth="1"/>
    <col min="13070" max="13312" width="9.140625" style="127"/>
    <col min="13313" max="13313" width="11.42578125" style="127" customWidth="1"/>
    <col min="13314" max="13315" width="0" style="127" hidden="1" customWidth="1"/>
    <col min="13316" max="13316" width="12.7109375" style="127" customWidth="1"/>
    <col min="13317" max="13317" width="13.7109375" style="127" bestFit="1" customWidth="1"/>
    <col min="13318" max="13318" width="12.7109375" style="127" customWidth="1"/>
    <col min="13319" max="13319" width="13.7109375" style="127" bestFit="1" customWidth="1"/>
    <col min="13320" max="13320" width="10.28515625" style="127" customWidth="1"/>
    <col min="13321" max="13321" width="14.85546875" style="127" customWidth="1"/>
    <col min="13322" max="13322" width="13.7109375" style="127" bestFit="1" customWidth="1"/>
    <col min="13323" max="13323" width="14.42578125" style="127" customWidth="1"/>
    <col min="13324" max="13324" width="9.140625" style="127"/>
    <col min="13325" max="13325" width="13.7109375" style="127" bestFit="1" customWidth="1"/>
    <col min="13326" max="13568" width="9.140625" style="127"/>
    <col min="13569" max="13569" width="11.42578125" style="127" customWidth="1"/>
    <col min="13570" max="13571" width="0" style="127" hidden="1" customWidth="1"/>
    <col min="13572" max="13572" width="12.7109375" style="127" customWidth="1"/>
    <col min="13573" max="13573" width="13.7109375" style="127" bestFit="1" customWidth="1"/>
    <col min="13574" max="13574" width="12.7109375" style="127" customWidth="1"/>
    <col min="13575" max="13575" width="13.7109375" style="127" bestFit="1" customWidth="1"/>
    <col min="13576" max="13576" width="10.28515625" style="127" customWidth="1"/>
    <col min="13577" max="13577" width="14.85546875" style="127" customWidth="1"/>
    <col min="13578" max="13578" width="13.7109375" style="127" bestFit="1" customWidth="1"/>
    <col min="13579" max="13579" width="14.42578125" style="127" customWidth="1"/>
    <col min="13580" max="13580" width="9.140625" style="127"/>
    <col min="13581" max="13581" width="13.7109375" style="127" bestFit="1" customWidth="1"/>
    <col min="13582" max="13824" width="9.140625" style="127"/>
    <col min="13825" max="13825" width="11.42578125" style="127" customWidth="1"/>
    <col min="13826" max="13827" width="0" style="127" hidden="1" customWidth="1"/>
    <col min="13828" max="13828" width="12.7109375" style="127" customWidth="1"/>
    <col min="13829" max="13829" width="13.7109375" style="127" bestFit="1" customWidth="1"/>
    <col min="13830" max="13830" width="12.7109375" style="127" customWidth="1"/>
    <col min="13831" max="13831" width="13.7109375" style="127" bestFit="1" customWidth="1"/>
    <col min="13832" max="13832" width="10.28515625" style="127" customWidth="1"/>
    <col min="13833" max="13833" width="14.85546875" style="127" customWidth="1"/>
    <col min="13834" max="13834" width="13.7109375" style="127" bestFit="1" customWidth="1"/>
    <col min="13835" max="13835" width="14.42578125" style="127" customWidth="1"/>
    <col min="13836" max="13836" width="9.140625" style="127"/>
    <col min="13837" max="13837" width="13.7109375" style="127" bestFit="1" customWidth="1"/>
    <col min="13838" max="14080" width="9.140625" style="127"/>
    <col min="14081" max="14081" width="11.42578125" style="127" customWidth="1"/>
    <col min="14082" max="14083" width="0" style="127" hidden="1" customWidth="1"/>
    <col min="14084" max="14084" width="12.7109375" style="127" customWidth="1"/>
    <col min="14085" max="14085" width="13.7109375" style="127" bestFit="1" customWidth="1"/>
    <col min="14086" max="14086" width="12.7109375" style="127" customWidth="1"/>
    <col min="14087" max="14087" width="13.7109375" style="127" bestFit="1" customWidth="1"/>
    <col min="14088" max="14088" width="10.28515625" style="127" customWidth="1"/>
    <col min="14089" max="14089" width="14.85546875" style="127" customWidth="1"/>
    <col min="14090" max="14090" width="13.7109375" style="127" bestFit="1" customWidth="1"/>
    <col min="14091" max="14091" width="14.42578125" style="127" customWidth="1"/>
    <col min="14092" max="14092" width="9.140625" style="127"/>
    <col min="14093" max="14093" width="13.7109375" style="127" bestFit="1" customWidth="1"/>
    <col min="14094" max="14336" width="9.140625" style="127"/>
    <col min="14337" max="14337" width="11.42578125" style="127" customWidth="1"/>
    <col min="14338" max="14339" width="0" style="127" hidden="1" customWidth="1"/>
    <col min="14340" max="14340" width="12.7109375" style="127" customWidth="1"/>
    <col min="14341" max="14341" width="13.7109375" style="127" bestFit="1" customWidth="1"/>
    <col min="14342" max="14342" width="12.7109375" style="127" customWidth="1"/>
    <col min="14343" max="14343" width="13.7109375" style="127" bestFit="1" customWidth="1"/>
    <col min="14344" max="14344" width="10.28515625" style="127" customWidth="1"/>
    <col min="14345" max="14345" width="14.85546875" style="127" customWidth="1"/>
    <col min="14346" max="14346" width="13.7109375" style="127" bestFit="1" customWidth="1"/>
    <col min="14347" max="14347" width="14.42578125" style="127" customWidth="1"/>
    <col min="14348" max="14348" width="9.140625" style="127"/>
    <col min="14349" max="14349" width="13.7109375" style="127" bestFit="1" customWidth="1"/>
    <col min="14350" max="14592" width="9.140625" style="127"/>
    <col min="14593" max="14593" width="11.42578125" style="127" customWidth="1"/>
    <col min="14594" max="14595" width="0" style="127" hidden="1" customWidth="1"/>
    <col min="14596" max="14596" width="12.7109375" style="127" customWidth="1"/>
    <col min="14597" max="14597" width="13.7109375" style="127" bestFit="1" customWidth="1"/>
    <col min="14598" max="14598" width="12.7109375" style="127" customWidth="1"/>
    <col min="14599" max="14599" width="13.7109375" style="127" bestFit="1" customWidth="1"/>
    <col min="14600" max="14600" width="10.28515625" style="127" customWidth="1"/>
    <col min="14601" max="14601" width="14.85546875" style="127" customWidth="1"/>
    <col min="14602" max="14602" width="13.7109375" style="127" bestFit="1" customWidth="1"/>
    <col min="14603" max="14603" width="14.42578125" style="127" customWidth="1"/>
    <col min="14604" max="14604" width="9.140625" style="127"/>
    <col min="14605" max="14605" width="13.7109375" style="127" bestFit="1" customWidth="1"/>
    <col min="14606" max="14848" width="9.140625" style="127"/>
    <col min="14849" max="14849" width="11.42578125" style="127" customWidth="1"/>
    <col min="14850" max="14851" width="0" style="127" hidden="1" customWidth="1"/>
    <col min="14852" max="14852" width="12.7109375" style="127" customWidth="1"/>
    <col min="14853" max="14853" width="13.7109375" style="127" bestFit="1" customWidth="1"/>
    <col min="14854" max="14854" width="12.7109375" style="127" customWidth="1"/>
    <col min="14855" max="14855" width="13.7109375" style="127" bestFit="1" customWidth="1"/>
    <col min="14856" max="14856" width="10.28515625" style="127" customWidth="1"/>
    <col min="14857" max="14857" width="14.85546875" style="127" customWidth="1"/>
    <col min="14858" max="14858" width="13.7109375" style="127" bestFit="1" customWidth="1"/>
    <col min="14859" max="14859" width="14.42578125" style="127" customWidth="1"/>
    <col min="14860" max="14860" width="9.140625" style="127"/>
    <col min="14861" max="14861" width="13.7109375" style="127" bestFit="1" customWidth="1"/>
    <col min="14862" max="15104" width="9.140625" style="127"/>
    <col min="15105" max="15105" width="11.42578125" style="127" customWidth="1"/>
    <col min="15106" max="15107" width="0" style="127" hidden="1" customWidth="1"/>
    <col min="15108" max="15108" width="12.7109375" style="127" customWidth="1"/>
    <col min="15109" max="15109" width="13.7109375" style="127" bestFit="1" customWidth="1"/>
    <col min="15110" max="15110" width="12.7109375" style="127" customWidth="1"/>
    <col min="15111" max="15111" width="13.7109375" style="127" bestFit="1" customWidth="1"/>
    <col min="15112" max="15112" width="10.28515625" style="127" customWidth="1"/>
    <col min="15113" max="15113" width="14.85546875" style="127" customWidth="1"/>
    <col min="15114" max="15114" width="13.7109375" style="127" bestFit="1" customWidth="1"/>
    <col min="15115" max="15115" width="14.42578125" style="127" customWidth="1"/>
    <col min="15116" max="15116" width="9.140625" style="127"/>
    <col min="15117" max="15117" width="13.7109375" style="127" bestFit="1" customWidth="1"/>
    <col min="15118" max="15360" width="9.140625" style="127"/>
    <col min="15361" max="15361" width="11.42578125" style="127" customWidth="1"/>
    <col min="15362" max="15363" width="0" style="127" hidden="1" customWidth="1"/>
    <col min="15364" max="15364" width="12.7109375" style="127" customWidth="1"/>
    <col min="15365" max="15365" width="13.7109375" style="127" bestFit="1" customWidth="1"/>
    <col min="15366" max="15366" width="12.7109375" style="127" customWidth="1"/>
    <col min="15367" max="15367" width="13.7109375" style="127" bestFit="1" customWidth="1"/>
    <col min="15368" max="15368" width="10.28515625" style="127" customWidth="1"/>
    <col min="15369" max="15369" width="14.85546875" style="127" customWidth="1"/>
    <col min="15370" max="15370" width="13.7109375" style="127" bestFit="1" customWidth="1"/>
    <col min="15371" max="15371" width="14.42578125" style="127" customWidth="1"/>
    <col min="15372" max="15372" width="9.140625" style="127"/>
    <col min="15373" max="15373" width="13.7109375" style="127" bestFit="1" customWidth="1"/>
    <col min="15374" max="15616" width="9.140625" style="127"/>
    <col min="15617" max="15617" width="11.42578125" style="127" customWidth="1"/>
    <col min="15618" max="15619" width="0" style="127" hidden="1" customWidth="1"/>
    <col min="15620" max="15620" width="12.7109375" style="127" customWidth="1"/>
    <col min="15621" max="15621" width="13.7109375" style="127" bestFit="1" customWidth="1"/>
    <col min="15622" max="15622" width="12.7109375" style="127" customWidth="1"/>
    <col min="15623" max="15623" width="13.7109375" style="127" bestFit="1" customWidth="1"/>
    <col min="15624" max="15624" width="10.28515625" style="127" customWidth="1"/>
    <col min="15625" max="15625" width="14.85546875" style="127" customWidth="1"/>
    <col min="15626" max="15626" width="13.7109375" style="127" bestFit="1" customWidth="1"/>
    <col min="15627" max="15627" width="14.42578125" style="127" customWidth="1"/>
    <col min="15628" max="15628" width="9.140625" style="127"/>
    <col min="15629" max="15629" width="13.7109375" style="127" bestFit="1" customWidth="1"/>
    <col min="15630" max="15872" width="9.140625" style="127"/>
    <col min="15873" max="15873" width="11.42578125" style="127" customWidth="1"/>
    <col min="15874" max="15875" width="0" style="127" hidden="1" customWidth="1"/>
    <col min="15876" max="15876" width="12.7109375" style="127" customWidth="1"/>
    <col min="15877" max="15877" width="13.7109375" style="127" bestFit="1" customWidth="1"/>
    <col min="15878" max="15878" width="12.7109375" style="127" customWidth="1"/>
    <col min="15879" max="15879" width="13.7109375" style="127" bestFit="1" customWidth="1"/>
    <col min="15880" max="15880" width="10.28515625" style="127" customWidth="1"/>
    <col min="15881" max="15881" width="14.85546875" style="127" customWidth="1"/>
    <col min="15882" max="15882" width="13.7109375" style="127" bestFit="1" customWidth="1"/>
    <col min="15883" max="15883" width="14.42578125" style="127" customWidth="1"/>
    <col min="15884" max="15884" width="9.140625" style="127"/>
    <col min="15885" max="15885" width="13.7109375" style="127" bestFit="1" customWidth="1"/>
    <col min="15886" max="16128" width="9.140625" style="127"/>
    <col min="16129" max="16129" width="11.42578125" style="127" customWidth="1"/>
    <col min="16130" max="16131" width="0" style="127" hidden="1" customWidth="1"/>
    <col min="16132" max="16132" width="12.7109375" style="127" customWidth="1"/>
    <col min="16133" max="16133" width="13.7109375" style="127" bestFit="1" customWidth="1"/>
    <col min="16134" max="16134" width="12.7109375" style="127" customWidth="1"/>
    <col min="16135" max="16135" width="13.7109375" style="127" bestFit="1" customWidth="1"/>
    <col min="16136" max="16136" width="10.28515625" style="127" customWidth="1"/>
    <col min="16137" max="16137" width="14.85546875" style="127" customWidth="1"/>
    <col min="16138" max="16138" width="13.7109375" style="127" bestFit="1" customWidth="1"/>
    <col min="16139" max="16139" width="14.42578125" style="127" customWidth="1"/>
    <col min="16140" max="16140" width="9.140625" style="127"/>
    <col min="16141" max="16141" width="13.7109375" style="127" bestFit="1" customWidth="1"/>
    <col min="16142" max="16384" width="9.140625" style="127"/>
  </cols>
  <sheetData>
    <row r="1" spans="1:11">
      <c r="A1" s="1624" t="s">
        <v>238</v>
      </c>
      <c r="B1" s="1624"/>
      <c r="C1" s="1624"/>
      <c r="D1" s="1624"/>
      <c r="E1" s="1624"/>
      <c r="F1" s="1624"/>
      <c r="G1" s="1624"/>
      <c r="H1" s="1624"/>
      <c r="I1" s="1624"/>
    </row>
    <row r="2" spans="1:11" ht="15.75">
      <c r="A2" s="1625" t="s">
        <v>141</v>
      </c>
      <c r="B2" s="1625"/>
      <c r="C2" s="1625"/>
      <c r="D2" s="1625"/>
      <c r="E2" s="1625"/>
      <c r="F2" s="1625"/>
      <c r="G2" s="1625"/>
      <c r="H2" s="1625"/>
      <c r="I2" s="1625"/>
    </row>
    <row r="3" spans="1:11">
      <c r="A3" s="1626" t="s">
        <v>142</v>
      </c>
      <c r="B3" s="1626"/>
      <c r="C3" s="1626"/>
      <c r="D3" s="1626"/>
      <c r="E3" s="1626"/>
      <c r="F3" s="1626"/>
      <c r="G3" s="1626"/>
      <c r="H3" s="1626"/>
      <c r="I3" s="1626"/>
    </row>
    <row r="4" spans="1:11" ht="15.75" thickBot="1">
      <c r="A4" s="1627" t="s">
        <v>143</v>
      </c>
      <c r="B4" s="1627"/>
      <c r="C4" s="1627"/>
      <c r="D4" s="1627"/>
      <c r="E4" s="1627"/>
      <c r="F4" s="1627"/>
      <c r="G4" s="1627"/>
      <c r="H4" s="1627"/>
      <c r="I4" s="1627"/>
    </row>
    <row r="5" spans="1:11" ht="24" customHeight="1" thickTop="1">
      <c r="A5" s="1628" t="s">
        <v>144</v>
      </c>
      <c r="B5" s="1630" t="s">
        <v>78</v>
      </c>
      <c r="C5" s="1630"/>
      <c r="D5" s="1631" t="s">
        <v>4</v>
      </c>
      <c r="E5" s="1632"/>
      <c r="F5" s="1630" t="s">
        <v>5</v>
      </c>
      <c r="G5" s="1630"/>
      <c r="H5" s="1632" t="s">
        <v>79</v>
      </c>
      <c r="I5" s="1633"/>
      <c r="K5" s="128"/>
    </row>
    <row r="6" spans="1:11" ht="24" customHeight="1">
      <c r="A6" s="1629"/>
      <c r="B6" s="129" t="s">
        <v>145</v>
      </c>
      <c r="C6" s="129" t="s">
        <v>146</v>
      </c>
      <c r="D6" s="130" t="s">
        <v>145</v>
      </c>
      <c r="E6" s="130" t="s">
        <v>146</v>
      </c>
      <c r="F6" s="130" t="s">
        <v>145</v>
      </c>
      <c r="G6" s="130" t="s">
        <v>146</v>
      </c>
      <c r="H6" s="131" t="s">
        <v>145</v>
      </c>
      <c r="I6" s="132" t="s">
        <v>146</v>
      </c>
    </row>
    <row r="7" spans="1:11" ht="24" customHeight="1">
      <c r="A7" s="133" t="s">
        <v>147</v>
      </c>
      <c r="B7" s="134">
        <v>99.64</v>
      </c>
      <c r="C7" s="135">
        <v>7.5</v>
      </c>
      <c r="D7" s="135">
        <v>106.52</v>
      </c>
      <c r="E7" s="136">
        <v>6.9</v>
      </c>
      <c r="F7" s="135">
        <v>115.7</v>
      </c>
      <c r="G7" s="135">
        <v>8.61</v>
      </c>
      <c r="H7" s="137">
        <v>118.34</v>
      </c>
      <c r="I7" s="138">
        <v>2.29</v>
      </c>
    </row>
    <row r="8" spans="1:11" ht="24" customHeight="1">
      <c r="A8" s="133" t="s">
        <v>148</v>
      </c>
      <c r="B8" s="139">
        <v>99.87</v>
      </c>
      <c r="C8" s="140">
        <v>7.6</v>
      </c>
      <c r="D8" s="141">
        <v>107.05</v>
      </c>
      <c r="E8" s="140">
        <v>7.2</v>
      </c>
      <c r="F8" s="141">
        <v>115.5</v>
      </c>
      <c r="G8" s="140">
        <v>7.9</v>
      </c>
      <c r="H8" s="142">
        <v>119.41</v>
      </c>
      <c r="I8" s="138">
        <v>3.39</v>
      </c>
    </row>
    <row r="9" spans="1:11" ht="24" customHeight="1">
      <c r="A9" s="133" t="s">
        <v>149</v>
      </c>
      <c r="B9" s="143">
        <v>100.17</v>
      </c>
      <c r="C9" s="135">
        <v>7.5</v>
      </c>
      <c r="D9" s="144">
        <v>108.37</v>
      </c>
      <c r="E9" s="135">
        <v>8.1999999999999993</v>
      </c>
      <c r="F9" s="144">
        <v>115.66</v>
      </c>
      <c r="G9" s="135">
        <v>6.73</v>
      </c>
      <c r="H9" s="145"/>
      <c r="I9" s="146"/>
    </row>
    <row r="10" spans="1:11" ht="24" customHeight="1">
      <c r="A10" s="133" t="s">
        <v>150</v>
      </c>
      <c r="B10" s="143">
        <v>100.37</v>
      </c>
      <c r="C10" s="135">
        <v>7.2</v>
      </c>
      <c r="D10" s="144">
        <v>110.85</v>
      </c>
      <c r="E10" s="135">
        <v>10.44</v>
      </c>
      <c r="F10" s="144">
        <v>116.12</v>
      </c>
      <c r="G10" s="135">
        <v>4.75</v>
      </c>
      <c r="H10" s="145"/>
      <c r="I10" s="146"/>
    </row>
    <row r="11" spans="1:11" ht="24" customHeight="1">
      <c r="A11" s="133" t="s">
        <v>151</v>
      </c>
      <c r="B11" s="143">
        <v>99.38</v>
      </c>
      <c r="C11" s="135">
        <v>7</v>
      </c>
      <c r="D11" s="144">
        <v>110.88</v>
      </c>
      <c r="E11" s="135">
        <v>11.58</v>
      </c>
      <c r="F11" s="144">
        <v>115.1</v>
      </c>
      <c r="G11" s="135">
        <v>3.8</v>
      </c>
      <c r="H11" s="145"/>
      <c r="I11" s="146"/>
    </row>
    <row r="12" spans="1:11" ht="24" customHeight="1">
      <c r="A12" s="133" t="s">
        <v>152</v>
      </c>
      <c r="B12" s="143">
        <v>98.58</v>
      </c>
      <c r="C12" s="135">
        <v>6.8</v>
      </c>
      <c r="D12" s="144">
        <v>110.5</v>
      </c>
      <c r="E12" s="135">
        <v>12.1</v>
      </c>
      <c r="F12" s="144">
        <v>113.9</v>
      </c>
      <c r="G12" s="144">
        <v>3.2</v>
      </c>
      <c r="H12" s="145"/>
      <c r="I12" s="147"/>
    </row>
    <row r="13" spans="1:11" ht="24" customHeight="1">
      <c r="A13" s="133" t="s">
        <v>153</v>
      </c>
      <c r="B13" s="143">
        <v>98.67</v>
      </c>
      <c r="C13" s="144">
        <v>7</v>
      </c>
      <c r="D13" s="144">
        <v>109.8</v>
      </c>
      <c r="E13" s="144">
        <v>11.3</v>
      </c>
      <c r="F13" s="144">
        <v>113.38</v>
      </c>
      <c r="G13" s="144">
        <v>3.26</v>
      </c>
      <c r="H13" s="145"/>
      <c r="I13" s="147"/>
    </row>
    <row r="14" spans="1:11" ht="24" customHeight="1">
      <c r="A14" s="133" t="s">
        <v>154</v>
      </c>
      <c r="B14" s="143">
        <v>99.05</v>
      </c>
      <c r="C14" s="135">
        <v>7</v>
      </c>
      <c r="D14" s="144">
        <v>109.18</v>
      </c>
      <c r="E14" s="135">
        <v>10.24</v>
      </c>
      <c r="F14" s="144">
        <v>112.4</v>
      </c>
      <c r="G14" s="144">
        <v>2.9</v>
      </c>
      <c r="H14" s="145"/>
      <c r="I14" s="147"/>
    </row>
    <row r="15" spans="1:11" ht="24" customHeight="1">
      <c r="A15" s="133" t="s">
        <v>155</v>
      </c>
      <c r="B15" s="143">
        <v>99.68</v>
      </c>
      <c r="C15" s="135">
        <v>6.9</v>
      </c>
      <c r="D15" s="144">
        <v>109.35</v>
      </c>
      <c r="E15" s="135">
        <v>9.7100000000000009</v>
      </c>
      <c r="F15" s="144">
        <v>113.5</v>
      </c>
      <c r="G15" s="144">
        <v>3.8</v>
      </c>
      <c r="H15" s="145"/>
      <c r="I15" s="147"/>
    </row>
    <row r="16" spans="1:11" ht="24" customHeight="1">
      <c r="A16" s="133" t="s">
        <v>156</v>
      </c>
      <c r="B16" s="143">
        <v>101.29</v>
      </c>
      <c r="C16" s="135">
        <v>7.1</v>
      </c>
      <c r="D16" s="144">
        <v>111.48</v>
      </c>
      <c r="E16" s="135">
        <v>10.039999999999999</v>
      </c>
      <c r="F16" s="144">
        <v>115.22</v>
      </c>
      <c r="G16" s="145">
        <v>3.36</v>
      </c>
      <c r="H16" s="145"/>
      <c r="I16" s="148"/>
    </row>
    <row r="17" spans="1:9" ht="24" customHeight="1">
      <c r="A17" s="133" t="s">
        <v>157</v>
      </c>
      <c r="B17" s="143">
        <v>101.17</v>
      </c>
      <c r="C17" s="135">
        <v>7.4</v>
      </c>
      <c r="D17" s="144">
        <v>112.44</v>
      </c>
      <c r="E17" s="135">
        <v>11.12</v>
      </c>
      <c r="F17" s="144">
        <v>115.57</v>
      </c>
      <c r="G17" s="145">
        <v>2.78</v>
      </c>
      <c r="H17" s="145"/>
      <c r="I17" s="148"/>
    </row>
    <row r="18" spans="1:9" ht="24" customHeight="1">
      <c r="A18" s="133" t="s">
        <v>158</v>
      </c>
      <c r="B18" s="143">
        <v>102.2</v>
      </c>
      <c r="C18" s="135">
        <v>7.6</v>
      </c>
      <c r="D18" s="144">
        <v>112.88</v>
      </c>
      <c r="E18" s="149">
        <v>10.44</v>
      </c>
      <c r="F18" s="150">
        <v>115.94</v>
      </c>
      <c r="G18" s="145">
        <v>2.71</v>
      </c>
      <c r="H18" s="151"/>
      <c r="I18" s="148"/>
    </row>
    <row r="19" spans="1:9" ht="24" customHeight="1" thickBot="1">
      <c r="A19" s="152" t="s">
        <v>159</v>
      </c>
      <c r="B19" s="153">
        <v>100</v>
      </c>
      <c r="C19" s="154">
        <f t="shared" ref="C19:I19" si="0">AVERAGE(C7:C18)</f>
        <v>7.2166666666666659</v>
      </c>
      <c r="D19" s="153">
        <f t="shared" si="0"/>
        <v>109.94166666666665</v>
      </c>
      <c r="E19" s="154">
        <f t="shared" si="0"/>
        <v>9.9391666666666652</v>
      </c>
      <c r="F19" s="153">
        <f t="shared" si="0"/>
        <v>114.8325</v>
      </c>
      <c r="G19" s="153">
        <f t="shared" si="0"/>
        <v>4.4833333333333334</v>
      </c>
      <c r="H19" s="155">
        <f t="shared" si="0"/>
        <v>118.875</v>
      </c>
      <c r="I19" s="156">
        <f t="shared" si="0"/>
        <v>2.84</v>
      </c>
    </row>
    <row r="20" spans="1:9" ht="15.75" thickTop="1">
      <c r="A20" s="157"/>
    </row>
    <row r="21" spans="1:9">
      <c r="A21" s="159"/>
      <c r="G21" s="160"/>
    </row>
    <row r="23" spans="1:9">
      <c r="F23" s="161"/>
      <c r="G23" s="161"/>
      <c r="H23" s="161"/>
    </row>
  </sheetData>
  <mergeCells count="9">
    <mergeCell ref="A1:I1"/>
    <mergeCell ref="A2:I2"/>
    <mergeCell ref="A3:I3"/>
    <mergeCell ref="A4:I4"/>
    <mergeCell ref="A5:A6"/>
    <mergeCell ref="B5:C5"/>
    <mergeCell ref="D5:E5"/>
    <mergeCell ref="F5:G5"/>
    <mergeCell ref="H5:I5"/>
  </mergeCells>
  <printOptions horizontalCentered="1"/>
  <pageMargins left="0.75" right="0.7" top="0.75" bottom="0.75" header="0.3" footer="0.3"/>
  <pageSetup paperSize="9" scale="97"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K49"/>
  <sheetViews>
    <sheetView workbookViewId="0">
      <selection activeCell="O11" sqref="O11:O12"/>
    </sheetView>
  </sheetViews>
  <sheetFormatPr defaultColWidth="11" defaultRowHeight="17.100000000000001" customHeight="1"/>
  <cols>
    <col min="1" max="1" width="46.7109375" style="865" bestFit="1" customWidth="1"/>
    <col min="2" max="2" width="11.85546875" style="865" customWidth="1"/>
    <col min="3" max="3" width="12.42578125" style="865" customWidth="1"/>
    <col min="4" max="4" width="12.5703125" style="865" customWidth="1"/>
    <col min="5" max="5" width="11.7109375" style="865" customWidth="1"/>
    <col min="6" max="6" width="10.7109375" style="865" customWidth="1"/>
    <col min="7" max="7" width="2.42578125" style="865" bestFit="1" customWidth="1"/>
    <col min="8" max="8" width="8.5703125" style="865" customWidth="1"/>
    <col min="9" max="9" width="12.42578125" style="865" customWidth="1"/>
    <col min="10" max="10" width="2.140625" style="865" customWidth="1"/>
    <col min="11" max="11" width="9.42578125" style="865" customWidth="1"/>
    <col min="12" max="256" width="11" style="794"/>
    <col min="257" max="257" width="46.7109375" style="794" bestFit="1" customWidth="1"/>
    <col min="258" max="258" width="11.85546875" style="794" customWidth="1"/>
    <col min="259" max="259" width="12.42578125" style="794" customWidth="1"/>
    <col min="260" max="260" width="12.5703125" style="794" customWidth="1"/>
    <col min="261" max="261" width="11.7109375" style="794" customWidth="1"/>
    <col min="262" max="262" width="10.7109375" style="794" customWidth="1"/>
    <col min="263" max="263" width="2.42578125" style="794" bestFit="1" customWidth="1"/>
    <col min="264" max="264" width="8.5703125" style="794" customWidth="1"/>
    <col min="265" max="265" width="12.42578125" style="794" customWidth="1"/>
    <col min="266" max="266" width="2.140625" style="794" customWidth="1"/>
    <col min="267" max="267" width="9.42578125" style="794" customWidth="1"/>
    <col min="268" max="512" width="11" style="794"/>
    <col min="513" max="513" width="46.7109375" style="794" bestFit="1" customWidth="1"/>
    <col min="514" max="514" width="11.85546875" style="794" customWidth="1"/>
    <col min="515" max="515" width="12.42578125" style="794" customWidth="1"/>
    <col min="516" max="516" width="12.5703125" style="794" customWidth="1"/>
    <col min="517" max="517" width="11.7109375" style="794" customWidth="1"/>
    <col min="518" max="518" width="10.7109375" style="794" customWidth="1"/>
    <col min="519" max="519" width="2.42578125" style="794" bestFit="1" customWidth="1"/>
    <col min="520" max="520" width="8.5703125" style="794" customWidth="1"/>
    <col min="521" max="521" width="12.42578125" style="794" customWidth="1"/>
    <col min="522" max="522" width="2.140625" style="794" customWidth="1"/>
    <col min="523" max="523" width="9.42578125" style="794" customWidth="1"/>
    <col min="524" max="768" width="11" style="794"/>
    <col min="769" max="769" width="46.7109375" style="794" bestFit="1" customWidth="1"/>
    <col min="770" max="770" width="11.85546875" style="794" customWidth="1"/>
    <col min="771" max="771" width="12.42578125" style="794" customWidth="1"/>
    <col min="772" max="772" width="12.5703125" style="794" customWidth="1"/>
    <col min="773" max="773" width="11.7109375" style="794" customWidth="1"/>
    <col min="774" max="774" width="10.7109375" style="794" customWidth="1"/>
    <col min="775" max="775" width="2.42578125" style="794" bestFit="1" customWidth="1"/>
    <col min="776" max="776" width="8.5703125" style="794" customWidth="1"/>
    <col min="777" max="777" width="12.42578125" style="794" customWidth="1"/>
    <col min="778" max="778" width="2.140625" style="794" customWidth="1"/>
    <col min="779" max="779" width="9.42578125" style="794" customWidth="1"/>
    <col min="780" max="1024" width="11" style="794"/>
    <col min="1025" max="1025" width="46.7109375" style="794" bestFit="1" customWidth="1"/>
    <col min="1026" max="1026" width="11.85546875" style="794" customWidth="1"/>
    <col min="1027" max="1027" width="12.42578125" style="794" customWidth="1"/>
    <col min="1028" max="1028" width="12.5703125" style="794" customWidth="1"/>
    <col min="1029" max="1029" width="11.7109375" style="794" customWidth="1"/>
    <col min="1030" max="1030" width="10.7109375" style="794" customWidth="1"/>
    <col min="1031" max="1031" width="2.42578125" style="794" bestFit="1" customWidth="1"/>
    <col min="1032" max="1032" width="8.5703125" style="794" customWidth="1"/>
    <col min="1033" max="1033" width="12.42578125" style="794" customWidth="1"/>
    <col min="1034" max="1034" width="2.140625" style="794" customWidth="1"/>
    <col min="1035" max="1035" width="9.42578125" style="794" customWidth="1"/>
    <col min="1036" max="1280" width="11" style="794"/>
    <col min="1281" max="1281" width="46.7109375" style="794" bestFit="1" customWidth="1"/>
    <col min="1282" max="1282" width="11.85546875" style="794" customWidth="1"/>
    <col min="1283" max="1283" width="12.42578125" style="794" customWidth="1"/>
    <col min="1284" max="1284" width="12.5703125" style="794" customWidth="1"/>
    <col min="1285" max="1285" width="11.7109375" style="794" customWidth="1"/>
    <col min="1286" max="1286" width="10.7109375" style="794" customWidth="1"/>
    <col min="1287" max="1287" width="2.42578125" style="794" bestFit="1" customWidth="1"/>
    <col min="1288" max="1288" width="8.5703125" style="794" customWidth="1"/>
    <col min="1289" max="1289" width="12.42578125" style="794" customWidth="1"/>
    <col min="1290" max="1290" width="2.140625" style="794" customWidth="1"/>
    <col min="1291" max="1291" width="9.42578125" style="794" customWidth="1"/>
    <col min="1292" max="1536" width="11" style="794"/>
    <col min="1537" max="1537" width="46.7109375" style="794" bestFit="1" customWidth="1"/>
    <col min="1538" max="1538" width="11.85546875" style="794" customWidth="1"/>
    <col min="1539" max="1539" width="12.42578125" style="794" customWidth="1"/>
    <col min="1540" max="1540" width="12.5703125" style="794" customWidth="1"/>
    <col min="1541" max="1541" width="11.7109375" style="794" customWidth="1"/>
    <col min="1542" max="1542" width="10.7109375" style="794" customWidth="1"/>
    <col min="1543" max="1543" width="2.42578125" style="794" bestFit="1" customWidth="1"/>
    <col min="1544" max="1544" width="8.5703125" style="794" customWidth="1"/>
    <col min="1545" max="1545" width="12.42578125" style="794" customWidth="1"/>
    <col min="1546" max="1546" width="2.140625" style="794" customWidth="1"/>
    <col min="1547" max="1547" width="9.42578125" style="794" customWidth="1"/>
    <col min="1548" max="1792" width="11" style="794"/>
    <col min="1793" max="1793" width="46.7109375" style="794" bestFit="1" customWidth="1"/>
    <col min="1794" max="1794" width="11.85546875" style="794" customWidth="1"/>
    <col min="1795" max="1795" width="12.42578125" style="794" customWidth="1"/>
    <col min="1796" max="1796" width="12.5703125" style="794" customWidth="1"/>
    <col min="1797" max="1797" width="11.7109375" style="794" customWidth="1"/>
    <col min="1798" max="1798" width="10.7109375" style="794" customWidth="1"/>
    <col min="1799" max="1799" width="2.42578125" style="794" bestFit="1" customWidth="1"/>
    <col min="1800" max="1800" width="8.5703125" style="794" customWidth="1"/>
    <col min="1801" max="1801" width="12.42578125" style="794" customWidth="1"/>
    <col min="1802" max="1802" width="2.140625" style="794" customWidth="1"/>
    <col min="1803" max="1803" width="9.42578125" style="794" customWidth="1"/>
    <col min="1804" max="2048" width="11" style="794"/>
    <col min="2049" max="2049" width="46.7109375" style="794" bestFit="1" customWidth="1"/>
    <col min="2050" max="2050" width="11.85546875" style="794" customWidth="1"/>
    <col min="2051" max="2051" width="12.42578125" style="794" customWidth="1"/>
    <col min="2052" max="2052" width="12.5703125" style="794" customWidth="1"/>
    <col min="2053" max="2053" width="11.7109375" style="794" customWidth="1"/>
    <col min="2054" max="2054" width="10.7109375" style="794" customWidth="1"/>
    <col min="2055" max="2055" width="2.42578125" style="794" bestFit="1" customWidth="1"/>
    <col min="2056" max="2056" width="8.5703125" style="794" customWidth="1"/>
    <col min="2057" max="2057" width="12.42578125" style="794" customWidth="1"/>
    <col min="2058" max="2058" width="2.140625" style="794" customWidth="1"/>
    <col min="2059" max="2059" width="9.42578125" style="794" customWidth="1"/>
    <col min="2060" max="2304" width="11" style="794"/>
    <col min="2305" max="2305" width="46.7109375" style="794" bestFit="1" customWidth="1"/>
    <col min="2306" max="2306" width="11.85546875" style="794" customWidth="1"/>
    <col min="2307" max="2307" width="12.42578125" style="794" customWidth="1"/>
    <col min="2308" max="2308" width="12.5703125" style="794" customWidth="1"/>
    <col min="2309" max="2309" width="11.7109375" style="794" customWidth="1"/>
    <col min="2310" max="2310" width="10.7109375" style="794" customWidth="1"/>
    <col min="2311" max="2311" width="2.42578125" style="794" bestFit="1" customWidth="1"/>
    <col min="2312" max="2312" width="8.5703125" style="794" customWidth="1"/>
    <col min="2313" max="2313" width="12.42578125" style="794" customWidth="1"/>
    <col min="2314" max="2314" width="2.140625" style="794" customWidth="1"/>
    <col min="2315" max="2315" width="9.42578125" style="794" customWidth="1"/>
    <col min="2316" max="2560" width="11" style="794"/>
    <col min="2561" max="2561" width="46.7109375" style="794" bestFit="1" customWidth="1"/>
    <col min="2562" max="2562" width="11.85546875" style="794" customWidth="1"/>
    <col min="2563" max="2563" width="12.42578125" style="794" customWidth="1"/>
    <col min="2564" max="2564" width="12.5703125" style="794" customWidth="1"/>
    <col min="2565" max="2565" width="11.7109375" style="794" customWidth="1"/>
    <col min="2566" max="2566" width="10.7109375" style="794" customWidth="1"/>
    <col min="2567" max="2567" width="2.42578125" style="794" bestFit="1" customWidth="1"/>
    <col min="2568" max="2568" width="8.5703125" style="794" customWidth="1"/>
    <col min="2569" max="2569" width="12.42578125" style="794" customWidth="1"/>
    <col min="2570" max="2570" width="2.140625" style="794" customWidth="1"/>
    <col min="2571" max="2571" width="9.42578125" style="794" customWidth="1"/>
    <col min="2572" max="2816" width="11" style="794"/>
    <col min="2817" max="2817" width="46.7109375" style="794" bestFit="1" customWidth="1"/>
    <col min="2818" max="2818" width="11.85546875" style="794" customWidth="1"/>
    <col min="2819" max="2819" width="12.42578125" style="794" customWidth="1"/>
    <col min="2820" max="2820" width="12.5703125" style="794" customWidth="1"/>
    <col min="2821" max="2821" width="11.7109375" style="794" customWidth="1"/>
    <col min="2822" max="2822" width="10.7109375" style="794" customWidth="1"/>
    <col min="2823" max="2823" width="2.42578125" style="794" bestFit="1" customWidth="1"/>
    <col min="2824" max="2824" width="8.5703125" style="794" customWidth="1"/>
    <col min="2825" max="2825" width="12.42578125" style="794" customWidth="1"/>
    <col min="2826" max="2826" width="2.140625" style="794" customWidth="1"/>
    <col min="2827" max="2827" width="9.42578125" style="794" customWidth="1"/>
    <col min="2828" max="3072" width="11" style="794"/>
    <col min="3073" max="3073" width="46.7109375" style="794" bestFit="1" customWidth="1"/>
    <col min="3074" max="3074" width="11.85546875" style="794" customWidth="1"/>
    <col min="3075" max="3075" width="12.42578125" style="794" customWidth="1"/>
    <col min="3076" max="3076" width="12.5703125" style="794" customWidth="1"/>
    <col min="3077" max="3077" width="11.7109375" style="794" customWidth="1"/>
    <col min="3078" max="3078" width="10.7109375" style="794" customWidth="1"/>
    <col min="3079" max="3079" width="2.42578125" style="794" bestFit="1" customWidth="1"/>
    <col min="3080" max="3080" width="8.5703125" style="794" customWidth="1"/>
    <col min="3081" max="3081" width="12.42578125" style="794" customWidth="1"/>
    <col min="3082" max="3082" width="2.140625" style="794" customWidth="1"/>
    <col min="3083" max="3083" width="9.42578125" style="794" customWidth="1"/>
    <col min="3084" max="3328" width="11" style="794"/>
    <col min="3329" max="3329" width="46.7109375" style="794" bestFit="1" customWidth="1"/>
    <col min="3330" max="3330" width="11.85546875" style="794" customWidth="1"/>
    <col min="3331" max="3331" width="12.42578125" style="794" customWidth="1"/>
    <col min="3332" max="3332" width="12.5703125" style="794" customWidth="1"/>
    <col min="3333" max="3333" width="11.7109375" style="794" customWidth="1"/>
    <col min="3334" max="3334" width="10.7109375" style="794" customWidth="1"/>
    <col min="3335" max="3335" width="2.42578125" style="794" bestFit="1" customWidth="1"/>
    <col min="3336" max="3336" width="8.5703125" style="794" customWidth="1"/>
    <col min="3337" max="3337" width="12.42578125" style="794" customWidth="1"/>
    <col min="3338" max="3338" width="2.140625" style="794" customWidth="1"/>
    <col min="3339" max="3339" width="9.42578125" style="794" customWidth="1"/>
    <col min="3340" max="3584" width="11" style="794"/>
    <col min="3585" max="3585" width="46.7109375" style="794" bestFit="1" customWidth="1"/>
    <col min="3586" max="3586" width="11.85546875" style="794" customWidth="1"/>
    <col min="3587" max="3587" width="12.42578125" style="794" customWidth="1"/>
    <col min="3588" max="3588" width="12.5703125" style="794" customWidth="1"/>
    <col min="3589" max="3589" width="11.7109375" style="794" customWidth="1"/>
    <col min="3590" max="3590" width="10.7109375" style="794" customWidth="1"/>
    <col min="3591" max="3591" width="2.42578125" style="794" bestFit="1" customWidth="1"/>
    <col min="3592" max="3592" width="8.5703125" style="794" customWidth="1"/>
    <col min="3593" max="3593" width="12.42578125" style="794" customWidth="1"/>
    <col min="3594" max="3594" width="2.140625" style="794" customWidth="1"/>
    <col min="3595" max="3595" width="9.42578125" style="794" customWidth="1"/>
    <col min="3596" max="3840" width="11" style="794"/>
    <col min="3841" max="3841" width="46.7109375" style="794" bestFit="1" customWidth="1"/>
    <col min="3842" max="3842" width="11.85546875" style="794" customWidth="1"/>
    <col min="3843" max="3843" width="12.42578125" style="794" customWidth="1"/>
    <col min="3844" max="3844" width="12.5703125" style="794" customWidth="1"/>
    <col min="3845" max="3845" width="11.7109375" style="794" customWidth="1"/>
    <col min="3846" max="3846" width="10.7109375" style="794" customWidth="1"/>
    <col min="3847" max="3847" width="2.42578125" style="794" bestFit="1" customWidth="1"/>
    <col min="3848" max="3848" width="8.5703125" style="794" customWidth="1"/>
    <col min="3849" max="3849" width="12.42578125" style="794" customWidth="1"/>
    <col min="3850" max="3850" width="2.140625" style="794" customWidth="1"/>
    <col min="3851" max="3851" width="9.42578125" style="794" customWidth="1"/>
    <col min="3852" max="4096" width="11" style="794"/>
    <col min="4097" max="4097" width="46.7109375" style="794" bestFit="1" customWidth="1"/>
    <col min="4098" max="4098" width="11.85546875" style="794" customWidth="1"/>
    <col min="4099" max="4099" width="12.42578125" style="794" customWidth="1"/>
    <col min="4100" max="4100" width="12.5703125" style="794" customWidth="1"/>
    <col min="4101" max="4101" width="11.7109375" style="794" customWidth="1"/>
    <col min="4102" max="4102" width="10.7109375" style="794" customWidth="1"/>
    <col min="4103" max="4103" width="2.42578125" style="794" bestFit="1" customWidth="1"/>
    <col min="4104" max="4104" width="8.5703125" style="794" customWidth="1"/>
    <col min="4105" max="4105" width="12.42578125" style="794" customWidth="1"/>
    <col min="4106" max="4106" width="2.140625" style="794" customWidth="1"/>
    <col min="4107" max="4107" width="9.42578125" style="794" customWidth="1"/>
    <col min="4108" max="4352" width="11" style="794"/>
    <col min="4353" max="4353" width="46.7109375" style="794" bestFit="1" customWidth="1"/>
    <col min="4354" max="4354" width="11.85546875" style="794" customWidth="1"/>
    <col min="4355" max="4355" width="12.42578125" style="794" customWidth="1"/>
    <col min="4356" max="4356" width="12.5703125" style="794" customWidth="1"/>
    <col min="4357" max="4357" width="11.7109375" style="794" customWidth="1"/>
    <col min="4358" max="4358" width="10.7109375" style="794" customWidth="1"/>
    <col min="4359" max="4359" width="2.42578125" style="794" bestFit="1" customWidth="1"/>
    <col min="4360" max="4360" width="8.5703125" style="794" customWidth="1"/>
    <col min="4361" max="4361" width="12.42578125" style="794" customWidth="1"/>
    <col min="4362" max="4362" width="2.140625" style="794" customWidth="1"/>
    <col min="4363" max="4363" width="9.42578125" style="794" customWidth="1"/>
    <col min="4364" max="4608" width="11" style="794"/>
    <col min="4609" max="4609" width="46.7109375" style="794" bestFit="1" customWidth="1"/>
    <col min="4610" max="4610" width="11.85546875" style="794" customWidth="1"/>
    <col min="4611" max="4611" width="12.42578125" style="794" customWidth="1"/>
    <col min="4612" max="4612" width="12.5703125" style="794" customWidth="1"/>
    <col min="4613" max="4613" width="11.7109375" style="794" customWidth="1"/>
    <col min="4614" max="4614" width="10.7109375" style="794" customWidth="1"/>
    <col min="4615" max="4615" width="2.42578125" style="794" bestFit="1" customWidth="1"/>
    <col min="4616" max="4616" width="8.5703125" style="794" customWidth="1"/>
    <col min="4617" max="4617" width="12.42578125" style="794" customWidth="1"/>
    <col min="4618" max="4618" width="2.140625" style="794" customWidth="1"/>
    <col min="4619" max="4619" width="9.42578125" style="794" customWidth="1"/>
    <col min="4620" max="4864" width="11" style="794"/>
    <col min="4865" max="4865" width="46.7109375" style="794" bestFit="1" customWidth="1"/>
    <col min="4866" max="4866" width="11.85546875" style="794" customWidth="1"/>
    <col min="4867" max="4867" width="12.42578125" style="794" customWidth="1"/>
    <col min="4868" max="4868" width="12.5703125" style="794" customWidth="1"/>
    <col min="4869" max="4869" width="11.7109375" style="794" customWidth="1"/>
    <col min="4870" max="4870" width="10.7109375" style="794" customWidth="1"/>
    <col min="4871" max="4871" width="2.42578125" style="794" bestFit="1" customWidth="1"/>
    <col min="4872" max="4872" width="8.5703125" style="794" customWidth="1"/>
    <col min="4873" max="4873" width="12.42578125" style="794" customWidth="1"/>
    <col min="4874" max="4874" width="2.140625" style="794" customWidth="1"/>
    <col min="4875" max="4875" width="9.42578125" style="794" customWidth="1"/>
    <col min="4876" max="5120" width="11" style="794"/>
    <col min="5121" max="5121" width="46.7109375" style="794" bestFit="1" customWidth="1"/>
    <col min="5122" max="5122" width="11.85546875" style="794" customWidth="1"/>
    <col min="5123" max="5123" width="12.42578125" style="794" customWidth="1"/>
    <col min="5124" max="5124" width="12.5703125" style="794" customWidth="1"/>
    <col min="5125" max="5125" width="11.7109375" style="794" customWidth="1"/>
    <col min="5126" max="5126" width="10.7109375" style="794" customWidth="1"/>
    <col min="5127" max="5127" width="2.42578125" style="794" bestFit="1" customWidth="1"/>
    <col min="5128" max="5128" width="8.5703125" style="794" customWidth="1"/>
    <col min="5129" max="5129" width="12.42578125" style="794" customWidth="1"/>
    <col min="5130" max="5130" width="2.140625" style="794" customWidth="1"/>
    <col min="5131" max="5131" width="9.42578125" style="794" customWidth="1"/>
    <col min="5132" max="5376" width="11" style="794"/>
    <col min="5377" max="5377" width="46.7109375" style="794" bestFit="1" customWidth="1"/>
    <col min="5378" max="5378" width="11.85546875" style="794" customWidth="1"/>
    <col min="5379" max="5379" width="12.42578125" style="794" customWidth="1"/>
    <col min="5380" max="5380" width="12.5703125" style="794" customWidth="1"/>
    <col min="5381" max="5381" width="11.7109375" style="794" customWidth="1"/>
    <col min="5382" max="5382" width="10.7109375" style="794" customWidth="1"/>
    <col min="5383" max="5383" width="2.42578125" style="794" bestFit="1" customWidth="1"/>
    <col min="5384" max="5384" width="8.5703125" style="794" customWidth="1"/>
    <col min="5385" max="5385" width="12.42578125" style="794" customWidth="1"/>
    <col min="5386" max="5386" width="2.140625" style="794" customWidth="1"/>
    <col min="5387" max="5387" width="9.42578125" style="794" customWidth="1"/>
    <col min="5388" max="5632" width="11" style="794"/>
    <col min="5633" max="5633" width="46.7109375" style="794" bestFit="1" customWidth="1"/>
    <col min="5634" max="5634" width="11.85546875" style="794" customWidth="1"/>
    <col min="5635" max="5635" width="12.42578125" style="794" customWidth="1"/>
    <col min="5636" max="5636" width="12.5703125" style="794" customWidth="1"/>
    <col min="5637" max="5637" width="11.7109375" style="794" customWidth="1"/>
    <col min="5638" max="5638" width="10.7109375" style="794" customWidth="1"/>
    <col min="5639" max="5639" width="2.42578125" style="794" bestFit="1" customWidth="1"/>
    <col min="5640" max="5640" width="8.5703125" style="794" customWidth="1"/>
    <col min="5641" max="5641" width="12.42578125" style="794" customWidth="1"/>
    <col min="5642" max="5642" width="2.140625" style="794" customWidth="1"/>
    <col min="5643" max="5643" width="9.42578125" style="794" customWidth="1"/>
    <col min="5644" max="5888" width="11" style="794"/>
    <col min="5889" max="5889" width="46.7109375" style="794" bestFit="1" customWidth="1"/>
    <col min="5890" max="5890" width="11.85546875" style="794" customWidth="1"/>
    <col min="5891" max="5891" width="12.42578125" style="794" customWidth="1"/>
    <col min="5892" max="5892" width="12.5703125" style="794" customWidth="1"/>
    <col min="5893" max="5893" width="11.7109375" style="794" customWidth="1"/>
    <col min="5894" max="5894" width="10.7109375" style="794" customWidth="1"/>
    <col min="5895" max="5895" width="2.42578125" style="794" bestFit="1" customWidth="1"/>
    <col min="5896" max="5896" width="8.5703125" style="794" customWidth="1"/>
    <col min="5897" max="5897" width="12.42578125" style="794" customWidth="1"/>
    <col min="5898" max="5898" width="2.140625" style="794" customWidth="1"/>
    <col min="5899" max="5899" width="9.42578125" style="794" customWidth="1"/>
    <col min="5900" max="6144" width="11" style="794"/>
    <col min="6145" max="6145" width="46.7109375" style="794" bestFit="1" customWidth="1"/>
    <col min="6146" max="6146" width="11.85546875" style="794" customWidth="1"/>
    <col min="6147" max="6147" width="12.42578125" style="794" customWidth="1"/>
    <col min="6148" max="6148" width="12.5703125" style="794" customWidth="1"/>
    <col min="6149" max="6149" width="11.7109375" style="794" customWidth="1"/>
    <col min="6150" max="6150" width="10.7109375" style="794" customWidth="1"/>
    <col min="6151" max="6151" width="2.42578125" style="794" bestFit="1" customWidth="1"/>
    <col min="6152" max="6152" width="8.5703125" style="794" customWidth="1"/>
    <col min="6153" max="6153" width="12.42578125" style="794" customWidth="1"/>
    <col min="6154" max="6154" width="2.140625" style="794" customWidth="1"/>
    <col min="6155" max="6155" width="9.42578125" style="794" customWidth="1"/>
    <col min="6156" max="6400" width="11" style="794"/>
    <col min="6401" max="6401" width="46.7109375" style="794" bestFit="1" customWidth="1"/>
    <col min="6402" max="6402" width="11.85546875" style="794" customWidth="1"/>
    <col min="6403" max="6403" width="12.42578125" style="794" customWidth="1"/>
    <col min="6404" max="6404" width="12.5703125" style="794" customWidth="1"/>
    <col min="6405" max="6405" width="11.7109375" style="794" customWidth="1"/>
    <col min="6406" max="6406" width="10.7109375" style="794" customWidth="1"/>
    <col min="6407" max="6407" width="2.42578125" style="794" bestFit="1" customWidth="1"/>
    <col min="6408" max="6408" width="8.5703125" style="794" customWidth="1"/>
    <col min="6409" max="6409" width="12.42578125" style="794" customWidth="1"/>
    <col min="6410" max="6410" width="2.140625" style="794" customWidth="1"/>
    <col min="6411" max="6411" width="9.42578125" style="794" customWidth="1"/>
    <col min="6412" max="6656" width="11" style="794"/>
    <col min="6657" max="6657" width="46.7109375" style="794" bestFit="1" customWidth="1"/>
    <col min="6658" max="6658" width="11.85546875" style="794" customWidth="1"/>
    <col min="6659" max="6659" width="12.42578125" style="794" customWidth="1"/>
    <col min="6660" max="6660" width="12.5703125" style="794" customWidth="1"/>
    <col min="6661" max="6661" width="11.7109375" style="794" customWidth="1"/>
    <col min="6662" max="6662" width="10.7109375" style="794" customWidth="1"/>
    <col min="6663" max="6663" width="2.42578125" style="794" bestFit="1" customWidth="1"/>
    <col min="6664" max="6664" width="8.5703125" style="794" customWidth="1"/>
    <col min="6665" max="6665" width="12.42578125" style="794" customWidth="1"/>
    <col min="6666" max="6666" width="2.140625" style="794" customWidth="1"/>
    <col min="6667" max="6667" width="9.42578125" style="794" customWidth="1"/>
    <col min="6668" max="6912" width="11" style="794"/>
    <col min="6913" max="6913" width="46.7109375" style="794" bestFit="1" customWidth="1"/>
    <col min="6914" max="6914" width="11.85546875" style="794" customWidth="1"/>
    <col min="6915" max="6915" width="12.42578125" style="794" customWidth="1"/>
    <col min="6916" max="6916" width="12.5703125" style="794" customWidth="1"/>
    <col min="6917" max="6917" width="11.7109375" style="794" customWidth="1"/>
    <col min="6918" max="6918" width="10.7109375" style="794" customWidth="1"/>
    <col min="6919" max="6919" width="2.42578125" style="794" bestFit="1" customWidth="1"/>
    <col min="6920" max="6920" width="8.5703125" style="794" customWidth="1"/>
    <col min="6921" max="6921" width="12.42578125" style="794" customWidth="1"/>
    <col min="6922" max="6922" width="2.140625" style="794" customWidth="1"/>
    <col min="6923" max="6923" width="9.42578125" style="794" customWidth="1"/>
    <col min="6924" max="7168" width="11" style="794"/>
    <col min="7169" max="7169" width="46.7109375" style="794" bestFit="1" customWidth="1"/>
    <col min="7170" max="7170" width="11.85546875" style="794" customWidth="1"/>
    <col min="7171" max="7171" width="12.42578125" style="794" customWidth="1"/>
    <col min="7172" max="7172" width="12.5703125" style="794" customWidth="1"/>
    <col min="7173" max="7173" width="11.7109375" style="794" customWidth="1"/>
    <col min="7174" max="7174" width="10.7109375" style="794" customWidth="1"/>
    <col min="7175" max="7175" width="2.42578125" style="794" bestFit="1" customWidth="1"/>
    <col min="7176" max="7176" width="8.5703125" style="794" customWidth="1"/>
    <col min="7177" max="7177" width="12.42578125" style="794" customWidth="1"/>
    <col min="7178" max="7178" width="2.140625" style="794" customWidth="1"/>
    <col min="7179" max="7179" width="9.42578125" style="794" customWidth="1"/>
    <col min="7180" max="7424" width="11" style="794"/>
    <col min="7425" max="7425" width="46.7109375" style="794" bestFit="1" customWidth="1"/>
    <col min="7426" max="7426" width="11.85546875" style="794" customWidth="1"/>
    <col min="7427" max="7427" width="12.42578125" style="794" customWidth="1"/>
    <col min="7428" max="7428" width="12.5703125" style="794" customWidth="1"/>
    <col min="7429" max="7429" width="11.7109375" style="794" customWidth="1"/>
    <col min="7430" max="7430" width="10.7109375" style="794" customWidth="1"/>
    <col min="7431" max="7431" width="2.42578125" style="794" bestFit="1" customWidth="1"/>
    <col min="7432" max="7432" width="8.5703125" style="794" customWidth="1"/>
    <col min="7433" max="7433" width="12.42578125" style="794" customWidth="1"/>
    <col min="7434" max="7434" width="2.140625" style="794" customWidth="1"/>
    <col min="7435" max="7435" width="9.42578125" style="794" customWidth="1"/>
    <col min="7436" max="7680" width="11" style="794"/>
    <col min="7681" max="7681" width="46.7109375" style="794" bestFit="1" customWidth="1"/>
    <col min="7682" max="7682" width="11.85546875" style="794" customWidth="1"/>
    <col min="7683" max="7683" width="12.42578125" style="794" customWidth="1"/>
    <col min="7684" max="7684" width="12.5703125" style="794" customWidth="1"/>
    <col min="7685" max="7685" width="11.7109375" style="794" customWidth="1"/>
    <col min="7686" max="7686" width="10.7109375" style="794" customWidth="1"/>
    <col min="7687" max="7687" width="2.42578125" style="794" bestFit="1" customWidth="1"/>
    <col min="7688" max="7688" width="8.5703125" style="794" customWidth="1"/>
    <col min="7689" max="7689" width="12.42578125" style="794" customWidth="1"/>
    <col min="7690" max="7690" width="2.140625" style="794" customWidth="1"/>
    <col min="7691" max="7691" width="9.42578125" style="794" customWidth="1"/>
    <col min="7692" max="7936" width="11" style="794"/>
    <col min="7937" max="7937" width="46.7109375" style="794" bestFit="1" customWidth="1"/>
    <col min="7938" max="7938" width="11.85546875" style="794" customWidth="1"/>
    <col min="7939" max="7939" width="12.42578125" style="794" customWidth="1"/>
    <col min="7940" max="7940" width="12.5703125" style="794" customWidth="1"/>
    <col min="7941" max="7941" width="11.7109375" style="794" customWidth="1"/>
    <col min="7942" max="7942" width="10.7109375" style="794" customWidth="1"/>
    <col min="7943" max="7943" width="2.42578125" style="794" bestFit="1" customWidth="1"/>
    <col min="7944" max="7944" width="8.5703125" style="794" customWidth="1"/>
    <col min="7945" max="7945" width="12.42578125" style="794" customWidth="1"/>
    <col min="7946" max="7946" width="2.140625" style="794" customWidth="1"/>
    <col min="7947" max="7947" width="9.42578125" style="794" customWidth="1"/>
    <col min="7948" max="8192" width="11" style="794"/>
    <col min="8193" max="8193" width="46.7109375" style="794" bestFit="1" customWidth="1"/>
    <col min="8194" max="8194" width="11.85546875" style="794" customWidth="1"/>
    <col min="8195" max="8195" width="12.42578125" style="794" customWidth="1"/>
    <col min="8196" max="8196" width="12.5703125" style="794" customWidth="1"/>
    <col min="8197" max="8197" width="11.7109375" style="794" customWidth="1"/>
    <col min="8198" max="8198" width="10.7109375" style="794" customWidth="1"/>
    <col min="8199" max="8199" width="2.42578125" style="794" bestFit="1" customWidth="1"/>
    <col min="8200" max="8200" width="8.5703125" style="794" customWidth="1"/>
    <col min="8201" max="8201" width="12.42578125" style="794" customWidth="1"/>
    <col min="8202" max="8202" width="2.140625" style="794" customWidth="1"/>
    <col min="8203" max="8203" width="9.42578125" style="794" customWidth="1"/>
    <col min="8204" max="8448" width="11" style="794"/>
    <col min="8449" max="8449" width="46.7109375" style="794" bestFit="1" customWidth="1"/>
    <col min="8450" max="8450" width="11.85546875" style="794" customWidth="1"/>
    <col min="8451" max="8451" width="12.42578125" style="794" customWidth="1"/>
    <col min="8452" max="8452" width="12.5703125" style="794" customWidth="1"/>
    <col min="8453" max="8453" width="11.7109375" style="794" customWidth="1"/>
    <col min="8454" max="8454" width="10.7109375" style="794" customWidth="1"/>
    <col min="8455" max="8455" width="2.42578125" style="794" bestFit="1" customWidth="1"/>
    <col min="8456" max="8456" width="8.5703125" style="794" customWidth="1"/>
    <col min="8457" max="8457" width="12.42578125" style="794" customWidth="1"/>
    <col min="8458" max="8458" width="2.140625" style="794" customWidth="1"/>
    <col min="8459" max="8459" width="9.42578125" style="794" customWidth="1"/>
    <col min="8460" max="8704" width="11" style="794"/>
    <col min="8705" max="8705" width="46.7109375" style="794" bestFit="1" customWidth="1"/>
    <col min="8706" max="8706" width="11.85546875" style="794" customWidth="1"/>
    <col min="8707" max="8707" width="12.42578125" style="794" customWidth="1"/>
    <col min="8708" max="8708" width="12.5703125" style="794" customWidth="1"/>
    <col min="8709" max="8709" width="11.7109375" style="794" customWidth="1"/>
    <col min="8710" max="8710" width="10.7109375" style="794" customWidth="1"/>
    <col min="8711" max="8711" width="2.42578125" style="794" bestFit="1" customWidth="1"/>
    <col min="8712" max="8712" width="8.5703125" style="794" customWidth="1"/>
    <col min="8713" max="8713" width="12.42578125" style="794" customWidth="1"/>
    <col min="8714" max="8714" width="2.140625" style="794" customWidth="1"/>
    <col min="8715" max="8715" width="9.42578125" style="794" customWidth="1"/>
    <col min="8716" max="8960" width="11" style="794"/>
    <col min="8961" max="8961" width="46.7109375" style="794" bestFit="1" customWidth="1"/>
    <col min="8962" max="8962" width="11.85546875" style="794" customWidth="1"/>
    <col min="8963" max="8963" width="12.42578125" style="794" customWidth="1"/>
    <col min="8964" max="8964" width="12.5703125" style="794" customWidth="1"/>
    <col min="8965" max="8965" width="11.7109375" style="794" customWidth="1"/>
    <col min="8966" max="8966" width="10.7109375" style="794" customWidth="1"/>
    <col min="8967" max="8967" width="2.42578125" style="794" bestFit="1" customWidth="1"/>
    <col min="8968" max="8968" width="8.5703125" style="794" customWidth="1"/>
    <col min="8969" max="8969" width="12.42578125" style="794" customWidth="1"/>
    <col min="8970" max="8970" width="2.140625" style="794" customWidth="1"/>
    <col min="8971" max="8971" width="9.42578125" style="794" customWidth="1"/>
    <col min="8972" max="9216" width="11" style="794"/>
    <col min="9217" max="9217" width="46.7109375" style="794" bestFit="1" customWidth="1"/>
    <col min="9218" max="9218" width="11.85546875" style="794" customWidth="1"/>
    <col min="9219" max="9219" width="12.42578125" style="794" customWidth="1"/>
    <col min="9220" max="9220" width="12.5703125" style="794" customWidth="1"/>
    <col min="9221" max="9221" width="11.7109375" style="794" customWidth="1"/>
    <col min="9222" max="9222" width="10.7109375" style="794" customWidth="1"/>
    <col min="9223" max="9223" width="2.42578125" style="794" bestFit="1" customWidth="1"/>
    <col min="9224" max="9224" width="8.5703125" style="794" customWidth="1"/>
    <col min="9225" max="9225" width="12.42578125" style="794" customWidth="1"/>
    <col min="9226" max="9226" width="2.140625" style="794" customWidth="1"/>
    <col min="9227" max="9227" width="9.42578125" style="794" customWidth="1"/>
    <col min="9228" max="9472" width="11" style="794"/>
    <col min="9473" max="9473" width="46.7109375" style="794" bestFit="1" customWidth="1"/>
    <col min="9474" max="9474" width="11.85546875" style="794" customWidth="1"/>
    <col min="9475" max="9475" width="12.42578125" style="794" customWidth="1"/>
    <col min="9476" max="9476" width="12.5703125" style="794" customWidth="1"/>
    <col min="9477" max="9477" width="11.7109375" style="794" customWidth="1"/>
    <col min="9478" max="9478" width="10.7109375" style="794" customWidth="1"/>
    <col min="9479" max="9479" width="2.42578125" style="794" bestFit="1" customWidth="1"/>
    <col min="9480" max="9480" width="8.5703125" style="794" customWidth="1"/>
    <col min="9481" max="9481" width="12.42578125" style="794" customWidth="1"/>
    <col min="9482" max="9482" width="2.140625" style="794" customWidth="1"/>
    <col min="9483" max="9483" width="9.42578125" style="794" customWidth="1"/>
    <col min="9484" max="9728" width="11" style="794"/>
    <col min="9729" max="9729" width="46.7109375" style="794" bestFit="1" customWidth="1"/>
    <col min="9730" max="9730" width="11.85546875" style="794" customWidth="1"/>
    <col min="9731" max="9731" width="12.42578125" style="794" customWidth="1"/>
    <col min="9732" max="9732" width="12.5703125" style="794" customWidth="1"/>
    <col min="9733" max="9733" width="11.7109375" style="794" customWidth="1"/>
    <col min="9734" max="9734" width="10.7109375" style="794" customWidth="1"/>
    <col min="9735" max="9735" width="2.42578125" style="794" bestFit="1" customWidth="1"/>
    <col min="9736" max="9736" width="8.5703125" style="794" customWidth="1"/>
    <col min="9737" max="9737" width="12.42578125" style="794" customWidth="1"/>
    <col min="9738" max="9738" width="2.140625" style="794" customWidth="1"/>
    <col min="9739" max="9739" width="9.42578125" style="794" customWidth="1"/>
    <col min="9740" max="9984" width="11" style="794"/>
    <col min="9985" max="9985" width="46.7109375" style="794" bestFit="1" customWidth="1"/>
    <col min="9986" max="9986" width="11.85546875" style="794" customWidth="1"/>
    <col min="9987" max="9987" width="12.42578125" style="794" customWidth="1"/>
    <col min="9988" max="9988" width="12.5703125" style="794" customWidth="1"/>
    <col min="9989" max="9989" width="11.7109375" style="794" customWidth="1"/>
    <col min="9990" max="9990" width="10.7109375" style="794" customWidth="1"/>
    <col min="9991" max="9991" width="2.42578125" style="794" bestFit="1" customWidth="1"/>
    <col min="9992" max="9992" width="8.5703125" style="794" customWidth="1"/>
    <col min="9993" max="9993" width="12.42578125" style="794" customWidth="1"/>
    <col min="9994" max="9994" width="2.140625" style="794" customWidth="1"/>
    <col min="9995" max="9995" width="9.42578125" style="794" customWidth="1"/>
    <col min="9996" max="10240" width="11" style="794"/>
    <col min="10241" max="10241" width="46.7109375" style="794" bestFit="1" customWidth="1"/>
    <col min="10242" max="10242" width="11.85546875" style="794" customWidth="1"/>
    <col min="10243" max="10243" width="12.42578125" style="794" customWidth="1"/>
    <col min="10244" max="10244" width="12.5703125" style="794" customWidth="1"/>
    <col min="10245" max="10245" width="11.7109375" style="794" customWidth="1"/>
    <col min="10246" max="10246" width="10.7109375" style="794" customWidth="1"/>
    <col min="10247" max="10247" width="2.42578125" style="794" bestFit="1" customWidth="1"/>
    <col min="10248" max="10248" width="8.5703125" style="794" customWidth="1"/>
    <col min="10249" max="10249" width="12.42578125" style="794" customWidth="1"/>
    <col min="10250" max="10250" width="2.140625" style="794" customWidth="1"/>
    <col min="10251" max="10251" width="9.42578125" style="794" customWidth="1"/>
    <col min="10252" max="10496" width="11" style="794"/>
    <col min="10497" max="10497" width="46.7109375" style="794" bestFit="1" customWidth="1"/>
    <col min="10498" max="10498" width="11.85546875" style="794" customWidth="1"/>
    <col min="10499" max="10499" width="12.42578125" style="794" customWidth="1"/>
    <col min="10500" max="10500" width="12.5703125" style="794" customWidth="1"/>
    <col min="10501" max="10501" width="11.7109375" style="794" customWidth="1"/>
    <col min="10502" max="10502" width="10.7109375" style="794" customWidth="1"/>
    <col min="10503" max="10503" width="2.42578125" style="794" bestFit="1" customWidth="1"/>
    <col min="10504" max="10504" width="8.5703125" style="794" customWidth="1"/>
    <col min="10505" max="10505" width="12.42578125" style="794" customWidth="1"/>
    <col min="10506" max="10506" width="2.140625" style="794" customWidth="1"/>
    <col min="10507" max="10507" width="9.42578125" style="794" customWidth="1"/>
    <col min="10508" max="10752" width="11" style="794"/>
    <col min="10753" max="10753" width="46.7109375" style="794" bestFit="1" customWidth="1"/>
    <col min="10754" max="10754" width="11.85546875" style="794" customWidth="1"/>
    <col min="10755" max="10755" width="12.42578125" style="794" customWidth="1"/>
    <col min="10756" max="10756" width="12.5703125" style="794" customWidth="1"/>
    <col min="10757" max="10757" width="11.7109375" style="794" customWidth="1"/>
    <col min="10758" max="10758" width="10.7109375" style="794" customWidth="1"/>
    <col min="10759" max="10759" width="2.42578125" style="794" bestFit="1" customWidth="1"/>
    <col min="10760" max="10760" width="8.5703125" style="794" customWidth="1"/>
    <col min="10761" max="10761" width="12.42578125" style="794" customWidth="1"/>
    <col min="10762" max="10762" width="2.140625" style="794" customWidth="1"/>
    <col min="10763" max="10763" width="9.42578125" style="794" customWidth="1"/>
    <col min="10764" max="11008" width="11" style="794"/>
    <col min="11009" max="11009" width="46.7109375" style="794" bestFit="1" customWidth="1"/>
    <col min="11010" max="11010" width="11.85546875" style="794" customWidth="1"/>
    <col min="11011" max="11011" width="12.42578125" style="794" customWidth="1"/>
    <col min="11012" max="11012" width="12.5703125" style="794" customWidth="1"/>
    <col min="11013" max="11013" width="11.7109375" style="794" customWidth="1"/>
    <col min="11014" max="11014" width="10.7109375" style="794" customWidth="1"/>
    <col min="11015" max="11015" width="2.42578125" style="794" bestFit="1" customWidth="1"/>
    <col min="11016" max="11016" width="8.5703125" style="794" customWidth="1"/>
    <col min="11017" max="11017" width="12.42578125" style="794" customWidth="1"/>
    <col min="11018" max="11018" width="2.140625" style="794" customWidth="1"/>
    <col min="11019" max="11019" width="9.42578125" style="794" customWidth="1"/>
    <col min="11020" max="11264" width="11" style="794"/>
    <col min="11265" max="11265" width="46.7109375" style="794" bestFit="1" customWidth="1"/>
    <col min="11266" max="11266" width="11.85546875" style="794" customWidth="1"/>
    <col min="11267" max="11267" width="12.42578125" style="794" customWidth="1"/>
    <col min="11268" max="11268" width="12.5703125" style="794" customWidth="1"/>
    <col min="11269" max="11269" width="11.7109375" style="794" customWidth="1"/>
    <col min="11270" max="11270" width="10.7109375" style="794" customWidth="1"/>
    <col min="11271" max="11271" width="2.42578125" style="794" bestFit="1" customWidth="1"/>
    <col min="11272" max="11272" width="8.5703125" style="794" customWidth="1"/>
    <col min="11273" max="11273" width="12.42578125" style="794" customWidth="1"/>
    <col min="11274" max="11274" width="2.140625" style="794" customWidth="1"/>
    <col min="11275" max="11275" width="9.42578125" style="794" customWidth="1"/>
    <col min="11276" max="11520" width="11" style="794"/>
    <col min="11521" max="11521" width="46.7109375" style="794" bestFit="1" customWidth="1"/>
    <col min="11522" max="11522" width="11.85546875" style="794" customWidth="1"/>
    <col min="11523" max="11523" width="12.42578125" style="794" customWidth="1"/>
    <col min="11524" max="11524" width="12.5703125" style="794" customWidth="1"/>
    <col min="11525" max="11525" width="11.7109375" style="794" customWidth="1"/>
    <col min="11526" max="11526" width="10.7109375" style="794" customWidth="1"/>
    <col min="11527" max="11527" width="2.42578125" style="794" bestFit="1" customWidth="1"/>
    <col min="11528" max="11528" width="8.5703125" style="794" customWidth="1"/>
    <col min="11529" max="11529" width="12.42578125" style="794" customWidth="1"/>
    <col min="11530" max="11530" width="2.140625" style="794" customWidth="1"/>
    <col min="11531" max="11531" width="9.42578125" style="794" customWidth="1"/>
    <col min="11532" max="11776" width="11" style="794"/>
    <col min="11777" max="11777" width="46.7109375" style="794" bestFit="1" customWidth="1"/>
    <col min="11778" max="11778" width="11.85546875" style="794" customWidth="1"/>
    <col min="11779" max="11779" width="12.42578125" style="794" customWidth="1"/>
    <col min="11780" max="11780" width="12.5703125" style="794" customWidth="1"/>
    <col min="11781" max="11781" width="11.7109375" style="794" customWidth="1"/>
    <col min="11782" max="11782" width="10.7109375" style="794" customWidth="1"/>
    <col min="11783" max="11783" width="2.42578125" style="794" bestFit="1" customWidth="1"/>
    <col min="11784" max="11784" width="8.5703125" style="794" customWidth="1"/>
    <col min="11785" max="11785" width="12.42578125" style="794" customWidth="1"/>
    <col min="11786" max="11786" width="2.140625" style="794" customWidth="1"/>
    <col min="11787" max="11787" width="9.42578125" style="794" customWidth="1"/>
    <col min="11788" max="12032" width="11" style="794"/>
    <col min="12033" max="12033" width="46.7109375" style="794" bestFit="1" customWidth="1"/>
    <col min="12034" max="12034" width="11.85546875" style="794" customWidth="1"/>
    <col min="12035" max="12035" width="12.42578125" style="794" customWidth="1"/>
    <col min="12036" max="12036" width="12.5703125" style="794" customWidth="1"/>
    <col min="12037" max="12037" width="11.7109375" style="794" customWidth="1"/>
    <col min="12038" max="12038" width="10.7109375" style="794" customWidth="1"/>
    <col min="12039" max="12039" width="2.42578125" style="794" bestFit="1" customWidth="1"/>
    <col min="12040" max="12040" width="8.5703125" style="794" customWidth="1"/>
    <col min="12041" max="12041" width="12.42578125" style="794" customWidth="1"/>
    <col min="12042" max="12042" width="2.140625" style="794" customWidth="1"/>
    <col min="12043" max="12043" width="9.42578125" style="794" customWidth="1"/>
    <col min="12044" max="12288" width="11" style="794"/>
    <col min="12289" max="12289" width="46.7109375" style="794" bestFit="1" customWidth="1"/>
    <col min="12290" max="12290" width="11.85546875" style="794" customWidth="1"/>
    <col min="12291" max="12291" width="12.42578125" style="794" customWidth="1"/>
    <col min="12292" max="12292" width="12.5703125" style="794" customWidth="1"/>
    <col min="12293" max="12293" width="11.7109375" style="794" customWidth="1"/>
    <col min="12294" max="12294" width="10.7109375" style="794" customWidth="1"/>
    <col min="12295" max="12295" width="2.42578125" style="794" bestFit="1" customWidth="1"/>
    <col min="12296" max="12296" width="8.5703125" style="794" customWidth="1"/>
    <col min="12297" max="12297" width="12.42578125" style="794" customWidth="1"/>
    <col min="12298" max="12298" width="2.140625" style="794" customWidth="1"/>
    <col min="12299" max="12299" width="9.42578125" style="794" customWidth="1"/>
    <col min="12300" max="12544" width="11" style="794"/>
    <col min="12545" max="12545" width="46.7109375" style="794" bestFit="1" customWidth="1"/>
    <col min="12546" max="12546" width="11.85546875" style="794" customWidth="1"/>
    <col min="12547" max="12547" width="12.42578125" style="794" customWidth="1"/>
    <col min="12548" max="12548" width="12.5703125" style="794" customWidth="1"/>
    <col min="12549" max="12549" width="11.7109375" style="794" customWidth="1"/>
    <col min="12550" max="12550" width="10.7109375" style="794" customWidth="1"/>
    <col min="12551" max="12551" width="2.42578125" style="794" bestFit="1" customWidth="1"/>
    <col min="12552" max="12552" width="8.5703125" style="794" customWidth="1"/>
    <col min="12553" max="12553" width="12.42578125" style="794" customWidth="1"/>
    <col min="12554" max="12554" width="2.140625" style="794" customWidth="1"/>
    <col min="12555" max="12555" width="9.42578125" style="794" customWidth="1"/>
    <col min="12556" max="12800" width="11" style="794"/>
    <col min="12801" max="12801" width="46.7109375" style="794" bestFit="1" customWidth="1"/>
    <col min="12802" max="12802" width="11.85546875" style="794" customWidth="1"/>
    <col min="12803" max="12803" width="12.42578125" style="794" customWidth="1"/>
    <col min="12804" max="12804" width="12.5703125" style="794" customWidth="1"/>
    <col min="12805" max="12805" width="11.7109375" style="794" customWidth="1"/>
    <col min="12806" max="12806" width="10.7109375" style="794" customWidth="1"/>
    <col min="12807" max="12807" width="2.42578125" style="794" bestFit="1" customWidth="1"/>
    <col min="12808" max="12808" width="8.5703125" style="794" customWidth="1"/>
    <col min="12809" max="12809" width="12.42578125" style="794" customWidth="1"/>
    <col min="12810" max="12810" width="2.140625" style="794" customWidth="1"/>
    <col min="12811" max="12811" width="9.42578125" style="794" customWidth="1"/>
    <col min="12812" max="13056" width="11" style="794"/>
    <col min="13057" max="13057" width="46.7109375" style="794" bestFit="1" customWidth="1"/>
    <col min="13058" max="13058" width="11.85546875" style="794" customWidth="1"/>
    <col min="13059" max="13059" width="12.42578125" style="794" customWidth="1"/>
    <col min="13060" max="13060" width="12.5703125" style="794" customWidth="1"/>
    <col min="13061" max="13061" width="11.7109375" style="794" customWidth="1"/>
    <col min="13062" max="13062" width="10.7109375" style="794" customWidth="1"/>
    <col min="13063" max="13063" width="2.42578125" style="794" bestFit="1" customWidth="1"/>
    <col min="13064" max="13064" width="8.5703125" style="794" customWidth="1"/>
    <col min="13065" max="13065" width="12.42578125" style="794" customWidth="1"/>
    <col min="13066" max="13066" width="2.140625" style="794" customWidth="1"/>
    <col min="13067" max="13067" width="9.42578125" style="794" customWidth="1"/>
    <col min="13068" max="13312" width="11" style="794"/>
    <col min="13313" max="13313" width="46.7109375" style="794" bestFit="1" customWidth="1"/>
    <col min="13314" max="13314" width="11.85546875" style="794" customWidth="1"/>
    <col min="13315" max="13315" width="12.42578125" style="794" customWidth="1"/>
    <col min="13316" max="13316" width="12.5703125" style="794" customWidth="1"/>
    <col min="13317" max="13317" width="11.7109375" style="794" customWidth="1"/>
    <col min="13318" max="13318" width="10.7109375" style="794" customWidth="1"/>
    <col min="13319" max="13319" width="2.42578125" style="794" bestFit="1" customWidth="1"/>
    <col min="13320" max="13320" width="8.5703125" style="794" customWidth="1"/>
    <col min="13321" max="13321" width="12.42578125" style="794" customWidth="1"/>
    <col min="13322" max="13322" width="2.140625" style="794" customWidth="1"/>
    <col min="13323" max="13323" width="9.42578125" style="794" customWidth="1"/>
    <col min="13324" max="13568" width="11" style="794"/>
    <col min="13569" max="13569" width="46.7109375" style="794" bestFit="1" customWidth="1"/>
    <col min="13570" max="13570" width="11.85546875" style="794" customWidth="1"/>
    <col min="13571" max="13571" width="12.42578125" style="794" customWidth="1"/>
    <col min="13572" max="13572" width="12.5703125" style="794" customWidth="1"/>
    <col min="13573" max="13573" width="11.7109375" style="794" customWidth="1"/>
    <col min="13574" max="13574" width="10.7109375" style="794" customWidth="1"/>
    <col min="13575" max="13575" width="2.42578125" style="794" bestFit="1" customWidth="1"/>
    <col min="13576" max="13576" width="8.5703125" style="794" customWidth="1"/>
    <col min="13577" max="13577" width="12.42578125" style="794" customWidth="1"/>
    <col min="13578" max="13578" width="2.140625" style="794" customWidth="1"/>
    <col min="13579" max="13579" width="9.42578125" style="794" customWidth="1"/>
    <col min="13580" max="13824" width="11" style="794"/>
    <col min="13825" max="13825" width="46.7109375" style="794" bestFit="1" customWidth="1"/>
    <col min="13826" max="13826" width="11.85546875" style="794" customWidth="1"/>
    <col min="13827" max="13827" width="12.42578125" style="794" customWidth="1"/>
    <col min="13828" max="13828" width="12.5703125" style="794" customWidth="1"/>
    <col min="13829" max="13829" width="11.7109375" style="794" customWidth="1"/>
    <col min="13830" max="13830" width="10.7109375" style="794" customWidth="1"/>
    <col min="13831" max="13831" width="2.42578125" style="794" bestFit="1" customWidth="1"/>
    <col min="13832" max="13832" width="8.5703125" style="794" customWidth="1"/>
    <col min="13833" max="13833" width="12.42578125" style="794" customWidth="1"/>
    <col min="13834" max="13834" width="2.140625" style="794" customWidth="1"/>
    <col min="13835" max="13835" width="9.42578125" style="794" customWidth="1"/>
    <col min="13836" max="14080" width="11" style="794"/>
    <col min="14081" max="14081" width="46.7109375" style="794" bestFit="1" customWidth="1"/>
    <col min="14082" max="14082" width="11.85546875" style="794" customWidth="1"/>
    <col min="14083" max="14083" width="12.42578125" style="794" customWidth="1"/>
    <col min="14084" max="14084" width="12.5703125" style="794" customWidth="1"/>
    <col min="14085" max="14085" width="11.7109375" style="794" customWidth="1"/>
    <col min="14086" max="14086" width="10.7109375" style="794" customWidth="1"/>
    <col min="14087" max="14087" width="2.42578125" style="794" bestFit="1" customWidth="1"/>
    <col min="14088" max="14088" width="8.5703125" style="794" customWidth="1"/>
    <col min="14089" max="14089" width="12.42578125" style="794" customWidth="1"/>
    <col min="14090" max="14090" width="2.140625" style="794" customWidth="1"/>
    <col min="14091" max="14091" width="9.42578125" style="794" customWidth="1"/>
    <col min="14092" max="14336" width="11" style="794"/>
    <col min="14337" max="14337" width="46.7109375" style="794" bestFit="1" customWidth="1"/>
    <col min="14338" max="14338" width="11.85546875" style="794" customWidth="1"/>
    <col min="14339" max="14339" width="12.42578125" style="794" customWidth="1"/>
    <col min="14340" max="14340" width="12.5703125" style="794" customWidth="1"/>
    <col min="14341" max="14341" width="11.7109375" style="794" customWidth="1"/>
    <col min="14342" max="14342" width="10.7109375" style="794" customWidth="1"/>
    <col min="14343" max="14343" width="2.42578125" style="794" bestFit="1" customWidth="1"/>
    <col min="14344" max="14344" width="8.5703125" style="794" customWidth="1"/>
    <col min="14345" max="14345" width="12.42578125" style="794" customWidth="1"/>
    <col min="14346" max="14346" width="2.140625" style="794" customWidth="1"/>
    <col min="14347" max="14347" width="9.42578125" style="794" customWidth="1"/>
    <col min="14348" max="14592" width="11" style="794"/>
    <col min="14593" max="14593" width="46.7109375" style="794" bestFit="1" customWidth="1"/>
    <col min="14594" max="14594" width="11.85546875" style="794" customWidth="1"/>
    <col min="14595" max="14595" width="12.42578125" style="794" customWidth="1"/>
    <col min="14596" max="14596" width="12.5703125" style="794" customWidth="1"/>
    <col min="14597" max="14597" width="11.7109375" style="794" customWidth="1"/>
    <col min="14598" max="14598" width="10.7109375" style="794" customWidth="1"/>
    <col min="14599" max="14599" width="2.42578125" style="794" bestFit="1" customWidth="1"/>
    <col min="14600" max="14600" width="8.5703125" style="794" customWidth="1"/>
    <col min="14601" max="14601" width="12.42578125" style="794" customWidth="1"/>
    <col min="14602" max="14602" width="2.140625" style="794" customWidth="1"/>
    <col min="14603" max="14603" width="9.42578125" style="794" customWidth="1"/>
    <col min="14604" max="14848" width="11" style="794"/>
    <col min="14849" max="14849" width="46.7109375" style="794" bestFit="1" customWidth="1"/>
    <col min="14850" max="14850" width="11.85546875" style="794" customWidth="1"/>
    <col min="14851" max="14851" width="12.42578125" style="794" customWidth="1"/>
    <col min="14852" max="14852" width="12.5703125" style="794" customWidth="1"/>
    <col min="14853" max="14853" width="11.7109375" style="794" customWidth="1"/>
    <col min="14854" max="14854" width="10.7109375" style="794" customWidth="1"/>
    <col min="14855" max="14855" width="2.42578125" style="794" bestFit="1" customWidth="1"/>
    <col min="14856" max="14856" width="8.5703125" style="794" customWidth="1"/>
    <col min="14857" max="14857" width="12.42578125" style="794" customWidth="1"/>
    <col min="14858" max="14858" width="2.140625" style="794" customWidth="1"/>
    <col min="14859" max="14859" width="9.42578125" style="794" customWidth="1"/>
    <col min="14860" max="15104" width="11" style="794"/>
    <col min="15105" max="15105" width="46.7109375" style="794" bestFit="1" customWidth="1"/>
    <col min="15106" max="15106" width="11.85546875" style="794" customWidth="1"/>
    <col min="15107" max="15107" width="12.42578125" style="794" customWidth="1"/>
    <col min="15108" max="15108" width="12.5703125" style="794" customWidth="1"/>
    <col min="15109" max="15109" width="11.7109375" style="794" customWidth="1"/>
    <col min="15110" max="15110" width="10.7109375" style="794" customWidth="1"/>
    <col min="15111" max="15111" width="2.42578125" style="794" bestFit="1" customWidth="1"/>
    <col min="15112" max="15112" width="8.5703125" style="794" customWidth="1"/>
    <col min="15113" max="15113" width="12.42578125" style="794" customWidth="1"/>
    <col min="15114" max="15114" width="2.140625" style="794" customWidth="1"/>
    <col min="15115" max="15115" width="9.42578125" style="794" customWidth="1"/>
    <col min="15116" max="15360" width="11" style="794"/>
    <col min="15361" max="15361" width="46.7109375" style="794" bestFit="1" customWidth="1"/>
    <col min="15362" max="15362" width="11.85546875" style="794" customWidth="1"/>
    <col min="15363" max="15363" width="12.42578125" style="794" customWidth="1"/>
    <col min="15364" max="15364" width="12.5703125" style="794" customWidth="1"/>
    <col min="15365" max="15365" width="11.7109375" style="794" customWidth="1"/>
    <col min="15366" max="15366" width="10.7109375" style="794" customWidth="1"/>
    <col min="15367" max="15367" width="2.42578125" style="794" bestFit="1" customWidth="1"/>
    <col min="15368" max="15368" width="8.5703125" style="794" customWidth="1"/>
    <col min="15369" max="15369" width="12.42578125" style="794" customWidth="1"/>
    <col min="15370" max="15370" width="2.140625" style="794" customWidth="1"/>
    <col min="15371" max="15371" width="9.42578125" style="794" customWidth="1"/>
    <col min="15372" max="15616" width="11" style="794"/>
    <col min="15617" max="15617" width="46.7109375" style="794" bestFit="1" customWidth="1"/>
    <col min="15618" max="15618" width="11.85546875" style="794" customWidth="1"/>
    <col min="15619" max="15619" width="12.42578125" style="794" customWidth="1"/>
    <col min="15620" max="15620" width="12.5703125" style="794" customWidth="1"/>
    <col min="15621" max="15621" width="11.7109375" style="794" customWidth="1"/>
    <col min="15622" max="15622" width="10.7109375" style="794" customWidth="1"/>
    <col min="15623" max="15623" width="2.42578125" style="794" bestFit="1" customWidth="1"/>
    <col min="15624" max="15624" width="8.5703125" style="794" customWidth="1"/>
    <col min="15625" max="15625" width="12.42578125" style="794" customWidth="1"/>
    <col min="15626" max="15626" width="2.140625" style="794" customWidth="1"/>
    <col min="15627" max="15627" width="9.42578125" style="794" customWidth="1"/>
    <col min="15628" max="15872" width="11" style="794"/>
    <col min="15873" max="15873" width="46.7109375" style="794" bestFit="1" customWidth="1"/>
    <col min="15874" max="15874" width="11.85546875" style="794" customWidth="1"/>
    <col min="15875" max="15875" width="12.42578125" style="794" customWidth="1"/>
    <col min="15876" max="15876" width="12.5703125" style="794" customWidth="1"/>
    <col min="15877" max="15877" width="11.7109375" style="794" customWidth="1"/>
    <col min="15878" max="15878" width="10.7109375" style="794" customWidth="1"/>
    <col min="15879" max="15879" width="2.42578125" style="794" bestFit="1" customWidth="1"/>
    <col min="15880" max="15880" width="8.5703125" style="794" customWidth="1"/>
    <col min="15881" max="15881" width="12.42578125" style="794" customWidth="1"/>
    <col min="15882" max="15882" width="2.140625" style="794" customWidth="1"/>
    <col min="15883" max="15883" width="9.42578125" style="794" customWidth="1"/>
    <col min="15884" max="16128" width="11" style="794"/>
    <col min="16129" max="16129" width="46.7109375" style="794" bestFit="1" customWidth="1"/>
    <col min="16130" max="16130" width="11.85546875" style="794" customWidth="1"/>
    <col min="16131" max="16131" width="12.42578125" style="794" customWidth="1"/>
    <col min="16132" max="16132" width="12.5703125" style="794" customWidth="1"/>
    <col min="16133" max="16133" width="11.7109375" style="794" customWidth="1"/>
    <col min="16134" max="16134" width="10.7109375" style="794" customWidth="1"/>
    <col min="16135" max="16135" width="2.42578125" style="794" bestFit="1" customWidth="1"/>
    <col min="16136" max="16136" width="8.5703125" style="794" customWidth="1"/>
    <col min="16137" max="16137" width="12.42578125" style="794" customWidth="1"/>
    <col min="16138" max="16138" width="2.140625" style="794" customWidth="1"/>
    <col min="16139" max="16139" width="9.42578125" style="794" customWidth="1"/>
    <col min="16140" max="16384" width="11" style="794"/>
  </cols>
  <sheetData>
    <row r="1" spans="1:11" s="865" customFormat="1" ht="12.75">
      <c r="A1" s="1862" t="s">
        <v>1127</v>
      </c>
      <c r="B1" s="1862"/>
      <c r="C1" s="1862"/>
      <c r="D1" s="1862"/>
      <c r="E1" s="1862"/>
      <c r="F1" s="1862"/>
      <c r="G1" s="1862"/>
      <c r="H1" s="1862"/>
      <c r="I1" s="1862"/>
      <c r="J1" s="1862"/>
      <c r="K1" s="1862"/>
    </row>
    <row r="2" spans="1:11" s="865" customFormat="1" ht="17.100000000000001" customHeight="1">
      <c r="A2" s="1871" t="s">
        <v>269</v>
      </c>
      <c r="B2" s="1871"/>
      <c r="C2" s="1871"/>
      <c r="D2" s="1871"/>
      <c r="E2" s="1871"/>
      <c r="F2" s="1871"/>
      <c r="G2" s="1871"/>
      <c r="H2" s="1871"/>
      <c r="I2" s="1871"/>
      <c r="J2" s="1871"/>
      <c r="K2" s="1871"/>
    </row>
    <row r="3" spans="1:11" s="865" customFormat="1" ht="17.100000000000001" customHeight="1" thickBot="1">
      <c r="A3" s="848"/>
      <c r="B3" s="914"/>
      <c r="C3" s="795"/>
      <c r="D3" s="795"/>
      <c r="E3" s="795"/>
      <c r="F3" s="795"/>
      <c r="G3" s="795"/>
      <c r="H3" s="795"/>
      <c r="I3" s="1864" t="s">
        <v>1</v>
      </c>
      <c r="J3" s="1864"/>
      <c r="K3" s="1864"/>
    </row>
    <row r="4" spans="1:11" s="865" customFormat="1" ht="13.5" thickTop="1">
      <c r="A4" s="797"/>
      <c r="B4" s="916">
        <v>2016</v>
      </c>
      <c r="C4" s="916">
        <v>2016</v>
      </c>
      <c r="D4" s="916">
        <v>2017</v>
      </c>
      <c r="E4" s="917">
        <v>2017</v>
      </c>
      <c r="F4" s="1880" t="s">
        <v>1254</v>
      </c>
      <c r="G4" s="1881"/>
      <c r="H4" s="1881"/>
      <c r="I4" s="1881"/>
      <c r="J4" s="1881"/>
      <c r="K4" s="1882"/>
    </row>
    <row r="5" spans="1:11" s="865" customFormat="1" ht="12.75">
      <c r="A5" s="869" t="s">
        <v>734</v>
      </c>
      <c r="B5" s="896" t="s">
        <v>695</v>
      </c>
      <c r="C5" s="896" t="s">
        <v>696</v>
      </c>
      <c r="D5" s="896" t="s">
        <v>697</v>
      </c>
      <c r="E5" s="897" t="s">
        <v>992</v>
      </c>
      <c r="F5" s="1867" t="s">
        <v>5</v>
      </c>
      <c r="G5" s="1868"/>
      <c r="H5" s="1869"/>
      <c r="I5" s="1868" t="s">
        <v>79</v>
      </c>
      <c r="J5" s="1868"/>
      <c r="K5" s="1870"/>
    </row>
    <row r="6" spans="1:11" s="865" customFormat="1" ht="12.75">
      <c r="A6" s="869"/>
      <c r="B6" s="896"/>
      <c r="C6" s="896"/>
      <c r="D6" s="896"/>
      <c r="E6" s="897"/>
      <c r="F6" s="874" t="s">
        <v>3</v>
      </c>
      <c r="G6" s="875" t="s">
        <v>194</v>
      </c>
      <c r="H6" s="876" t="s">
        <v>698</v>
      </c>
      <c r="I6" s="871" t="s">
        <v>3</v>
      </c>
      <c r="J6" s="875" t="s">
        <v>194</v>
      </c>
      <c r="K6" s="877" t="s">
        <v>698</v>
      </c>
    </row>
    <row r="7" spans="1:11" s="865" customFormat="1" ht="17.100000000000001" customHeight="1">
      <c r="A7" s="811" t="s">
        <v>781</v>
      </c>
      <c r="B7" s="812">
        <v>63027.913511750005</v>
      </c>
      <c r="C7" s="812">
        <v>63432.071950665988</v>
      </c>
      <c r="D7" s="812">
        <v>51767.971253915093</v>
      </c>
      <c r="E7" s="813">
        <v>53498.52806939384</v>
      </c>
      <c r="F7" s="814">
        <v>404.15843891598342</v>
      </c>
      <c r="G7" s="878"/>
      <c r="H7" s="813">
        <v>0.64123721760301966</v>
      </c>
      <c r="I7" s="812">
        <v>1730.556815478747</v>
      </c>
      <c r="J7" s="879"/>
      <c r="K7" s="817">
        <v>3.3429102465510834</v>
      </c>
    </row>
    <row r="8" spans="1:11" s="865" customFormat="1" ht="17.100000000000001" customHeight="1">
      <c r="A8" s="819" t="s">
        <v>782</v>
      </c>
      <c r="B8" s="820">
        <v>4542.4082021300001</v>
      </c>
      <c r="C8" s="820">
        <v>4276.5692855300003</v>
      </c>
      <c r="D8" s="820">
        <v>4371.8182203699998</v>
      </c>
      <c r="E8" s="821">
        <v>4703.5753597600005</v>
      </c>
      <c r="F8" s="822">
        <v>-265.83891659999972</v>
      </c>
      <c r="G8" s="880"/>
      <c r="H8" s="821">
        <v>-5.8523784030537822</v>
      </c>
      <c r="I8" s="820">
        <v>331.7571393900007</v>
      </c>
      <c r="J8" s="821"/>
      <c r="K8" s="824">
        <v>7.5885391996450196</v>
      </c>
    </row>
    <row r="9" spans="1:11" s="865" customFormat="1" ht="17.100000000000001" customHeight="1">
      <c r="A9" s="819" t="s">
        <v>783</v>
      </c>
      <c r="B9" s="820">
        <v>4542.4082021300001</v>
      </c>
      <c r="C9" s="820">
        <v>4276.5692855300003</v>
      </c>
      <c r="D9" s="820">
        <v>4371.8182203699998</v>
      </c>
      <c r="E9" s="821">
        <v>4703.5753597600005</v>
      </c>
      <c r="F9" s="822">
        <v>-265.83891659999972</v>
      </c>
      <c r="G9" s="880"/>
      <c r="H9" s="821">
        <v>-5.8523784030537822</v>
      </c>
      <c r="I9" s="820">
        <v>331.7571393900007</v>
      </c>
      <c r="J9" s="821"/>
      <c r="K9" s="824">
        <v>7.5885391996450196</v>
      </c>
    </row>
    <row r="10" spans="1:11" s="865" customFormat="1" ht="17.100000000000001" customHeight="1">
      <c r="A10" s="819" t="s">
        <v>784</v>
      </c>
      <c r="B10" s="820">
        <v>0</v>
      </c>
      <c r="C10" s="820">
        <v>0</v>
      </c>
      <c r="D10" s="820">
        <v>0</v>
      </c>
      <c r="E10" s="821">
        <v>0</v>
      </c>
      <c r="F10" s="822">
        <v>0</v>
      </c>
      <c r="G10" s="880"/>
      <c r="H10" s="821"/>
      <c r="I10" s="820">
        <v>0</v>
      </c>
      <c r="J10" s="821"/>
      <c r="K10" s="824"/>
    </row>
    <row r="11" spans="1:11" s="865" customFormat="1" ht="17.100000000000001" customHeight="1">
      <c r="A11" s="819" t="s">
        <v>785</v>
      </c>
      <c r="B11" s="820">
        <v>32046.948797760004</v>
      </c>
      <c r="C11" s="820">
        <v>32788.990106395999</v>
      </c>
      <c r="D11" s="820">
        <v>18444.553532555099</v>
      </c>
      <c r="E11" s="821">
        <v>18348.28747198384</v>
      </c>
      <c r="F11" s="822">
        <v>742.04130863599494</v>
      </c>
      <c r="G11" s="880"/>
      <c r="H11" s="821">
        <v>2.3154819303354759</v>
      </c>
      <c r="I11" s="820">
        <v>-96.266060571259004</v>
      </c>
      <c r="J11" s="821"/>
      <c r="K11" s="824">
        <v>-0.52192133792421158</v>
      </c>
    </row>
    <row r="12" spans="1:11" s="865" customFormat="1" ht="17.100000000000001" customHeight="1">
      <c r="A12" s="819" t="s">
        <v>783</v>
      </c>
      <c r="B12" s="820">
        <v>32046.948797760004</v>
      </c>
      <c r="C12" s="820">
        <v>32788.990106395999</v>
      </c>
      <c r="D12" s="820">
        <v>18444.553532555099</v>
      </c>
      <c r="E12" s="821">
        <v>18348.28747198384</v>
      </c>
      <c r="F12" s="822">
        <v>742.04130863599494</v>
      </c>
      <c r="G12" s="880"/>
      <c r="H12" s="821">
        <v>2.3154819303354759</v>
      </c>
      <c r="I12" s="820">
        <v>-96.266060571259004</v>
      </c>
      <c r="J12" s="821"/>
      <c r="K12" s="824">
        <v>-0.52192133792421158</v>
      </c>
    </row>
    <row r="13" spans="1:11" s="865" customFormat="1" ht="17.100000000000001" customHeight="1">
      <c r="A13" s="819" t="s">
        <v>784</v>
      </c>
      <c r="B13" s="820">
        <v>0</v>
      </c>
      <c r="C13" s="820">
        <v>0</v>
      </c>
      <c r="D13" s="820">
        <v>0</v>
      </c>
      <c r="E13" s="821">
        <v>0</v>
      </c>
      <c r="F13" s="822">
        <v>0</v>
      </c>
      <c r="G13" s="880"/>
      <c r="H13" s="821"/>
      <c r="I13" s="820">
        <v>0</v>
      </c>
      <c r="J13" s="821"/>
      <c r="K13" s="824"/>
    </row>
    <row r="14" spans="1:11" s="865" customFormat="1" ht="17.100000000000001" customHeight="1">
      <c r="A14" s="819" t="s">
        <v>786</v>
      </c>
      <c r="B14" s="820">
        <v>24985.848013699997</v>
      </c>
      <c r="C14" s="820">
        <v>24863.123892559994</v>
      </c>
      <c r="D14" s="820">
        <v>25197.863519549996</v>
      </c>
      <c r="E14" s="821">
        <v>27236.2282266</v>
      </c>
      <c r="F14" s="822">
        <v>-122.72412114000326</v>
      </c>
      <c r="G14" s="880"/>
      <c r="H14" s="821">
        <v>-0.49117452836786801</v>
      </c>
      <c r="I14" s="820">
        <v>2038.3647070500047</v>
      </c>
      <c r="J14" s="821"/>
      <c r="K14" s="824">
        <v>8.0894346676198179</v>
      </c>
    </row>
    <row r="15" spans="1:11" s="865" customFormat="1" ht="17.100000000000001" customHeight="1">
      <c r="A15" s="819" t="s">
        <v>783</v>
      </c>
      <c r="B15" s="820">
        <v>24985.848013699997</v>
      </c>
      <c r="C15" s="820">
        <v>24863.123892559994</v>
      </c>
      <c r="D15" s="820">
        <v>25197.863519549996</v>
      </c>
      <c r="E15" s="821">
        <v>27236.2282266</v>
      </c>
      <c r="F15" s="822">
        <v>-122.72412114000326</v>
      </c>
      <c r="G15" s="880"/>
      <c r="H15" s="821">
        <v>-0.49117452836786801</v>
      </c>
      <c r="I15" s="820">
        <v>2038.3647070500047</v>
      </c>
      <c r="J15" s="821"/>
      <c r="K15" s="824">
        <v>8.0894346676198179</v>
      </c>
    </row>
    <row r="16" spans="1:11" s="865" customFormat="1" ht="17.100000000000001" customHeight="1">
      <c r="A16" s="819" t="s">
        <v>784</v>
      </c>
      <c r="B16" s="820">
        <v>0</v>
      </c>
      <c r="C16" s="820">
        <v>0</v>
      </c>
      <c r="D16" s="820">
        <v>0</v>
      </c>
      <c r="E16" s="821">
        <v>0</v>
      </c>
      <c r="F16" s="822">
        <v>0</v>
      </c>
      <c r="G16" s="880"/>
      <c r="H16" s="821"/>
      <c r="I16" s="820">
        <v>0</v>
      </c>
      <c r="J16" s="821"/>
      <c r="K16" s="824"/>
    </row>
    <row r="17" spans="1:11" s="865" customFormat="1" ht="17.100000000000001" customHeight="1">
      <c r="A17" s="819" t="s">
        <v>787</v>
      </c>
      <c r="B17" s="820">
        <v>1437.9474594300002</v>
      </c>
      <c r="C17" s="820">
        <v>1488.2489192499997</v>
      </c>
      <c r="D17" s="820">
        <v>3740.2380506799987</v>
      </c>
      <c r="E17" s="821">
        <v>3177.0698382399996</v>
      </c>
      <c r="F17" s="822">
        <v>50.301459819999536</v>
      </c>
      <c r="G17" s="880"/>
      <c r="H17" s="821">
        <v>3.4981430990489004</v>
      </c>
      <c r="I17" s="820">
        <v>-563.16821243999902</v>
      </c>
      <c r="J17" s="821"/>
      <c r="K17" s="824">
        <v>-15.057015216922128</v>
      </c>
    </row>
    <row r="18" spans="1:11" s="865" customFormat="1" ht="17.100000000000001" customHeight="1">
      <c r="A18" s="819" t="s">
        <v>783</v>
      </c>
      <c r="B18" s="820">
        <v>1437.9474594300002</v>
      </c>
      <c r="C18" s="820">
        <v>1488.2489192499997</v>
      </c>
      <c r="D18" s="820">
        <v>3740.2380506799987</v>
      </c>
      <c r="E18" s="821">
        <v>3177.0698382399996</v>
      </c>
      <c r="F18" s="822">
        <v>50.301459819999536</v>
      </c>
      <c r="G18" s="880"/>
      <c r="H18" s="821">
        <v>3.4981430990489004</v>
      </c>
      <c r="I18" s="820">
        <v>-563.16821243999902</v>
      </c>
      <c r="J18" s="821"/>
      <c r="K18" s="824">
        <v>-15.057015216922128</v>
      </c>
    </row>
    <row r="19" spans="1:11" s="865" customFormat="1" ht="17.100000000000001" customHeight="1">
      <c r="A19" s="819" t="s">
        <v>784</v>
      </c>
      <c r="B19" s="820">
        <v>0</v>
      </c>
      <c r="C19" s="820">
        <v>0</v>
      </c>
      <c r="D19" s="820">
        <v>0</v>
      </c>
      <c r="E19" s="821">
        <v>0</v>
      </c>
      <c r="F19" s="822">
        <v>0</v>
      </c>
      <c r="G19" s="880"/>
      <c r="H19" s="821"/>
      <c r="I19" s="820">
        <v>0</v>
      </c>
      <c r="J19" s="821"/>
      <c r="K19" s="824"/>
    </row>
    <row r="20" spans="1:11" s="865" customFormat="1" ht="17.100000000000001" customHeight="1">
      <c r="A20" s="819" t="s">
        <v>788</v>
      </c>
      <c r="B20" s="820">
        <v>14.761038729999999</v>
      </c>
      <c r="C20" s="820">
        <v>15.139746929999999</v>
      </c>
      <c r="D20" s="820">
        <v>13.497930760000001</v>
      </c>
      <c r="E20" s="821">
        <v>33.367172810000007</v>
      </c>
      <c r="F20" s="822">
        <v>0.37870820000000016</v>
      </c>
      <c r="G20" s="880"/>
      <c r="H20" s="821">
        <v>2.5655931599875981</v>
      </c>
      <c r="I20" s="820">
        <v>19.869242050000004</v>
      </c>
      <c r="J20" s="821"/>
      <c r="K20" s="824">
        <v>147.20213344760114</v>
      </c>
    </row>
    <row r="21" spans="1:11" s="865" customFormat="1" ht="17.100000000000001" customHeight="1">
      <c r="A21" s="811" t="s">
        <v>789</v>
      </c>
      <c r="B21" s="812">
        <v>188.9</v>
      </c>
      <c r="C21" s="812">
        <v>39.5</v>
      </c>
      <c r="D21" s="812">
        <v>512.26039509999998</v>
      </c>
      <c r="E21" s="813">
        <v>331.63919641000001</v>
      </c>
      <c r="F21" s="814">
        <v>-149.4</v>
      </c>
      <c r="G21" s="878"/>
      <c r="H21" s="813">
        <v>-79.08946532556908</v>
      </c>
      <c r="I21" s="812">
        <v>-180.62119868999997</v>
      </c>
      <c r="J21" s="813"/>
      <c r="K21" s="817">
        <v>-35.259645371323373</v>
      </c>
    </row>
    <row r="22" spans="1:11" s="865" customFormat="1" ht="17.100000000000001" customHeight="1">
      <c r="A22" s="811" t="s">
        <v>790</v>
      </c>
      <c r="B22" s="812">
        <v>0</v>
      </c>
      <c r="C22" s="812">
        <v>0</v>
      </c>
      <c r="D22" s="812">
        <v>0</v>
      </c>
      <c r="E22" s="813">
        <v>0</v>
      </c>
      <c r="F22" s="814">
        <v>0</v>
      </c>
      <c r="G22" s="878"/>
      <c r="H22" s="813"/>
      <c r="I22" s="812">
        <v>0</v>
      </c>
      <c r="J22" s="813"/>
      <c r="K22" s="817"/>
    </row>
    <row r="23" spans="1:11" s="865" customFormat="1" ht="17.100000000000001" customHeight="1">
      <c r="A23" s="901" t="s">
        <v>791</v>
      </c>
      <c r="B23" s="812">
        <v>35739.533478634286</v>
      </c>
      <c r="C23" s="812">
        <v>37353.819259852899</v>
      </c>
      <c r="D23" s="812">
        <v>27775.949210264473</v>
      </c>
      <c r="E23" s="813">
        <v>28857.607523991224</v>
      </c>
      <c r="F23" s="814">
        <v>1614.2857812186121</v>
      </c>
      <c r="G23" s="878"/>
      <c r="H23" s="813">
        <v>4.5168070875453932</v>
      </c>
      <c r="I23" s="812">
        <v>1081.6583137267517</v>
      </c>
      <c r="J23" s="813"/>
      <c r="K23" s="817">
        <v>3.8942262802202627</v>
      </c>
    </row>
    <row r="24" spans="1:11" s="865" customFormat="1" ht="17.100000000000001" customHeight="1">
      <c r="A24" s="902" t="s">
        <v>792</v>
      </c>
      <c r="B24" s="820">
        <v>13164.230377000002</v>
      </c>
      <c r="C24" s="820">
        <v>13170.352372100004</v>
      </c>
      <c r="D24" s="820">
        <v>10507.5767044</v>
      </c>
      <c r="E24" s="821">
        <v>10805.1318044</v>
      </c>
      <c r="F24" s="822">
        <v>6.1219951000020956</v>
      </c>
      <c r="G24" s="880"/>
      <c r="H24" s="821">
        <v>4.6504770310752015E-2</v>
      </c>
      <c r="I24" s="820">
        <v>297.55509999999958</v>
      </c>
      <c r="J24" s="821"/>
      <c r="K24" s="824">
        <v>2.8318146835454434</v>
      </c>
    </row>
    <row r="25" spans="1:11" s="865" customFormat="1" ht="17.100000000000001" customHeight="1">
      <c r="A25" s="902" t="s">
        <v>793</v>
      </c>
      <c r="B25" s="820">
        <v>7513.280638892893</v>
      </c>
      <c r="C25" s="820">
        <v>10412.223104784249</v>
      </c>
      <c r="D25" s="820">
        <v>5469.2607816233049</v>
      </c>
      <c r="E25" s="821">
        <v>7834.4260996938719</v>
      </c>
      <c r="F25" s="822">
        <v>2898.9424658913558</v>
      </c>
      <c r="G25" s="880"/>
      <c r="H25" s="821">
        <v>38.584243091956758</v>
      </c>
      <c r="I25" s="820">
        <v>2365.1653180705671</v>
      </c>
      <c r="J25" s="821"/>
      <c r="K25" s="824">
        <v>43.244698186956334</v>
      </c>
    </row>
    <row r="26" spans="1:11" s="865" customFormat="1" ht="17.100000000000001" customHeight="1">
      <c r="A26" s="902" t="s">
        <v>794</v>
      </c>
      <c r="B26" s="820">
        <v>15062.022462741392</v>
      </c>
      <c r="C26" s="820">
        <v>13771.24378296865</v>
      </c>
      <c r="D26" s="820">
        <v>11799.111724241169</v>
      </c>
      <c r="E26" s="821">
        <v>10218.049619897352</v>
      </c>
      <c r="F26" s="822">
        <v>-1290.7786797727422</v>
      </c>
      <c r="G26" s="880"/>
      <c r="H26" s="821">
        <v>-8.5697567040927893</v>
      </c>
      <c r="I26" s="820">
        <v>-1581.0621043438168</v>
      </c>
      <c r="J26" s="821"/>
      <c r="K26" s="824">
        <v>-13.39984010063689</v>
      </c>
    </row>
    <row r="27" spans="1:11" s="865" customFormat="1" ht="17.100000000000001" customHeight="1">
      <c r="A27" s="903" t="s">
        <v>795</v>
      </c>
      <c r="B27" s="904">
        <v>98956.346990384292</v>
      </c>
      <c r="C27" s="904">
        <v>100825.39121051889</v>
      </c>
      <c r="D27" s="904">
        <v>80056.180859279557</v>
      </c>
      <c r="E27" s="905">
        <v>82687.774789795061</v>
      </c>
      <c r="F27" s="906">
        <v>1869.0442201346013</v>
      </c>
      <c r="G27" s="907"/>
      <c r="H27" s="905">
        <v>1.8887562819151142</v>
      </c>
      <c r="I27" s="904">
        <v>2631.5939305155043</v>
      </c>
      <c r="J27" s="905"/>
      <c r="K27" s="908">
        <v>3.2871839529058278</v>
      </c>
    </row>
    <row r="28" spans="1:11" s="865" customFormat="1" ht="17.100000000000001" customHeight="1">
      <c r="A28" s="811" t="s">
        <v>796</v>
      </c>
      <c r="B28" s="812">
        <v>6615.9552249600056</v>
      </c>
      <c r="C28" s="812">
        <v>4907.6966853400081</v>
      </c>
      <c r="D28" s="812">
        <v>5984.0171579600174</v>
      </c>
      <c r="E28" s="813">
        <v>5005.2589908100117</v>
      </c>
      <c r="F28" s="814">
        <v>-1708.2585396199975</v>
      </c>
      <c r="G28" s="878"/>
      <c r="H28" s="813">
        <v>-25.820285681125121</v>
      </c>
      <c r="I28" s="812">
        <v>-978.75816715000565</v>
      </c>
      <c r="J28" s="813"/>
      <c r="K28" s="817">
        <v>-16.356205895032382</v>
      </c>
    </row>
    <row r="29" spans="1:11" s="865" customFormat="1" ht="17.100000000000001" customHeight="1">
      <c r="A29" s="819" t="s">
        <v>797</v>
      </c>
      <c r="B29" s="820">
        <v>1020.8205123900061</v>
      </c>
      <c r="C29" s="820">
        <v>880.73425441000848</v>
      </c>
      <c r="D29" s="820">
        <v>1091.2632936900159</v>
      </c>
      <c r="E29" s="821">
        <v>1071.9797649700113</v>
      </c>
      <c r="F29" s="822">
        <v>-140.08625797999764</v>
      </c>
      <c r="G29" s="880"/>
      <c r="H29" s="821">
        <v>-13.722907825590152</v>
      </c>
      <c r="I29" s="820">
        <v>-19.283528720004597</v>
      </c>
      <c r="J29" s="821"/>
      <c r="K29" s="824">
        <v>-1.7670830524134054</v>
      </c>
    </row>
    <row r="30" spans="1:11" s="865" customFormat="1" ht="17.100000000000001" customHeight="1">
      <c r="A30" s="819" t="s">
        <v>815</v>
      </c>
      <c r="B30" s="820">
        <v>5551.3826345699999</v>
      </c>
      <c r="C30" s="820">
        <v>3985.7046489299996</v>
      </c>
      <c r="D30" s="820">
        <v>4802.4487722700005</v>
      </c>
      <c r="E30" s="821">
        <v>3843.0758138400001</v>
      </c>
      <c r="F30" s="822">
        <v>-1565.6779856400003</v>
      </c>
      <c r="G30" s="880"/>
      <c r="H30" s="821">
        <v>-28.203388033281819</v>
      </c>
      <c r="I30" s="820">
        <v>-959.37295843000038</v>
      </c>
      <c r="J30" s="821"/>
      <c r="K30" s="824">
        <v>-19.976745279815407</v>
      </c>
    </row>
    <row r="31" spans="1:11" s="865" customFormat="1" ht="17.100000000000001" customHeight="1">
      <c r="A31" s="819" t="s">
        <v>799</v>
      </c>
      <c r="B31" s="820">
        <v>0.12882199999999999</v>
      </c>
      <c r="C31" s="820">
        <v>6.1382000000000006E-2</v>
      </c>
      <c r="D31" s="820">
        <v>0.10402999999999998</v>
      </c>
      <c r="E31" s="821">
        <v>0.10235</v>
      </c>
      <c r="F31" s="822">
        <v>-6.7439999999999986E-2</v>
      </c>
      <c r="G31" s="880"/>
      <c r="H31" s="821">
        <v>-52.351306453866563</v>
      </c>
      <c r="I31" s="820">
        <v>-1.6799999999999871E-3</v>
      </c>
      <c r="J31" s="821"/>
      <c r="K31" s="824">
        <v>-1.6149187734307291</v>
      </c>
    </row>
    <row r="32" spans="1:11" s="865" customFormat="1" ht="17.100000000000001" customHeight="1">
      <c r="A32" s="819" t="s">
        <v>800</v>
      </c>
      <c r="B32" s="820">
        <v>41.195999999999998</v>
      </c>
      <c r="C32" s="820">
        <v>41.196400000000004</v>
      </c>
      <c r="D32" s="820">
        <v>89.801062000000002</v>
      </c>
      <c r="E32" s="821">
        <v>89.801062000000002</v>
      </c>
      <c r="F32" s="822">
        <v>4.000000000061732E-4</v>
      </c>
      <c r="G32" s="880"/>
      <c r="H32" s="821">
        <v>9.7096805516597054E-4</v>
      </c>
      <c r="I32" s="820">
        <v>0</v>
      </c>
      <c r="J32" s="821"/>
      <c r="K32" s="824">
        <v>0</v>
      </c>
    </row>
    <row r="33" spans="1:11" s="865" customFormat="1" ht="17.100000000000001" customHeight="1">
      <c r="A33" s="819" t="s">
        <v>801</v>
      </c>
      <c r="B33" s="820">
        <v>2.4272559999999999</v>
      </c>
      <c r="C33" s="820">
        <v>0</v>
      </c>
      <c r="D33" s="820">
        <v>0.4</v>
      </c>
      <c r="E33" s="821">
        <v>0.3</v>
      </c>
      <c r="F33" s="822">
        <v>-2.4272559999999999</v>
      </c>
      <c r="G33" s="880"/>
      <c r="H33" s="821">
        <v>-100</v>
      </c>
      <c r="I33" s="820">
        <v>-0.10000000000000003</v>
      </c>
      <c r="J33" s="821"/>
      <c r="K33" s="824">
        <v>-25.000000000000007</v>
      </c>
    </row>
    <row r="34" spans="1:11" s="865" customFormat="1" ht="17.100000000000001" customHeight="1">
      <c r="A34" s="881" t="s">
        <v>802</v>
      </c>
      <c r="B34" s="812">
        <v>88264.072903038439</v>
      </c>
      <c r="C34" s="812">
        <v>89298.804482213309</v>
      </c>
      <c r="D34" s="812">
        <v>72990.87842398214</v>
      </c>
      <c r="E34" s="813">
        <v>75008.582068617732</v>
      </c>
      <c r="F34" s="814">
        <v>1034.7315791748697</v>
      </c>
      <c r="G34" s="878"/>
      <c r="H34" s="813">
        <v>1.1723134284903929</v>
      </c>
      <c r="I34" s="812">
        <v>2017.7036446355924</v>
      </c>
      <c r="J34" s="813"/>
      <c r="K34" s="817">
        <v>2.7643230061095534</v>
      </c>
    </row>
    <row r="35" spans="1:11" s="865" customFormat="1" ht="17.100000000000001" customHeight="1">
      <c r="A35" s="819" t="s">
        <v>803</v>
      </c>
      <c r="B35" s="820">
        <v>3845</v>
      </c>
      <c r="C35" s="820">
        <v>3840</v>
      </c>
      <c r="D35" s="820">
        <v>4018</v>
      </c>
      <c r="E35" s="821">
        <v>4183.3</v>
      </c>
      <c r="F35" s="822">
        <v>-5</v>
      </c>
      <c r="G35" s="880"/>
      <c r="H35" s="821">
        <v>-0.13003901170351106</v>
      </c>
      <c r="I35" s="820">
        <v>165.30000000000018</v>
      </c>
      <c r="J35" s="821"/>
      <c r="K35" s="824">
        <v>4.1139870582379343</v>
      </c>
    </row>
    <row r="36" spans="1:11" s="865" customFormat="1" ht="17.100000000000001" customHeight="1">
      <c r="A36" s="819" t="s">
        <v>804</v>
      </c>
      <c r="B36" s="820">
        <v>131.90519587</v>
      </c>
      <c r="C36" s="820">
        <v>51.572580870000003</v>
      </c>
      <c r="D36" s="820">
        <v>150.39711892</v>
      </c>
      <c r="E36" s="821">
        <v>191.49219182000002</v>
      </c>
      <c r="F36" s="822">
        <v>-80.332615000000004</v>
      </c>
      <c r="G36" s="880"/>
      <c r="H36" s="821">
        <v>-60.901782124771131</v>
      </c>
      <c r="I36" s="820">
        <v>41.095072900000019</v>
      </c>
      <c r="J36" s="821"/>
      <c r="K36" s="824">
        <v>27.324375091160835</v>
      </c>
    </row>
    <row r="37" spans="1:11" s="865" customFormat="1" ht="17.100000000000001" customHeight="1">
      <c r="A37" s="825" t="s">
        <v>805</v>
      </c>
      <c r="B37" s="820">
        <v>20714.633624811555</v>
      </c>
      <c r="C37" s="820">
        <v>20552.997965805764</v>
      </c>
      <c r="D37" s="820">
        <v>13697.610623406825</v>
      </c>
      <c r="E37" s="821">
        <v>14439.931876483583</v>
      </c>
      <c r="F37" s="822">
        <v>-161.63565900579124</v>
      </c>
      <c r="G37" s="880"/>
      <c r="H37" s="821">
        <v>-0.7802969723403046</v>
      </c>
      <c r="I37" s="820">
        <v>742.32125307675778</v>
      </c>
      <c r="J37" s="821"/>
      <c r="K37" s="824">
        <v>5.4193484797141211</v>
      </c>
    </row>
    <row r="38" spans="1:11" s="865" customFormat="1" ht="17.100000000000001" customHeight="1">
      <c r="A38" s="909" t="s">
        <v>806</v>
      </c>
      <c r="B38" s="820">
        <v>0</v>
      </c>
      <c r="C38" s="820">
        <v>0</v>
      </c>
      <c r="D38" s="820">
        <v>0</v>
      </c>
      <c r="E38" s="821">
        <v>0</v>
      </c>
      <c r="F38" s="822">
        <v>0</v>
      </c>
      <c r="G38" s="880"/>
      <c r="H38" s="821"/>
      <c r="I38" s="820">
        <v>0</v>
      </c>
      <c r="J38" s="821"/>
      <c r="K38" s="824"/>
    </row>
    <row r="39" spans="1:11" s="865" customFormat="1" ht="17.100000000000001" customHeight="1">
      <c r="A39" s="909" t="s">
        <v>807</v>
      </c>
      <c r="B39" s="820">
        <v>20714.633624811555</v>
      </c>
      <c r="C39" s="820">
        <v>20552.997965805764</v>
      </c>
      <c r="D39" s="820">
        <v>13697.610623406825</v>
      </c>
      <c r="E39" s="821">
        <v>14439.931876483583</v>
      </c>
      <c r="F39" s="822">
        <v>-161.63565900579124</v>
      </c>
      <c r="G39" s="880"/>
      <c r="H39" s="821">
        <v>-0.7802969723403046</v>
      </c>
      <c r="I39" s="820">
        <v>742.32125307675778</v>
      </c>
      <c r="J39" s="821"/>
      <c r="K39" s="824">
        <v>5.4193484797141211</v>
      </c>
    </row>
    <row r="40" spans="1:11" s="865" customFormat="1" ht="17.100000000000001" customHeight="1">
      <c r="A40" s="819" t="s">
        <v>808</v>
      </c>
      <c r="B40" s="820">
        <v>63572.534082356877</v>
      </c>
      <c r="C40" s="820">
        <v>64854.233935537544</v>
      </c>
      <c r="D40" s="820">
        <v>55124.870681655317</v>
      </c>
      <c r="E40" s="821">
        <v>56193.858000314154</v>
      </c>
      <c r="F40" s="822">
        <v>1281.6998531806676</v>
      </c>
      <c r="G40" s="880"/>
      <c r="H40" s="821">
        <v>2.0161220119371874</v>
      </c>
      <c r="I40" s="820">
        <v>1068.9873186588375</v>
      </c>
      <c r="J40" s="821"/>
      <c r="K40" s="824">
        <v>1.9392105694582236</v>
      </c>
    </row>
    <row r="41" spans="1:11" s="865" customFormat="1" ht="17.100000000000001" customHeight="1">
      <c r="A41" s="825" t="s">
        <v>809</v>
      </c>
      <c r="B41" s="820">
        <v>56860.186832411586</v>
      </c>
      <c r="C41" s="820">
        <v>57849.142243857103</v>
      </c>
      <c r="D41" s="820">
        <v>49281.212164815319</v>
      </c>
      <c r="E41" s="821">
        <v>49915.006536724155</v>
      </c>
      <c r="F41" s="822">
        <v>988.9554114455168</v>
      </c>
      <c r="G41" s="880"/>
      <c r="H41" s="821">
        <v>1.739275698056254</v>
      </c>
      <c r="I41" s="820">
        <v>633.79437190883618</v>
      </c>
      <c r="J41" s="821"/>
      <c r="K41" s="824">
        <v>1.2860770749493422</v>
      </c>
    </row>
    <row r="42" spans="1:11" s="865" customFormat="1" ht="17.100000000000001" customHeight="1">
      <c r="A42" s="825" t="s">
        <v>810</v>
      </c>
      <c r="B42" s="820">
        <v>6712.3472499452928</v>
      </c>
      <c r="C42" s="820">
        <v>7005.0916916804454</v>
      </c>
      <c r="D42" s="820">
        <v>5843.6585168400006</v>
      </c>
      <c r="E42" s="821">
        <v>6278.8514635900001</v>
      </c>
      <c r="F42" s="822">
        <v>292.74444173515258</v>
      </c>
      <c r="G42" s="880"/>
      <c r="H42" s="821">
        <v>4.3612827351495937</v>
      </c>
      <c r="I42" s="820">
        <v>435.19294674999946</v>
      </c>
      <c r="J42" s="821"/>
      <c r="K42" s="824">
        <v>7.4472686159856778</v>
      </c>
    </row>
    <row r="43" spans="1:11" s="865" customFormat="1" ht="17.100000000000001" customHeight="1">
      <c r="A43" s="838" t="s">
        <v>811</v>
      </c>
      <c r="B43" s="839">
        <v>0</v>
      </c>
      <c r="C43" s="839">
        <v>0</v>
      </c>
      <c r="D43" s="839">
        <v>0</v>
      </c>
      <c r="E43" s="840">
        <v>0</v>
      </c>
      <c r="F43" s="841">
        <v>0</v>
      </c>
      <c r="G43" s="915"/>
      <c r="H43" s="840"/>
      <c r="I43" s="839">
        <v>0</v>
      </c>
      <c r="J43" s="840"/>
      <c r="K43" s="842"/>
    </row>
    <row r="44" spans="1:11" s="865" customFormat="1" ht="17.100000000000001" customHeight="1">
      <c r="A44" s="910" t="s">
        <v>812</v>
      </c>
      <c r="B44" s="839">
        <v>0</v>
      </c>
      <c r="C44" s="839">
        <v>0</v>
      </c>
      <c r="D44" s="839">
        <v>0</v>
      </c>
      <c r="E44" s="840">
        <v>0</v>
      </c>
      <c r="F44" s="841">
        <v>0</v>
      </c>
      <c r="G44" s="878"/>
      <c r="H44" s="911"/>
      <c r="I44" s="839">
        <v>0</v>
      </c>
      <c r="J44" s="813"/>
      <c r="K44" s="817"/>
    </row>
    <row r="45" spans="1:11" s="865" customFormat="1" ht="17.100000000000001" customHeight="1" thickBot="1">
      <c r="A45" s="912" t="s">
        <v>813</v>
      </c>
      <c r="B45" s="844">
        <v>4076.3188721838324</v>
      </c>
      <c r="C45" s="844">
        <v>6618.8900189854212</v>
      </c>
      <c r="D45" s="844">
        <v>1081.2852733768586</v>
      </c>
      <c r="E45" s="845">
        <v>2673.9337148617133</v>
      </c>
      <c r="F45" s="846">
        <v>2542.5711468015888</v>
      </c>
      <c r="G45" s="889"/>
      <c r="H45" s="845">
        <v>62.37419658583876</v>
      </c>
      <c r="I45" s="844">
        <v>1592.6484414848546</v>
      </c>
      <c r="J45" s="845"/>
      <c r="K45" s="847">
        <v>147.29216060725645</v>
      </c>
    </row>
    <row r="46" spans="1:11" s="865" customFormat="1" ht="17.100000000000001" customHeight="1" thickTop="1">
      <c r="A46" s="855" t="s">
        <v>728</v>
      </c>
      <c r="B46" s="914"/>
      <c r="C46" s="795"/>
      <c r="D46" s="850"/>
      <c r="E46" s="850"/>
      <c r="F46" s="820"/>
      <c r="G46" s="820"/>
      <c r="H46" s="820"/>
      <c r="I46" s="820"/>
      <c r="J46" s="820"/>
      <c r="K46" s="820"/>
    </row>
    <row r="47" spans="1:11" s="865" customFormat="1" ht="17.100000000000001" customHeight="1">
      <c r="A47" s="848"/>
      <c r="B47" s="914"/>
      <c r="C47" s="795"/>
      <c r="D47" s="795"/>
      <c r="E47" s="795"/>
      <c r="F47" s="795"/>
      <c r="G47" s="795"/>
      <c r="H47" s="795"/>
      <c r="I47" s="795"/>
      <c r="J47" s="795"/>
      <c r="K47" s="795"/>
    </row>
    <row r="48" spans="1:11" s="865" customFormat="1" ht="17.100000000000001" customHeight="1">
      <c r="A48" s="848"/>
      <c r="B48" s="795"/>
      <c r="C48" s="795"/>
      <c r="D48" s="795"/>
      <c r="E48" s="795"/>
      <c r="F48" s="795"/>
      <c r="G48" s="795"/>
      <c r="H48" s="795"/>
      <c r="I48" s="795"/>
      <c r="J48" s="795"/>
      <c r="K48" s="795"/>
    </row>
    <row r="49" spans="1:5" ht="17.100000000000001" customHeight="1">
      <c r="A49" s="918"/>
      <c r="B49" s="919"/>
      <c r="C49" s="919"/>
      <c r="D49" s="919"/>
      <c r="E49" s="919"/>
    </row>
  </sheetData>
  <mergeCells count="6">
    <mergeCell ref="A1:K1"/>
    <mergeCell ref="A2:K2"/>
    <mergeCell ref="I3:K3"/>
    <mergeCell ref="F4:K4"/>
    <mergeCell ref="F5:H5"/>
    <mergeCell ref="I5:K5"/>
  </mergeCells>
  <pageMargins left="0.7" right="0.7" top="0.75" bottom="0.75" header="0.3" footer="0.3"/>
  <pageSetup scale="62"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M773"/>
  <sheetViews>
    <sheetView workbookViewId="0">
      <selection activeCell="N9" sqref="N9"/>
    </sheetView>
  </sheetViews>
  <sheetFormatPr defaultRowHeight="12.75"/>
  <cols>
    <col min="1" max="1" width="32.42578125" style="866" customWidth="1"/>
    <col min="2" max="5" width="9.42578125" style="866" bestFit="1" customWidth="1"/>
    <col min="6" max="6" width="8.42578125" style="866" bestFit="1" customWidth="1"/>
    <col min="7" max="7" width="7.140625" style="920" bestFit="1" customWidth="1"/>
    <col min="8" max="8" width="8.85546875" style="866" customWidth="1"/>
    <col min="9" max="9" width="7.140625" style="920" bestFit="1" customWidth="1"/>
    <col min="10" max="256" width="9.140625" style="866"/>
    <col min="257" max="257" width="32.42578125" style="866" customWidth="1"/>
    <col min="258" max="261" width="9.42578125" style="866" bestFit="1" customWidth="1"/>
    <col min="262" max="262" width="8.42578125" style="866" bestFit="1" customWidth="1"/>
    <col min="263" max="263" width="7.140625" style="866" bestFit="1" customWidth="1"/>
    <col min="264" max="264" width="8.85546875" style="866" customWidth="1"/>
    <col min="265" max="265" width="7.140625" style="866" bestFit="1" customWidth="1"/>
    <col min="266" max="512" width="9.140625" style="866"/>
    <col min="513" max="513" width="32.42578125" style="866" customWidth="1"/>
    <col min="514" max="517" width="9.42578125" style="866" bestFit="1" customWidth="1"/>
    <col min="518" max="518" width="8.42578125" style="866" bestFit="1" customWidth="1"/>
    <col min="519" max="519" width="7.140625" style="866" bestFit="1" customWidth="1"/>
    <col min="520" max="520" width="8.85546875" style="866" customWidth="1"/>
    <col min="521" max="521" width="7.140625" style="866" bestFit="1" customWidth="1"/>
    <col min="522" max="768" width="9.140625" style="866"/>
    <col min="769" max="769" width="32.42578125" style="866" customWidth="1"/>
    <col min="770" max="773" width="9.42578125" style="866" bestFit="1" customWidth="1"/>
    <col min="774" max="774" width="8.42578125" style="866" bestFit="1" customWidth="1"/>
    <col min="775" max="775" width="7.140625" style="866" bestFit="1" customWidth="1"/>
    <col min="776" max="776" width="8.85546875" style="866" customWidth="1"/>
    <col min="777" max="777" width="7.140625" style="866" bestFit="1" customWidth="1"/>
    <col min="778" max="1024" width="9.140625" style="866"/>
    <col min="1025" max="1025" width="32.42578125" style="866" customWidth="1"/>
    <col min="1026" max="1029" width="9.42578125" style="866" bestFit="1" customWidth="1"/>
    <col min="1030" max="1030" width="8.42578125" style="866" bestFit="1" customWidth="1"/>
    <col min="1031" max="1031" width="7.140625" style="866" bestFit="1" customWidth="1"/>
    <col min="1032" max="1032" width="8.85546875" style="866" customWidth="1"/>
    <col min="1033" max="1033" width="7.140625" style="866" bestFit="1" customWidth="1"/>
    <col min="1034" max="1280" width="9.140625" style="866"/>
    <col min="1281" max="1281" width="32.42578125" style="866" customWidth="1"/>
    <col min="1282" max="1285" width="9.42578125" style="866" bestFit="1" customWidth="1"/>
    <col min="1286" max="1286" width="8.42578125" style="866" bestFit="1" customWidth="1"/>
    <col min="1287" max="1287" width="7.140625" style="866" bestFit="1" customWidth="1"/>
    <col min="1288" max="1288" width="8.85546875" style="866" customWidth="1"/>
    <col min="1289" max="1289" width="7.140625" style="866" bestFit="1" customWidth="1"/>
    <col min="1290" max="1536" width="9.140625" style="866"/>
    <col min="1537" max="1537" width="32.42578125" style="866" customWidth="1"/>
    <col min="1538" max="1541" width="9.42578125" style="866" bestFit="1" customWidth="1"/>
    <col min="1542" max="1542" width="8.42578125" style="866" bestFit="1" customWidth="1"/>
    <col min="1543" max="1543" width="7.140625" style="866" bestFit="1" customWidth="1"/>
    <col min="1544" max="1544" width="8.85546875" style="866" customWidth="1"/>
    <col min="1545" max="1545" width="7.140625" style="866" bestFit="1" customWidth="1"/>
    <col min="1546" max="1792" width="9.140625" style="866"/>
    <col min="1793" max="1793" width="32.42578125" style="866" customWidth="1"/>
    <col min="1794" max="1797" width="9.42578125" style="866" bestFit="1" customWidth="1"/>
    <col min="1798" max="1798" width="8.42578125" style="866" bestFit="1" customWidth="1"/>
    <col min="1799" max="1799" width="7.140625" style="866" bestFit="1" customWidth="1"/>
    <col min="1800" max="1800" width="8.85546875" style="866" customWidth="1"/>
    <col min="1801" max="1801" width="7.140625" style="866" bestFit="1" customWidth="1"/>
    <col min="1802" max="2048" width="9.140625" style="866"/>
    <col min="2049" max="2049" width="32.42578125" style="866" customWidth="1"/>
    <col min="2050" max="2053" width="9.42578125" style="866" bestFit="1" customWidth="1"/>
    <col min="2054" max="2054" width="8.42578125" style="866" bestFit="1" customWidth="1"/>
    <col min="2055" max="2055" width="7.140625" style="866" bestFit="1" customWidth="1"/>
    <col min="2056" max="2056" width="8.85546875" style="866" customWidth="1"/>
    <col min="2057" max="2057" width="7.140625" style="866" bestFit="1" customWidth="1"/>
    <col min="2058" max="2304" width="9.140625" style="866"/>
    <col min="2305" max="2305" width="32.42578125" style="866" customWidth="1"/>
    <col min="2306" max="2309" width="9.42578125" style="866" bestFit="1" customWidth="1"/>
    <col min="2310" max="2310" width="8.42578125" style="866" bestFit="1" customWidth="1"/>
    <col min="2311" max="2311" width="7.140625" style="866" bestFit="1" customWidth="1"/>
    <col min="2312" max="2312" width="8.85546875" style="866" customWidth="1"/>
    <col min="2313" max="2313" width="7.140625" style="866" bestFit="1" customWidth="1"/>
    <col min="2314" max="2560" width="9.140625" style="866"/>
    <col min="2561" max="2561" width="32.42578125" style="866" customWidth="1"/>
    <col min="2562" max="2565" width="9.42578125" style="866" bestFit="1" customWidth="1"/>
    <col min="2566" max="2566" width="8.42578125" style="866" bestFit="1" customWidth="1"/>
    <col min="2567" max="2567" width="7.140625" style="866" bestFit="1" customWidth="1"/>
    <col min="2568" max="2568" width="8.85546875" style="866" customWidth="1"/>
    <col min="2569" max="2569" width="7.140625" style="866" bestFit="1" customWidth="1"/>
    <col min="2570" max="2816" width="9.140625" style="866"/>
    <col min="2817" max="2817" width="32.42578125" style="866" customWidth="1"/>
    <col min="2818" max="2821" width="9.42578125" style="866" bestFit="1" customWidth="1"/>
    <col min="2822" max="2822" width="8.42578125" style="866" bestFit="1" customWidth="1"/>
    <col min="2823" max="2823" width="7.140625" style="866" bestFit="1" customWidth="1"/>
    <col min="2824" max="2824" width="8.85546875" style="866" customWidth="1"/>
    <col min="2825" max="2825" width="7.140625" style="866" bestFit="1" customWidth="1"/>
    <col min="2826" max="3072" width="9.140625" style="866"/>
    <col min="3073" max="3073" width="32.42578125" style="866" customWidth="1"/>
    <col min="3074" max="3077" width="9.42578125" style="866" bestFit="1" customWidth="1"/>
    <col min="3078" max="3078" width="8.42578125" style="866" bestFit="1" customWidth="1"/>
    <col min="3079" max="3079" width="7.140625" style="866" bestFit="1" customWidth="1"/>
    <col min="3080" max="3080" width="8.85546875" style="866" customWidth="1"/>
    <col min="3081" max="3081" width="7.140625" style="866" bestFit="1" customWidth="1"/>
    <col min="3082" max="3328" width="9.140625" style="866"/>
    <col min="3329" max="3329" width="32.42578125" style="866" customWidth="1"/>
    <col min="3330" max="3333" width="9.42578125" style="866" bestFit="1" customWidth="1"/>
    <col min="3334" max="3334" width="8.42578125" style="866" bestFit="1" customWidth="1"/>
    <col min="3335" max="3335" width="7.140625" style="866" bestFit="1" customWidth="1"/>
    <col min="3336" max="3336" width="8.85546875" style="866" customWidth="1"/>
    <col min="3337" max="3337" width="7.140625" style="866" bestFit="1" customWidth="1"/>
    <col min="3338" max="3584" width="9.140625" style="866"/>
    <col min="3585" max="3585" width="32.42578125" style="866" customWidth="1"/>
    <col min="3586" max="3589" width="9.42578125" style="866" bestFit="1" customWidth="1"/>
    <col min="3590" max="3590" width="8.42578125" style="866" bestFit="1" customWidth="1"/>
    <col min="3591" max="3591" width="7.140625" style="866" bestFit="1" customWidth="1"/>
    <col min="3592" max="3592" width="8.85546875" style="866" customWidth="1"/>
    <col min="3593" max="3593" width="7.140625" style="866" bestFit="1" customWidth="1"/>
    <col min="3594" max="3840" width="9.140625" style="866"/>
    <col min="3841" max="3841" width="32.42578125" style="866" customWidth="1"/>
    <col min="3842" max="3845" width="9.42578125" style="866" bestFit="1" customWidth="1"/>
    <col min="3846" max="3846" width="8.42578125" style="866" bestFit="1" customWidth="1"/>
    <col min="3847" max="3847" width="7.140625" style="866" bestFit="1" customWidth="1"/>
    <col min="3848" max="3848" width="8.85546875" style="866" customWidth="1"/>
    <col min="3849" max="3849" width="7.140625" style="866" bestFit="1" customWidth="1"/>
    <col min="3850" max="4096" width="9.140625" style="866"/>
    <col min="4097" max="4097" width="32.42578125" style="866" customWidth="1"/>
    <col min="4098" max="4101" width="9.42578125" style="866" bestFit="1" customWidth="1"/>
    <col min="4102" max="4102" width="8.42578125" style="866" bestFit="1" customWidth="1"/>
    <col min="4103" max="4103" width="7.140625" style="866" bestFit="1" customWidth="1"/>
    <col min="4104" max="4104" width="8.85546875" style="866" customWidth="1"/>
    <col min="4105" max="4105" width="7.140625" style="866" bestFit="1" customWidth="1"/>
    <col min="4106" max="4352" width="9.140625" style="866"/>
    <col min="4353" max="4353" width="32.42578125" style="866" customWidth="1"/>
    <col min="4354" max="4357" width="9.42578125" style="866" bestFit="1" customWidth="1"/>
    <col min="4358" max="4358" width="8.42578125" style="866" bestFit="1" customWidth="1"/>
    <col min="4359" max="4359" width="7.140625" style="866" bestFit="1" customWidth="1"/>
    <col min="4360" max="4360" width="8.85546875" style="866" customWidth="1"/>
    <col min="4361" max="4361" width="7.140625" style="866" bestFit="1" customWidth="1"/>
    <col min="4362" max="4608" width="9.140625" style="866"/>
    <col min="4609" max="4609" width="32.42578125" style="866" customWidth="1"/>
    <col min="4610" max="4613" width="9.42578125" style="866" bestFit="1" customWidth="1"/>
    <col min="4614" max="4614" width="8.42578125" style="866" bestFit="1" customWidth="1"/>
    <col min="4615" max="4615" width="7.140625" style="866" bestFit="1" customWidth="1"/>
    <col min="4616" max="4616" width="8.85546875" style="866" customWidth="1"/>
    <col min="4617" max="4617" width="7.140625" style="866" bestFit="1" customWidth="1"/>
    <col min="4618" max="4864" width="9.140625" style="866"/>
    <col min="4865" max="4865" width="32.42578125" style="866" customWidth="1"/>
    <col min="4866" max="4869" width="9.42578125" style="866" bestFit="1" customWidth="1"/>
    <col min="4870" max="4870" width="8.42578125" style="866" bestFit="1" customWidth="1"/>
    <col min="4871" max="4871" width="7.140625" style="866" bestFit="1" customWidth="1"/>
    <col min="4872" max="4872" width="8.85546875" style="866" customWidth="1"/>
    <col min="4873" max="4873" width="7.140625" style="866" bestFit="1" customWidth="1"/>
    <col min="4874" max="5120" width="9.140625" style="866"/>
    <col min="5121" max="5121" width="32.42578125" style="866" customWidth="1"/>
    <col min="5122" max="5125" width="9.42578125" style="866" bestFit="1" customWidth="1"/>
    <col min="5126" max="5126" width="8.42578125" style="866" bestFit="1" customWidth="1"/>
    <col min="5127" max="5127" width="7.140625" style="866" bestFit="1" customWidth="1"/>
    <col min="5128" max="5128" width="8.85546875" style="866" customWidth="1"/>
    <col min="5129" max="5129" width="7.140625" style="866" bestFit="1" customWidth="1"/>
    <col min="5130" max="5376" width="9.140625" style="866"/>
    <col min="5377" max="5377" width="32.42578125" style="866" customWidth="1"/>
    <col min="5378" max="5381" width="9.42578125" style="866" bestFit="1" customWidth="1"/>
    <col min="5382" max="5382" width="8.42578125" style="866" bestFit="1" customWidth="1"/>
    <col min="5383" max="5383" width="7.140625" style="866" bestFit="1" customWidth="1"/>
    <col min="5384" max="5384" width="8.85546875" style="866" customWidth="1"/>
    <col min="5385" max="5385" width="7.140625" style="866" bestFit="1" customWidth="1"/>
    <col min="5386" max="5632" width="9.140625" style="866"/>
    <col min="5633" max="5633" width="32.42578125" style="866" customWidth="1"/>
    <col min="5634" max="5637" width="9.42578125" style="866" bestFit="1" customWidth="1"/>
    <col min="5638" max="5638" width="8.42578125" style="866" bestFit="1" customWidth="1"/>
    <col min="5639" max="5639" width="7.140625" style="866" bestFit="1" customWidth="1"/>
    <col min="5640" max="5640" width="8.85546875" style="866" customWidth="1"/>
    <col min="5641" max="5641" width="7.140625" style="866" bestFit="1" customWidth="1"/>
    <col min="5642" max="5888" width="9.140625" style="866"/>
    <col min="5889" max="5889" width="32.42578125" style="866" customWidth="1"/>
    <col min="5890" max="5893" width="9.42578125" style="866" bestFit="1" customWidth="1"/>
    <col min="5894" max="5894" width="8.42578125" style="866" bestFit="1" customWidth="1"/>
    <col min="5895" max="5895" width="7.140625" style="866" bestFit="1" customWidth="1"/>
    <col min="5896" max="5896" width="8.85546875" style="866" customWidth="1"/>
    <col min="5897" max="5897" width="7.140625" style="866" bestFit="1" customWidth="1"/>
    <col min="5898" max="6144" width="9.140625" style="866"/>
    <col min="6145" max="6145" width="32.42578125" style="866" customWidth="1"/>
    <col min="6146" max="6149" width="9.42578125" style="866" bestFit="1" customWidth="1"/>
    <col min="6150" max="6150" width="8.42578125" style="866" bestFit="1" customWidth="1"/>
    <col min="6151" max="6151" width="7.140625" style="866" bestFit="1" customWidth="1"/>
    <col min="6152" max="6152" width="8.85546875" style="866" customWidth="1"/>
    <col min="6153" max="6153" width="7.140625" style="866" bestFit="1" customWidth="1"/>
    <col min="6154" max="6400" width="9.140625" style="866"/>
    <col min="6401" max="6401" width="32.42578125" style="866" customWidth="1"/>
    <col min="6402" max="6405" width="9.42578125" style="866" bestFit="1" customWidth="1"/>
    <col min="6406" max="6406" width="8.42578125" style="866" bestFit="1" customWidth="1"/>
    <col min="6407" max="6407" width="7.140625" style="866" bestFit="1" customWidth="1"/>
    <col min="6408" max="6408" width="8.85546875" style="866" customWidth="1"/>
    <col min="6409" max="6409" width="7.140625" style="866" bestFit="1" customWidth="1"/>
    <col min="6410" max="6656" width="9.140625" style="866"/>
    <col min="6657" max="6657" width="32.42578125" style="866" customWidth="1"/>
    <col min="6658" max="6661" width="9.42578125" style="866" bestFit="1" customWidth="1"/>
    <col min="6662" max="6662" width="8.42578125" style="866" bestFit="1" customWidth="1"/>
    <col min="6663" max="6663" width="7.140625" style="866" bestFit="1" customWidth="1"/>
    <col min="6664" max="6664" width="8.85546875" style="866" customWidth="1"/>
    <col min="6665" max="6665" width="7.140625" style="866" bestFit="1" customWidth="1"/>
    <col min="6666" max="6912" width="9.140625" style="866"/>
    <col min="6913" max="6913" width="32.42578125" style="866" customWidth="1"/>
    <col min="6914" max="6917" width="9.42578125" style="866" bestFit="1" customWidth="1"/>
    <col min="6918" max="6918" width="8.42578125" style="866" bestFit="1" customWidth="1"/>
    <col min="6919" max="6919" width="7.140625" style="866" bestFit="1" customWidth="1"/>
    <col min="6920" max="6920" width="8.85546875" style="866" customWidth="1"/>
    <col min="6921" max="6921" width="7.140625" style="866" bestFit="1" customWidth="1"/>
    <col min="6922" max="7168" width="9.140625" style="866"/>
    <col min="7169" max="7169" width="32.42578125" style="866" customWidth="1"/>
    <col min="7170" max="7173" width="9.42578125" style="866" bestFit="1" customWidth="1"/>
    <col min="7174" max="7174" width="8.42578125" style="866" bestFit="1" customWidth="1"/>
    <col min="7175" max="7175" width="7.140625" style="866" bestFit="1" customWidth="1"/>
    <col min="7176" max="7176" width="8.85546875" style="866" customWidth="1"/>
    <col min="7177" max="7177" width="7.140625" style="866" bestFit="1" customWidth="1"/>
    <col min="7178" max="7424" width="9.140625" style="866"/>
    <col min="7425" max="7425" width="32.42578125" style="866" customWidth="1"/>
    <col min="7426" max="7429" width="9.42578125" style="866" bestFit="1" customWidth="1"/>
    <col min="7430" max="7430" width="8.42578125" style="866" bestFit="1" customWidth="1"/>
    <col min="7431" max="7431" width="7.140625" style="866" bestFit="1" customWidth="1"/>
    <col min="7432" max="7432" width="8.85546875" style="866" customWidth="1"/>
    <col min="7433" max="7433" width="7.140625" style="866" bestFit="1" customWidth="1"/>
    <col min="7434" max="7680" width="9.140625" style="866"/>
    <col min="7681" max="7681" width="32.42578125" style="866" customWidth="1"/>
    <col min="7682" max="7685" width="9.42578125" style="866" bestFit="1" customWidth="1"/>
    <col min="7686" max="7686" width="8.42578125" style="866" bestFit="1" customWidth="1"/>
    <col min="7687" max="7687" width="7.140625" style="866" bestFit="1" customWidth="1"/>
    <col min="7688" max="7688" width="8.85546875" style="866" customWidth="1"/>
    <col min="7689" max="7689" width="7.140625" style="866" bestFit="1" customWidth="1"/>
    <col min="7690" max="7936" width="9.140625" style="866"/>
    <col min="7937" max="7937" width="32.42578125" style="866" customWidth="1"/>
    <col min="7938" max="7941" width="9.42578125" style="866" bestFit="1" customWidth="1"/>
    <col min="7942" max="7942" width="8.42578125" style="866" bestFit="1" customWidth="1"/>
    <col min="7943" max="7943" width="7.140625" style="866" bestFit="1" customWidth="1"/>
    <col min="7944" max="7944" width="8.85546875" style="866" customWidth="1"/>
    <col min="7945" max="7945" width="7.140625" style="866" bestFit="1" customWidth="1"/>
    <col min="7946" max="8192" width="9.140625" style="866"/>
    <col min="8193" max="8193" width="32.42578125" style="866" customWidth="1"/>
    <col min="8194" max="8197" width="9.42578125" style="866" bestFit="1" customWidth="1"/>
    <col min="8198" max="8198" width="8.42578125" style="866" bestFit="1" customWidth="1"/>
    <col min="8199" max="8199" width="7.140625" style="866" bestFit="1" customWidth="1"/>
    <col min="8200" max="8200" width="8.85546875" style="866" customWidth="1"/>
    <col min="8201" max="8201" width="7.140625" style="866" bestFit="1" customWidth="1"/>
    <col min="8202" max="8448" width="9.140625" style="866"/>
    <col min="8449" max="8449" width="32.42578125" style="866" customWidth="1"/>
    <col min="8450" max="8453" width="9.42578125" style="866" bestFit="1" customWidth="1"/>
    <col min="8454" max="8454" width="8.42578125" style="866" bestFit="1" customWidth="1"/>
    <col min="8455" max="8455" width="7.140625" style="866" bestFit="1" customWidth="1"/>
    <col min="8456" max="8456" width="8.85546875" style="866" customWidth="1"/>
    <col min="8457" max="8457" width="7.140625" style="866" bestFit="1" customWidth="1"/>
    <col min="8458" max="8704" width="9.140625" style="866"/>
    <col min="8705" max="8705" width="32.42578125" style="866" customWidth="1"/>
    <col min="8706" max="8709" width="9.42578125" style="866" bestFit="1" customWidth="1"/>
    <col min="8710" max="8710" width="8.42578125" style="866" bestFit="1" customWidth="1"/>
    <col min="8711" max="8711" width="7.140625" style="866" bestFit="1" customWidth="1"/>
    <col min="8712" max="8712" width="8.85546875" style="866" customWidth="1"/>
    <col min="8713" max="8713" width="7.140625" style="866" bestFit="1" customWidth="1"/>
    <col min="8714" max="8960" width="9.140625" style="866"/>
    <col min="8961" max="8961" width="32.42578125" style="866" customWidth="1"/>
    <col min="8962" max="8965" width="9.42578125" style="866" bestFit="1" customWidth="1"/>
    <col min="8966" max="8966" width="8.42578125" style="866" bestFit="1" customWidth="1"/>
    <col min="8967" max="8967" width="7.140625" style="866" bestFit="1" customWidth="1"/>
    <col min="8968" max="8968" width="8.85546875" style="866" customWidth="1"/>
    <col min="8969" max="8969" width="7.140625" style="866" bestFit="1" customWidth="1"/>
    <col min="8970" max="9216" width="9.140625" style="866"/>
    <col min="9217" max="9217" width="32.42578125" style="866" customWidth="1"/>
    <col min="9218" max="9221" width="9.42578125" style="866" bestFit="1" customWidth="1"/>
    <col min="9222" max="9222" width="8.42578125" style="866" bestFit="1" customWidth="1"/>
    <col min="9223" max="9223" width="7.140625" style="866" bestFit="1" customWidth="1"/>
    <col min="9224" max="9224" width="8.85546875" style="866" customWidth="1"/>
    <col min="9225" max="9225" width="7.140625" style="866" bestFit="1" customWidth="1"/>
    <col min="9226" max="9472" width="9.140625" style="866"/>
    <col min="9473" max="9473" width="32.42578125" style="866" customWidth="1"/>
    <col min="9474" max="9477" width="9.42578125" style="866" bestFit="1" customWidth="1"/>
    <col min="9478" max="9478" width="8.42578125" style="866" bestFit="1" customWidth="1"/>
    <col min="9479" max="9479" width="7.140625" style="866" bestFit="1" customWidth="1"/>
    <col min="9480" max="9480" width="8.85546875" style="866" customWidth="1"/>
    <col min="9481" max="9481" width="7.140625" style="866" bestFit="1" customWidth="1"/>
    <col min="9482" max="9728" width="9.140625" style="866"/>
    <col min="9729" max="9729" width="32.42578125" style="866" customWidth="1"/>
    <col min="9730" max="9733" width="9.42578125" style="866" bestFit="1" customWidth="1"/>
    <col min="9734" max="9734" width="8.42578125" style="866" bestFit="1" customWidth="1"/>
    <col min="9735" max="9735" width="7.140625" style="866" bestFit="1" customWidth="1"/>
    <col min="9736" max="9736" width="8.85546875" style="866" customWidth="1"/>
    <col min="9737" max="9737" width="7.140625" style="866" bestFit="1" customWidth="1"/>
    <col min="9738" max="9984" width="9.140625" style="866"/>
    <col min="9985" max="9985" width="32.42578125" style="866" customWidth="1"/>
    <col min="9986" max="9989" width="9.42578125" style="866" bestFit="1" customWidth="1"/>
    <col min="9990" max="9990" width="8.42578125" style="866" bestFit="1" customWidth="1"/>
    <col min="9991" max="9991" width="7.140625" style="866" bestFit="1" customWidth="1"/>
    <col min="9992" max="9992" width="8.85546875" style="866" customWidth="1"/>
    <col min="9993" max="9993" width="7.140625" style="866" bestFit="1" customWidth="1"/>
    <col min="9994" max="10240" width="9.140625" style="866"/>
    <col min="10241" max="10241" width="32.42578125" style="866" customWidth="1"/>
    <col min="10242" max="10245" width="9.42578125" style="866" bestFit="1" customWidth="1"/>
    <col min="10246" max="10246" width="8.42578125" style="866" bestFit="1" customWidth="1"/>
    <col min="10247" max="10247" width="7.140625" style="866" bestFit="1" customWidth="1"/>
    <col min="10248" max="10248" width="8.85546875" style="866" customWidth="1"/>
    <col min="10249" max="10249" width="7.140625" style="866" bestFit="1" customWidth="1"/>
    <col min="10250" max="10496" width="9.140625" style="866"/>
    <col min="10497" max="10497" width="32.42578125" style="866" customWidth="1"/>
    <col min="10498" max="10501" width="9.42578125" style="866" bestFit="1" customWidth="1"/>
    <col min="10502" max="10502" width="8.42578125" style="866" bestFit="1" customWidth="1"/>
    <col min="10503" max="10503" width="7.140625" style="866" bestFit="1" customWidth="1"/>
    <col min="10504" max="10504" width="8.85546875" style="866" customWidth="1"/>
    <col min="10505" max="10505" width="7.140625" style="866" bestFit="1" customWidth="1"/>
    <col min="10506" max="10752" width="9.140625" style="866"/>
    <col min="10753" max="10753" width="32.42578125" style="866" customWidth="1"/>
    <col min="10754" max="10757" width="9.42578125" style="866" bestFit="1" customWidth="1"/>
    <col min="10758" max="10758" width="8.42578125" style="866" bestFit="1" customWidth="1"/>
    <col min="10759" max="10759" width="7.140625" style="866" bestFit="1" customWidth="1"/>
    <col min="10760" max="10760" width="8.85546875" style="866" customWidth="1"/>
    <col min="10761" max="10761" width="7.140625" style="866" bestFit="1" customWidth="1"/>
    <col min="10762" max="11008" width="9.140625" style="866"/>
    <col min="11009" max="11009" width="32.42578125" style="866" customWidth="1"/>
    <col min="11010" max="11013" width="9.42578125" style="866" bestFit="1" customWidth="1"/>
    <col min="11014" max="11014" width="8.42578125" style="866" bestFit="1" customWidth="1"/>
    <col min="11015" max="11015" width="7.140625" style="866" bestFit="1" customWidth="1"/>
    <col min="11016" max="11016" width="8.85546875" style="866" customWidth="1"/>
    <col min="11017" max="11017" width="7.140625" style="866" bestFit="1" customWidth="1"/>
    <col min="11018" max="11264" width="9.140625" style="866"/>
    <col min="11265" max="11265" width="32.42578125" style="866" customWidth="1"/>
    <col min="11266" max="11269" width="9.42578125" style="866" bestFit="1" customWidth="1"/>
    <col min="11270" max="11270" width="8.42578125" style="866" bestFit="1" customWidth="1"/>
    <col min="11271" max="11271" width="7.140625" style="866" bestFit="1" customWidth="1"/>
    <col min="11272" max="11272" width="8.85546875" style="866" customWidth="1"/>
    <col min="11273" max="11273" width="7.140625" style="866" bestFit="1" customWidth="1"/>
    <col min="11274" max="11520" width="9.140625" style="866"/>
    <col min="11521" max="11521" width="32.42578125" style="866" customWidth="1"/>
    <col min="11522" max="11525" width="9.42578125" style="866" bestFit="1" customWidth="1"/>
    <col min="11526" max="11526" width="8.42578125" style="866" bestFit="1" customWidth="1"/>
    <col min="11527" max="11527" width="7.140625" style="866" bestFit="1" customWidth="1"/>
    <col min="11528" max="11528" width="8.85546875" style="866" customWidth="1"/>
    <col min="11529" max="11529" width="7.140625" style="866" bestFit="1" customWidth="1"/>
    <col min="11530" max="11776" width="9.140625" style="866"/>
    <col min="11777" max="11777" width="32.42578125" style="866" customWidth="1"/>
    <col min="11778" max="11781" width="9.42578125" style="866" bestFit="1" customWidth="1"/>
    <col min="11782" max="11782" width="8.42578125" style="866" bestFit="1" customWidth="1"/>
    <col min="11783" max="11783" width="7.140625" style="866" bestFit="1" customWidth="1"/>
    <col min="11784" max="11784" width="8.85546875" style="866" customWidth="1"/>
    <col min="11785" max="11785" width="7.140625" style="866" bestFit="1" customWidth="1"/>
    <col min="11786" max="12032" width="9.140625" style="866"/>
    <col min="12033" max="12033" width="32.42578125" style="866" customWidth="1"/>
    <col min="12034" max="12037" width="9.42578125" style="866" bestFit="1" customWidth="1"/>
    <col min="12038" max="12038" width="8.42578125" style="866" bestFit="1" customWidth="1"/>
    <col min="12039" max="12039" width="7.140625" style="866" bestFit="1" customWidth="1"/>
    <col min="12040" max="12040" width="8.85546875" style="866" customWidth="1"/>
    <col min="12041" max="12041" width="7.140625" style="866" bestFit="1" customWidth="1"/>
    <col min="12042" max="12288" width="9.140625" style="866"/>
    <col min="12289" max="12289" width="32.42578125" style="866" customWidth="1"/>
    <col min="12290" max="12293" width="9.42578125" style="866" bestFit="1" customWidth="1"/>
    <col min="12294" max="12294" width="8.42578125" style="866" bestFit="1" customWidth="1"/>
    <col min="12295" max="12295" width="7.140625" style="866" bestFit="1" customWidth="1"/>
    <col min="12296" max="12296" width="8.85546875" style="866" customWidth="1"/>
    <col min="12297" max="12297" width="7.140625" style="866" bestFit="1" customWidth="1"/>
    <col min="12298" max="12544" width="9.140625" style="866"/>
    <col min="12545" max="12545" width="32.42578125" style="866" customWidth="1"/>
    <col min="12546" max="12549" width="9.42578125" style="866" bestFit="1" customWidth="1"/>
    <col min="12550" max="12550" width="8.42578125" style="866" bestFit="1" customWidth="1"/>
    <col min="12551" max="12551" width="7.140625" style="866" bestFit="1" customWidth="1"/>
    <col min="12552" max="12552" width="8.85546875" style="866" customWidth="1"/>
    <col min="12553" max="12553" width="7.140625" style="866" bestFit="1" customWidth="1"/>
    <col min="12554" max="12800" width="9.140625" style="866"/>
    <col min="12801" max="12801" width="32.42578125" style="866" customWidth="1"/>
    <col min="12802" max="12805" width="9.42578125" style="866" bestFit="1" customWidth="1"/>
    <col min="12806" max="12806" width="8.42578125" style="866" bestFit="1" customWidth="1"/>
    <col min="12807" max="12807" width="7.140625" style="866" bestFit="1" customWidth="1"/>
    <col min="12808" max="12808" width="8.85546875" style="866" customWidth="1"/>
    <col min="12809" max="12809" width="7.140625" style="866" bestFit="1" customWidth="1"/>
    <col min="12810" max="13056" width="9.140625" style="866"/>
    <col min="13057" max="13057" width="32.42578125" style="866" customWidth="1"/>
    <col min="13058" max="13061" width="9.42578125" style="866" bestFit="1" customWidth="1"/>
    <col min="13062" max="13062" width="8.42578125" style="866" bestFit="1" customWidth="1"/>
    <col min="13063" max="13063" width="7.140625" style="866" bestFit="1" customWidth="1"/>
    <col min="13064" max="13064" width="8.85546875" style="866" customWidth="1"/>
    <col min="13065" max="13065" width="7.140625" style="866" bestFit="1" customWidth="1"/>
    <col min="13066" max="13312" width="9.140625" style="866"/>
    <col min="13313" max="13313" width="32.42578125" style="866" customWidth="1"/>
    <col min="13314" max="13317" width="9.42578125" style="866" bestFit="1" customWidth="1"/>
    <col min="13318" max="13318" width="8.42578125" style="866" bestFit="1" customWidth="1"/>
    <col min="13319" max="13319" width="7.140625" style="866" bestFit="1" customWidth="1"/>
    <col min="13320" max="13320" width="8.85546875" style="866" customWidth="1"/>
    <col min="13321" max="13321" width="7.140625" style="866" bestFit="1" customWidth="1"/>
    <col min="13322" max="13568" width="9.140625" style="866"/>
    <col min="13569" max="13569" width="32.42578125" style="866" customWidth="1"/>
    <col min="13570" max="13573" width="9.42578125" style="866" bestFit="1" customWidth="1"/>
    <col min="13574" max="13574" width="8.42578125" style="866" bestFit="1" customWidth="1"/>
    <col min="13575" max="13575" width="7.140625" style="866" bestFit="1" customWidth="1"/>
    <col min="13576" max="13576" width="8.85546875" style="866" customWidth="1"/>
    <col min="13577" max="13577" width="7.140625" style="866" bestFit="1" customWidth="1"/>
    <col min="13578" max="13824" width="9.140625" style="866"/>
    <col min="13825" max="13825" width="32.42578125" style="866" customWidth="1"/>
    <col min="13826" max="13829" width="9.42578125" style="866" bestFit="1" customWidth="1"/>
    <col min="13830" max="13830" width="8.42578125" style="866" bestFit="1" customWidth="1"/>
    <col min="13831" max="13831" width="7.140625" style="866" bestFit="1" customWidth="1"/>
    <col min="13832" max="13832" width="8.85546875" style="866" customWidth="1"/>
    <col min="13833" max="13833" width="7.140625" style="866" bestFit="1" customWidth="1"/>
    <col min="13834" max="14080" width="9.140625" style="866"/>
    <col min="14081" max="14081" width="32.42578125" style="866" customWidth="1"/>
    <col min="14082" max="14085" width="9.42578125" style="866" bestFit="1" customWidth="1"/>
    <col min="14086" max="14086" width="8.42578125" style="866" bestFit="1" customWidth="1"/>
    <col min="14087" max="14087" width="7.140625" style="866" bestFit="1" customWidth="1"/>
    <col min="14088" max="14088" width="8.85546875" style="866" customWidth="1"/>
    <col min="14089" max="14089" width="7.140625" style="866" bestFit="1" customWidth="1"/>
    <col min="14090" max="14336" width="9.140625" style="866"/>
    <col min="14337" max="14337" width="32.42578125" style="866" customWidth="1"/>
    <col min="14338" max="14341" width="9.42578125" style="866" bestFit="1" customWidth="1"/>
    <col min="14342" max="14342" width="8.42578125" style="866" bestFit="1" customWidth="1"/>
    <col min="14343" max="14343" width="7.140625" style="866" bestFit="1" customWidth="1"/>
    <col min="14344" max="14344" width="8.85546875" style="866" customWidth="1"/>
    <col min="14345" max="14345" width="7.140625" style="866" bestFit="1" customWidth="1"/>
    <col min="14346" max="14592" width="9.140625" style="866"/>
    <col min="14593" max="14593" width="32.42578125" style="866" customWidth="1"/>
    <col min="14594" max="14597" width="9.42578125" style="866" bestFit="1" customWidth="1"/>
    <col min="14598" max="14598" width="8.42578125" style="866" bestFit="1" customWidth="1"/>
    <col min="14599" max="14599" width="7.140625" style="866" bestFit="1" customWidth="1"/>
    <col min="14600" max="14600" width="8.85546875" style="866" customWidth="1"/>
    <col min="14601" max="14601" width="7.140625" style="866" bestFit="1" customWidth="1"/>
    <col min="14602" max="14848" width="9.140625" style="866"/>
    <col min="14849" max="14849" width="32.42578125" style="866" customWidth="1"/>
    <col min="14850" max="14853" width="9.42578125" style="866" bestFit="1" customWidth="1"/>
    <col min="14854" max="14854" width="8.42578125" style="866" bestFit="1" customWidth="1"/>
    <col min="14855" max="14855" width="7.140625" style="866" bestFit="1" customWidth="1"/>
    <col min="14856" max="14856" width="8.85546875" style="866" customWidth="1"/>
    <col min="14857" max="14857" width="7.140625" style="866" bestFit="1" customWidth="1"/>
    <col min="14858" max="15104" width="9.140625" style="866"/>
    <col min="15105" max="15105" width="32.42578125" style="866" customWidth="1"/>
    <col min="15106" max="15109" width="9.42578125" style="866" bestFit="1" customWidth="1"/>
    <col min="15110" max="15110" width="8.42578125" style="866" bestFit="1" customWidth="1"/>
    <col min="15111" max="15111" width="7.140625" style="866" bestFit="1" customWidth="1"/>
    <col min="15112" max="15112" width="8.85546875" style="866" customWidth="1"/>
    <col min="15113" max="15113" width="7.140625" style="866" bestFit="1" customWidth="1"/>
    <col min="15114" max="15360" width="9.140625" style="866"/>
    <col min="15361" max="15361" width="32.42578125" style="866" customWidth="1"/>
    <col min="15362" max="15365" width="9.42578125" style="866" bestFit="1" customWidth="1"/>
    <col min="15366" max="15366" width="8.42578125" style="866" bestFit="1" customWidth="1"/>
    <col min="15367" max="15367" width="7.140625" style="866" bestFit="1" customWidth="1"/>
    <col min="15368" max="15368" width="8.85546875" style="866" customWidth="1"/>
    <col min="15369" max="15369" width="7.140625" style="866" bestFit="1" customWidth="1"/>
    <col min="15370" max="15616" width="9.140625" style="866"/>
    <col min="15617" max="15617" width="32.42578125" style="866" customWidth="1"/>
    <col min="15618" max="15621" width="9.42578125" style="866" bestFit="1" customWidth="1"/>
    <col min="15622" max="15622" width="8.42578125" style="866" bestFit="1" customWidth="1"/>
    <col min="15623" max="15623" width="7.140625" style="866" bestFit="1" customWidth="1"/>
    <col min="15624" max="15624" width="8.85546875" style="866" customWidth="1"/>
    <col min="15625" max="15625" width="7.140625" style="866" bestFit="1" customWidth="1"/>
    <col min="15626" max="15872" width="9.140625" style="866"/>
    <col min="15873" max="15873" width="32.42578125" style="866" customWidth="1"/>
    <col min="15874" max="15877" width="9.42578125" style="866" bestFit="1" customWidth="1"/>
    <col min="15878" max="15878" width="8.42578125" style="866" bestFit="1" customWidth="1"/>
    <col min="15879" max="15879" width="7.140625" style="866" bestFit="1" customWidth="1"/>
    <col min="15880" max="15880" width="8.85546875" style="866" customWidth="1"/>
    <col min="15881" max="15881" width="7.140625" style="866" bestFit="1" customWidth="1"/>
    <col min="15882" max="16128" width="9.140625" style="866"/>
    <col min="16129" max="16129" width="32.42578125" style="866" customWidth="1"/>
    <col min="16130" max="16133" width="9.42578125" style="866" bestFit="1" customWidth="1"/>
    <col min="16134" max="16134" width="8.42578125" style="866" bestFit="1" customWidth="1"/>
    <col min="16135" max="16135" width="7.140625" style="866" bestFit="1" customWidth="1"/>
    <col min="16136" max="16136" width="8.85546875" style="866" customWidth="1"/>
    <col min="16137" max="16137" width="7.140625" style="866" bestFit="1" customWidth="1"/>
    <col min="16138" max="16384" width="9.140625" style="866"/>
  </cols>
  <sheetData>
    <row r="1" spans="1:13">
      <c r="A1" s="1883" t="s">
        <v>1128</v>
      </c>
      <c r="B1" s="1883"/>
      <c r="C1" s="1883"/>
      <c r="D1" s="1883"/>
      <c r="E1" s="1883"/>
      <c r="F1" s="1883"/>
      <c r="G1" s="1883"/>
      <c r="H1" s="1883"/>
      <c r="I1" s="1883"/>
    </row>
    <row r="2" spans="1:13" ht="15.75">
      <c r="A2" s="1884" t="s">
        <v>270</v>
      </c>
      <c r="B2" s="1884"/>
      <c r="C2" s="1884"/>
      <c r="D2" s="1884"/>
      <c r="E2" s="1884"/>
      <c r="F2" s="1884"/>
      <c r="G2" s="1884"/>
      <c r="H2" s="1884"/>
      <c r="I2" s="1884"/>
    </row>
    <row r="3" spans="1:13" ht="13.5" thickBot="1">
      <c r="H3" s="1885" t="s">
        <v>16</v>
      </c>
      <c r="I3" s="1886"/>
    </row>
    <row r="4" spans="1:13" ht="13.5" customHeight="1" thickTop="1">
      <c r="A4" s="921"/>
      <c r="B4" s="922">
        <v>2016</v>
      </c>
      <c r="C4" s="923">
        <v>2016</v>
      </c>
      <c r="D4" s="800">
        <v>2017</v>
      </c>
      <c r="E4" s="800">
        <v>2017</v>
      </c>
      <c r="F4" s="1887" t="s">
        <v>1254</v>
      </c>
      <c r="G4" s="1888"/>
      <c r="H4" s="1888"/>
      <c r="I4" s="1889"/>
    </row>
    <row r="5" spans="1:13">
      <c r="A5" s="924" t="s">
        <v>734</v>
      </c>
      <c r="B5" s="925" t="s">
        <v>695</v>
      </c>
      <c r="C5" s="925" t="s">
        <v>696</v>
      </c>
      <c r="D5" s="803" t="s">
        <v>697</v>
      </c>
      <c r="E5" s="803" t="s">
        <v>992</v>
      </c>
      <c r="F5" s="1890" t="s">
        <v>5</v>
      </c>
      <c r="G5" s="1891"/>
      <c r="H5" s="1890" t="s">
        <v>79</v>
      </c>
      <c r="I5" s="1892"/>
    </row>
    <row r="6" spans="1:13" s="932" customFormat="1">
      <c r="A6" s="926"/>
      <c r="B6" s="927"/>
      <c r="C6" s="928"/>
      <c r="D6" s="927"/>
      <c r="E6" s="928"/>
      <c r="F6" s="929" t="s">
        <v>3</v>
      </c>
      <c r="G6" s="930" t="s">
        <v>698</v>
      </c>
      <c r="H6" s="929" t="s">
        <v>3</v>
      </c>
      <c r="I6" s="931" t="s">
        <v>698</v>
      </c>
      <c r="K6" s="933"/>
      <c r="L6" s="933"/>
      <c r="M6" s="933"/>
    </row>
    <row r="7" spans="1:13">
      <c r="A7" s="934" t="s">
        <v>819</v>
      </c>
      <c r="B7" s="935">
        <v>109383.430681777</v>
      </c>
      <c r="C7" s="935">
        <v>105847.870686562</v>
      </c>
      <c r="D7" s="935">
        <v>90339.619911657603</v>
      </c>
      <c r="E7" s="935">
        <v>96980.867059744109</v>
      </c>
      <c r="F7" s="935">
        <v>-3535.5599952149933</v>
      </c>
      <c r="G7" s="935">
        <v>-3.2322628511266918</v>
      </c>
      <c r="H7" s="935">
        <v>6641.2471480865061</v>
      </c>
      <c r="I7" s="936">
        <v>7.3514225038592462</v>
      </c>
      <c r="K7" s="937"/>
      <c r="L7" s="938"/>
      <c r="M7" s="938"/>
    </row>
    <row r="8" spans="1:13">
      <c r="A8" s="939" t="s">
        <v>820</v>
      </c>
      <c r="B8" s="935">
        <v>1365.8296008016096</v>
      </c>
      <c r="C8" s="935">
        <v>1111.8300177913684</v>
      </c>
      <c r="D8" s="935">
        <v>1641.0700273300001</v>
      </c>
      <c r="E8" s="935">
        <v>6018.7312325850053</v>
      </c>
      <c r="F8" s="935">
        <v>-253.99958301024117</v>
      </c>
      <c r="G8" s="935">
        <v>-18.596725598944996</v>
      </c>
      <c r="H8" s="935">
        <v>4377.6612052550054</v>
      </c>
      <c r="I8" s="936">
        <v>266.75651449057318</v>
      </c>
      <c r="K8" s="937"/>
      <c r="L8" s="938"/>
      <c r="M8" s="938"/>
    </row>
    <row r="9" spans="1:13">
      <c r="A9" s="934" t="s">
        <v>821</v>
      </c>
      <c r="B9" s="940">
        <v>327757.41280424339</v>
      </c>
      <c r="C9" s="940">
        <v>313231.1857420897</v>
      </c>
      <c r="D9" s="940">
        <v>353944.74464593921</v>
      </c>
      <c r="E9" s="940">
        <v>364355.74683128262</v>
      </c>
      <c r="F9" s="940">
        <v>-14526.227062153688</v>
      </c>
      <c r="G9" s="940">
        <v>-4.4320056525554863</v>
      </c>
      <c r="H9" s="940">
        <v>10411.002185343415</v>
      </c>
      <c r="I9" s="941">
        <v>2.9414201913798244</v>
      </c>
      <c r="K9" s="937"/>
      <c r="L9" s="938"/>
      <c r="M9" s="938"/>
    </row>
    <row r="10" spans="1:13">
      <c r="A10" s="942" t="s">
        <v>822</v>
      </c>
      <c r="B10" s="943">
        <v>101505.83048099346</v>
      </c>
      <c r="C10" s="943">
        <v>104809.46349004997</v>
      </c>
      <c r="D10" s="943">
        <v>140560.1155218799</v>
      </c>
      <c r="E10" s="943">
        <v>150144.89684923162</v>
      </c>
      <c r="F10" s="943">
        <v>3303.6330090565025</v>
      </c>
      <c r="G10" s="943">
        <v>3.2546238904720788</v>
      </c>
      <c r="H10" s="943">
        <v>9584.781327351724</v>
      </c>
      <c r="I10" s="944">
        <v>6.8189907867995005</v>
      </c>
      <c r="K10" s="937"/>
      <c r="L10" s="938"/>
      <c r="M10" s="938"/>
    </row>
    <row r="11" spans="1:13">
      <c r="A11" s="942" t="s">
        <v>823</v>
      </c>
      <c r="B11" s="943">
        <v>54917.680429262487</v>
      </c>
      <c r="C11" s="943">
        <v>52704.560872622569</v>
      </c>
      <c r="D11" s="943">
        <v>49087.202136149994</v>
      </c>
      <c r="E11" s="943">
        <v>51816.222359190004</v>
      </c>
      <c r="F11" s="943">
        <v>-2213.1195566399183</v>
      </c>
      <c r="G11" s="943">
        <v>-4.0298853471980829</v>
      </c>
      <c r="H11" s="943">
        <v>2729.02022304001</v>
      </c>
      <c r="I11" s="944">
        <v>5.5595350809987165</v>
      </c>
      <c r="K11" s="937"/>
      <c r="L11" s="938"/>
      <c r="M11" s="938"/>
    </row>
    <row r="12" spans="1:13">
      <c r="A12" s="942" t="s">
        <v>824</v>
      </c>
      <c r="B12" s="943">
        <v>48784.743056128988</v>
      </c>
      <c r="C12" s="943">
        <v>45649.822408867483</v>
      </c>
      <c r="D12" s="943">
        <v>58210.764414670004</v>
      </c>
      <c r="E12" s="943">
        <v>55198.159788289995</v>
      </c>
      <c r="F12" s="943">
        <v>-3134.9206472615042</v>
      </c>
      <c r="G12" s="943">
        <v>-6.4260267675380405</v>
      </c>
      <c r="H12" s="943">
        <v>-3012.604626380009</v>
      </c>
      <c r="I12" s="944">
        <v>-5.1753394010073954</v>
      </c>
      <c r="K12" s="937"/>
      <c r="L12" s="938"/>
      <c r="M12" s="938"/>
    </row>
    <row r="13" spans="1:13">
      <c r="A13" s="942" t="s">
        <v>825</v>
      </c>
      <c r="B13" s="943">
        <v>122549.15883785849</v>
      </c>
      <c r="C13" s="943">
        <v>110067.33897054968</v>
      </c>
      <c r="D13" s="943">
        <v>106086.6625732394</v>
      </c>
      <c r="E13" s="943">
        <v>107196.46783457097</v>
      </c>
      <c r="F13" s="943">
        <v>-12481.819867308805</v>
      </c>
      <c r="G13" s="943">
        <v>-10.185153440198775</v>
      </c>
      <c r="H13" s="943">
        <v>1109.8052613315667</v>
      </c>
      <c r="I13" s="944">
        <v>1.0461308089180266</v>
      </c>
      <c r="K13" s="937"/>
      <c r="L13" s="938"/>
      <c r="M13" s="938"/>
    </row>
    <row r="14" spans="1:13">
      <c r="A14" s="934" t="s">
        <v>826</v>
      </c>
      <c r="B14" s="940">
        <v>178604.28415670892</v>
      </c>
      <c r="C14" s="940">
        <v>184554.96841783662</v>
      </c>
      <c r="D14" s="940">
        <v>211609.00244071599</v>
      </c>
      <c r="E14" s="940">
        <v>233986.49926704596</v>
      </c>
      <c r="F14" s="940">
        <v>5950.6842611276952</v>
      </c>
      <c r="G14" s="940">
        <v>3.3317701695814383</v>
      </c>
      <c r="H14" s="940">
        <v>22377.496826329967</v>
      </c>
      <c r="I14" s="941">
        <v>10.574926665796843</v>
      </c>
      <c r="K14" s="937"/>
      <c r="L14" s="938"/>
      <c r="M14" s="938"/>
    </row>
    <row r="15" spans="1:13">
      <c r="A15" s="934" t="s">
        <v>827</v>
      </c>
      <c r="B15" s="940">
        <v>164562.68361404361</v>
      </c>
      <c r="C15" s="940">
        <v>184026.04182309748</v>
      </c>
      <c r="D15" s="940">
        <v>199142.83949800802</v>
      </c>
      <c r="E15" s="940">
        <v>189934.08935565004</v>
      </c>
      <c r="F15" s="940">
        <v>19463.358209053869</v>
      </c>
      <c r="G15" s="940">
        <v>11.827321833607291</v>
      </c>
      <c r="H15" s="940">
        <v>-9208.7501423579815</v>
      </c>
      <c r="I15" s="941">
        <v>-4.6241934510781615</v>
      </c>
      <c r="K15" s="937"/>
      <c r="L15" s="938"/>
      <c r="M15" s="938"/>
    </row>
    <row r="16" spans="1:13">
      <c r="A16" s="934" t="s">
        <v>828</v>
      </c>
      <c r="B16" s="940">
        <v>92254.712405093713</v>
      </c>
      <c r="C16" s="940">
        <v>92485.254009578304</v>
      </c>
      <c r="D16" s="940">
        <v>75299.035266319566</v>
      </c>
      <c r="E16" s="940">
        <v>69498.789660821436</v>
      </c>
      <c r="F16" s="940">
        <v>230.54160448459152</v>
      </c>
      <c r="G16" s="940">
        <v>0.24989683288185338</v>
      </c>
      <c r="H16" s="940">
        <v>-5800.2456054981303</v>
      </c>
      <c r="I16" s="941">
        <v>-7.7029480988483749</v>
      </c>
      <c r="K16" s="937"/>
      <c r="L16" s="938"/>
      <c r="M16" s="938"/>
    </row>
    <row r="17" spans="1:13">
      <c r="A17" s="934" t="s">
        <v>829</v>
      </c>
      <c r="B17" s="940">
        <v>78096.0350711637</v>
      </c>
      <c r="C17" s="940">
        <v>77225.139101683686</v>
      </c>
      <c r="D17" s="940">
        <v>101333.19196266917</v>
      </c>
      <c r="E17" s="940">
        <v>93911.753348393482</v>
      </c>
      <c r="F17" s="940">
        <v>-870.89596948001417</v>
      </c>
      <c r="G17" s="940">
        <v>-1.1151602878256557</v>
      </c>
      <c r="H17" s="940">
        <v>-7421.4386142756848</v>
      </c>
      <c r="I17" s="941">
        <v>-7.3237983236625173</v>
      </c>
      <c r="K17" s="937"/>
      <c r="L17" s="938"/>
      <c r="M17" s="938"/>
    </row>
    <row r="18" spans="1:13">
      <c r="A18" s="934" t="s">
        <v>830</v>
      </c>
      <c r="B18" s="940">
        <v>1097554.9779782174</v>
      </c>
      <c r="C18" s="940">
        <v>1115958.2852449974</v>
      </c>
      <c r="D18" s="940">
        <v>1269149.547365824</v>
      </c>
      <c r="E18" s="940">
        <v>1293461.5453615522</v>
      </c>
      <c r="F18" s="940">
        <v>18403.307266779942</v>
      </c>
      <c r="G18" s="940">
        <v>1.6767549358374996</v>
      </c>
      <c r="H18" s="940">
        <v>24311.997995728161</v>
      </c>
      <c r="I18" s="941">
        <v>1.9156133369931692</v>
      </c>
      <c r="K18" s="937"/>
      <c r="L18" s="938"/>
      <c r="M18" s="938"/>
    </row>
    <row r="19" spans="1:13">
      <c r="A19" s="934" t="s">
        <v>831</v>
      </c>
      <c r="B19" s="940">
        <v>59491.549503501599</v>
      </c>
      <c r="C19" s="940">
        <v>58761.935914842798</v>
      </c>
      <c r="D19" s="940">
        <v>72647.628863275808</v>
      </c>
      <c r="E19" s="940">
        <v>76755.5135127127</v>
      </c>
      <c r="F19" s="940">
        <v>-729.61358865880175</v>
      </c>
      <c r="G19" s="940">
        <v>-1.2264155073248808</v>
      </c>
      <c r="H19" s="940">
        <v>4107.8846494368918</v>
      </c>
      <c r="I19" s="941">
        <v>5.6545336905186643</v>
      </c>
      <c r="K19" s="937"/>
      <c r="L19" s="938"/>
      <c r="M19" s="938"/>
    </row>
    <row r="20" spans="1:13" ht="13.5" thickBot="1">
      <c r="A20" s="945" t="s">
        <v>555</v>
      </c>
      <c r="B20" s="946">
        <v>2109070.9158155508</v>
      </c>
      <c r="C20" s="946">
        <v>2133202.5109584793</v>
      </c>
      <c r="D20" s="946">
        <v>2375106.6799817393</v>
      </c>
      <c r="E20" s="946">
        <v>2424903.5356297875</v>
      </c>
      <c r="F20" s="946">
        <v>24131.595142928418</v>
      </c>
      <c r="G20" s="946">
        <v>1.1441813057100092</v>
      </c>
      <c r="H20" s="946">
        <v>49796.855648048222</v>
      </c>
      <c r="I20" s="947">
        <v>2.0966155359569401</v>
      </c>
      <c r="K20" s="948"/>
      <c r="L20" s="938"/>
      <c r="M20" s="938"/>
    </row>
    <row r="21" spans="1:13" ht="13.5" hidden="1" thickTop="1">
      <c r="A21" s="949" t="s">
        <v>832</v>
      </c>
      <c r="B21" s="950"/>
      <c r="C21" s="950"/>
      <c r="D21" s="950"/>
      <c r="E21" s="950"/>
      <c r="F21" s="950"/>
      <c r="G21" s="951"/>
      <c r="H21" s="950"/>
      <c r="I21" s="952"/>
      <c r="K21" s="938"/>
      <c r="L21" s="938"/>
      <c r="M21" s="938"/>
    </row>
    <row r="22" spans="1:13" ht="13.5" hidden="1" thickTop="1">
      <c r="A22" s="953" t="s">
        <v>833</v>
      </c>
      <c r="B22" s="950"/>
      <c r="C22" s="950"/>
      <c r="D22" s="950"/>
      <c r="E22" s="950"/>
      <c r="F22" s="950"/>
      <c r="G22" s="951"/>
      <c r="H22" s="950"/>
      <c r="I22" s="952"/>
      <c r="K22" s="938"/>
      <c r="L22" s="938"/>
      <c r="M22" s="938"/>
    </row>
    <row r="23" spans="1:13" ht="13.5" hidden="1" thickTop="1">
      <c r="A23" s="954" t="s">
        <v>834</v>
      </c>
      <c r="I23" s="952"/>
      <c r="K23" s="938"/>
      <c r="L23" s="938"/>
      <c r="M23" s="938"/>
    </row>
    <row r="24" spans="1:13" ht="13.5" hidden="1" thickTop="1">
      <c r="A24" s="866" t="s">
        <v>835</v>
      </c>
      <c r="I24" s="952"/>
      <c r="K24" s="938"/>
      <c r="L24" s="938"/>
      <c r="M24" s="938"/>
    </row>
    <row r="25" spans="1:13" ht="13.5" hidden="1" thickTop="1">
      <c r="A25" s="954" t="s">
        <v>836</v>
      </c>
      <c r="I25" s="952"/>
      <c r="K25" s="938"/>
      <c r="L25" s="938"/>
      <c r="M25" s="938"/>
    </row>
    <row r="26" spans="1:13" ht="13.5" hidden="1" thickTop="1">
      <c r="A26" s="866" t="s">
        <v>837</v>
      </c>
      <c r="I26" s="952"/>
      <c r="K26" s="938"/>
      <c r="L26" s="938"/>
      <c r="M26" s="938"/>
    </row>
    <row r="27" spans="1:13" ht="13.5" hidden="1" thickTop="1">
      <c r="I27" s="952"/>
      <c r="K27" s="938"/>
      <c r="L27" s="938"/>
      <c r="M27" s="938"/>
    </row>
    <row r="28" spans="1:13" s="955" customFormat="1" ht="13.5" thickTop="1">
      <c r="A28" s="855" t="s">
        <v>728</v>
      </c>
      <c r="E28" s="866"/>
      <c r="G28" s="956"/>
      <c r="I28" s="957"/>
      <c r="K28" s="958"/>
      <c r="L28" s="958"/>
      <c r="M28" s="958"/>
    </row>
    <row r="29" spans="1:13">
      <c r="A29" s="866" t="s">
        <v>838</v>
      </c>
      <c r="I29" s="952"/>
      <c r="K29" s="938"/>
      <c r="L29" s="938"/>
      <c r="M29" s="938"/>
    </row>
    <row r="30" spans="1:13">
      <c r="I30" s="952"/>
      <c r="K30" s="938"/>
      <c r="L30" s="938"/>
      <c r="M30" s="938"/>
    </row>
    <row r="31" spans="1:13">
      <c r="I31" s="952"/>
      <c r="K31" s="938"/>
      <c r="L31" s="938"/>
      <c r="M31" s="938"/>
    </row>
    <row r="32" spans="1:13">
      <c r="I32" s="952"/>
    </row>
    <row r="33" spans="9:9">
      <c r="I33" s="952"/>
    </row>
    <row r="34" spans="9:9">
      <c r="I34" s="952"/>
    </row>
    <row r="35" spans="9:9">
      <c r="I35" s="952"/>
    </row>
    <row r="36" spans="9:9">
      <c r="I36" s="952"/>
    </row>
    <row r="37" spans="9:9">
      <c r="I37" s="952"/>
    </row>
    <row r="38" spans="9:9">
      <c r="I38" s="952"/>
    </row>
    <row r="39" spans="9:9">
      <c r="I39" s="952"/>
    </row>
    <row r="40" spans="9:9">
      <c r="I40" s="952"/>
    </row>
    <row r="41" spans="9:9">
      <c r="I41" s="952"/>
    </row>
    <row r="42" spans="9:9">
      <c r="I42" s="952"/>
    </row>
    <row r="43" spans="9:9">
      <c r="I43" s="952"/>
    </row>
    <row r="44" spans="9:9">
      <c r="I44" s="952"/>
    </row>
    <row r="45" spans="9:9">
      <c r="I45" s="952"/>
    </row>
    <row r="46" spans="9:9">
      <c r="I46" s="952"/>
    </row>
    <row r="47" spans="9:9">
      <c r="I47" s="952"/>
    </row>
    <row r="48" spans="9:9">
      <c r="I48" s="952"/>
    </row>
    <row r="49" spans="9:9">
      <c r="I49" s="952"/>
    </row>
    <row r="50" spans="9:9">
      <c r="I50" s="952"/>
    </row>
    <row r="51" spans="9:9">
      <c r="I51" s="952"/>
    </row>
    <row r="52" spans="9:9">
      <c r="I52" s="952"/>
    </row>
    <row r="53" spans="9:9">
      <c r="I53" s="952"/>
    </row>
    <row r="54" spans="9:9">
      <c r="I54" s="952"/>
    </row>
    <row r="55" spans="9:9">
      <c r="I55" s="952"/>
    </row>
    <row r="56" spans="9:9">
      <c r="I56" s="952"/>
    </row>
    <row r="57" spans="9:9">
      <c r="I57" s="952"/>
    </row>
    <row r="58" spans="9:9">
      <c r="I58" s="952"/>
    </row>
    <row r="59" spans="9:9">
      <c r="I59" s="952"/>
    </row>
    <row r="60" spans="9:9">
      <c r="I60" s="952"/>
    </row>
    <row r="61" spans="9:9">
      <c r="I61" s="952"/>
    </row>
    <row r="62" spans="9:9">
      <c r="I62" s="952"/>
    </row>
    <row r="63" spans="9:9">
      <c r="I63" s="952"/>
    </row>
    <row r="64" spans="9:9">
      <c r="I64" s="952"/>
    </row>
    <row r="65" spans="9:9">
      <c r="I65" s="952"/>
    </row>
    <row r="66" spans="9:9">
      <c r="I66" s="952"/>
    </row>
    <row r="67" spans="9:9">
      <c r="I67" s="952"/>
    </row>
    <row r="68" spans="9:9">
      <c r="I68" s="952"/>
    </row>
    <row r="69" spans="9:9">
      <c r="I69" s="952"/>
    </row>
    <row r="70" spans="9:9">
      <c r="I70" s="952"/>
    </row>
    <row r="71" spans="9:9">
      <c r="I71" s="952"/>
    </row>
    <row r="72" spans="9:9">
      <c r="I72" s="952"/>
    </row>
    <row r="73" spans="9:9">
      <c r="I73" s="952"/>
    </row>
    <row r="74" spans="9:9">
      <c r="I74" s="952"/>
    </row>
    <row r="75" spans="9:9">
      <c r="I75" s="952"/>
    </row>
    <row r="76" spans="9:9">
      <c r="I76" s="952"/>
    </row>
    <row r="77" spans="9:9">
      <c r="I77" s="952"/>
    </row>
    <row r="78" spans="9:9">
      <c r="I78" s="952"/>
    </row>
    <row r="79" spans="9:9">
      <c r="I79" s="952"/>
    </row>
    <row r="80" spans="9:9">
      <c r="I80" s="952"/>
    </row>
    <row r="81" spans="9:9">
      <c r="I81" s="952"/>
    </row>
    <row r="82" spans="9:9">
      <c r="I82" s="952"/>
    </row>
    <row r="83" spans="9:9">
      <c r="I83" s="952"/>
    </row>
    <row r="84" spans="9:9">
      <c r="I84" s="952"/>
    </row>
    <row r="85" spans="9:9">
      <c r="I85" s="952"/>
    </row>
    <row r="86" spans="9:9">
      <c r="I86" s="952"/>
    </row>
    <row r="87" spans="9:9">
      <c r="I87" s="952"/>
    </row>
    <row r="88" spans="9:9">
      <c r="I88" s="952"/>
    </row>
    <row r="89" spans="9:9">
      <c r="I89" s="952"/>
    </row>
    <row r="90" spans="9:9">
      <c r="I90" s="952"/>
    </row>
    <row r="91" spans="9:9">
      <c r="I91" s="952"/>
    </row>
    <row r="92" spans="9:9">
      <c r="I92" s="952"/>
    </row>
    <row r="93" spans="9:9">
      <c r="I93" s="952"/>
    </row>
    <row r="94" spans="9:9">
      <c r="I94" s="952"/>
    </row>
    <row r="95" spans="9:9">
      <c r="I95" s="952"/>
    </row>
    <row r="96" spans="9:9">
      <c r="I96" s="952"/>
    </row>
    <row r="97" spans="9:9">
      <c r="I97" s="952"/>
    </row>
    <row r="98" spans="9:9">
      <c r="I98" s="952"/>
    </row>
    <row r="99" spans="9:9">
      <c r="I99" s="952"/>
    </row>
    <row r="100" spans="9:9">
      <c r="I100" s="952"/>
    </row>
    <row r="101" spans="9:9">
      <c r="I101" s="952"/>
    </row>
    <row r="102" spans="9:9">
      <c r="I102" s="952"/>
    </row>
    <row r="103" spans="9:9">
      <c r="I103" s="952"/>
    </row>
    <row r="104" spans="9:9">
      <c r="I104" s="952"/>
    </row>
    <row r="105" spans="9:9">
      <c r="I105" s="952"/>
    </row>
    <row r="106" spans="9:9">
      <c r="I106" s="952"/>
    </row>
    <row r="107" spans="9:9">
      <c r="I107" s="952"/>
    </row>
    <row r="108" spans="9:9">
      <c r="I108" s="952"/>
    </row>
    <row r="109" spans="9:9">
      <c r="I109" s="952"/>
    </row>
    <row r="110" spans="9:9">
      <c r="I110" s="952"/>
    </row>
    <row r="111" spans="9:9">
      <c r="I111" s="952"/>
    </row>
    <row r="112" spans="9:9">
      <c r="I112" s="952"/>
    </row>
    <row r="113" spans="9:9">
      <c r="I113" s="952"/>
    </row>
    <row r="114" spans="9:9">
      <c r="I114" s="952"/>
    </row>
    <row r="115" spans="9:9">
      <c r="I115" s="952"/>
    </row>
    <row r="116" spans="9:9">
      <c r="I116" s="952"/>
    </row>
    <row r="117" spans="9:9">
      <c r="I117" s="952"/>
    </row>
    <row r="118" spans="9:9">
      <c r="I118" s="952"/>
    </row>
    <row r="119" spans="9:9">
      <c r="I119" s="952"/>
    </row>
    <row r="120" spans="9:9">
      <c r="I120" s="952"/>
    </row>
    <row r="121" spans="9:9">
      <c r="I121" s="952"/>
    </row>
    <row r="122" spans="9:9">
      <c r="I122" s="952"/>
    </row>
    <row r="123" spans="9:9">
      <c r="I123" s="952"/>
    </row>
    <row r="124" spans="9:9">
      <c r="I124" s="952"/>
    </row>
    <row r="125" spans="9:9">
      <c r="I125" s="952"/>
    </row>
    <row r="126" spans="9:9">
      <c r="I126" s="952"/>
    </row>
    <row r="127" spans="9:9">
      <c r="I127" s="952"/>
    </row>
    <row r="128" spans="9:9">
      <c r="I128" s="952"/>
    </row>
    <row r="129" spans="9:9">
      <c r="I129" s="952"/>
    </row>
    <row r="130" spans="9:9">
      <c r="I130" s="952"/>
    </row>
    <row r="131" spans="9:9">
      <c r="I131" s="952"/>
    </row>
    <row r="132" spans="9:9">
      <c r="I132" s="952"/>
    </row>
    <row r="133" spans="9:9">
      <c r="I133" s="952"/>
    </row>
    <row r="134" spans="9:9">
      <c r="I134" s="952"/>
    </row>
    <row r="135" spans="9:9">
      <c r="I135" s="952"/>
    </row>
    <row r="136" spans="9:9">
      <c r="I136" s="952"/>
    </row>
    <row r="137" spans="9:9">
      <c r="I137" s="952"/>
    </row>
    <row r="138" spans="9:9">
      <c r="I138" s="952"/>
    </row>
    <row r="139" spans="9:9">
      <c r="I139" s="952"/>
    </row>
    <row r="140" spans="9:9">
      <c r="I140" s="952"/>
    </row>
    <row r="141" spans="9:9">
      <c r="I141" s="952"/>
    </row>
    <row r="142" spans="9:9">
      <c r="I142" s="952"/>
    </row>
    <row r="143" spans="9:9">
      <c r="I143" s="952"/>
    </row>
    <row r="144" spans="9:9">
      <c r="I144" s="952"/>
    </row>
    <row r="145" spans="9:9">
      <c r="I145" s="952"/>
    </row>
    <row r="146" spans="9:9">
      <c r="I146" s="952"/>
    </row>
    <row r="147" spans="9:9">
      <c r="I147" s="952"/>
    </row>
    <row r="148" spans="9:9">
      <c r="I148" s="952"/>
    </row>
    <row r="149" spans="9:9">
      <c r="I149" s="952"/>
    </row>
    <row r="150" spans="9:9">
      <c r="I150" s="952"/>
    </row>
    <row r="151" spans="9:9">
      <c r="I151" s="952"/>
    </row>
    <row r="152" spans="9:9">
      <c r="I152" s="952"/>
    </row>
    <row r="153" spans="9:9">
      <c r="I153" s="952"/>
    </row>
    <row r="154" spans="9:9">
      <c r="I154" s="952"/>
    </row>
    <row r="155" spans="9:9">
      <c r="I155" s="952"/>
    </row>
    <row r="156" spans="9:9">
      <c r="I156" s="952"/>
    </row>
    <row r="157" spans="9:9">
      <c r="I157" s="952"/>
    </row>
    <row r="158" spans="9:9">
      <c r="I158" s="952"/>
    </row>
    <row r="159" spans="9:9">
      <c r="I159" s="952"/>
    </row>
    <row r="160" spans="9:9">
      <c r="I160" s="952"/>
    </row>
    <row r="161" spans="9:9">
      <c r="I161" s="952"/>
    </row>
    <row r="162" spans="9:9">
      <c r="I162" s="952"/>
    </row>
    <row r="163" spans="9:9">
      <c r="I163" s="952"/>
    </row>
    <row r="164" spans="9:9">
      <c r="I164" s="952"/>
    </row>
    <row r="165" spans="9:9">
      <c r="I165" s="952"/>
    </row>
    <row r="166" spans="9:9">
      <c r="I166" s="952"/>
    </row>
    <row r="167" spans="9:9">
      <c r="I167" s="952"/>
    </row>
    <row r="168" spans="9:9">
      <c r="I168" s="952"/>
    </row>
    <row r="169" spans="9:9">
      <c r="I169" s="952"/>
    </row>
    <row r="170" spans="9:9">
      <c r="I170" s="952"/>
    </row>
    <row r="171" spans="9:9">
      <c r="I171" s="952"/>
    </row>
    <row r="172" spans="9:9">
      <c r="I172" s="952"/>
    </row>
    <row r="173" spans="9:9">
      <c r="I173" s="952"/>
    </row>
    <row r="174" spans="9:9">
      <c r="I174" s="952"/>
    </row>
    <row r="175" spans="9:9">
      <c r="I175" s="952"/>
    </row>
    <row r="176" spans="9:9">
      <c r="I176" s="952"/>
    </row>
    <row r="177" spans="9:9">
      <c r="I177" s="952"/>
    </row>
    <row r="178" spans="9:9">
      <c r="I178" s="952"/>
    </row>
    <row r="179" spans="9:9">
      <c r="I179" s="952"/>
    </row>
    <row r="180" spans="9:9">
      <c r="I180" s="952"/>
    </row>
    <row r="181" spans="9:9">
      <c r="I181" s="952"/>
    </row>
    <row r="182" spans="9:9">
      <c r="I182" s="952"/>
    </row>
    <row r="183" spans="9:9">
      <c r="I183" s="952"/>
    </row>
    <row r="184" spans="9:9">
      <c r="I184" s="952"/>
    </row>
    <row r="185" spans="9:9">
      <c r="I185" s="952"/>
    </row>
    <row r="186" spans="9:9">
      <c r="I186" s="952"/>
    </row>
    <row r="187" spans="9:9">
      <c r="I187" s="952"/>
    </row>
    <row r="188" spans="9:9">
      <c r="I188" s="952"/>
    </row>
    <row r="189" spans="9:9">
      <c r="I189" s="952"/>
    </row>
    <row r="190" spans="9:9">
      <c r="I190" s="952"/>
    </row>
    <row r="191" spans="9:9">
      <c r="I191" s="952"/>
    </row>
    <row r="192" spans="9:9">
      <c r="I192" s="952"/>
    </row>
    <row r="193" spans="9:9">
      <c r="I193" s="952"/>
    </row>
    <row r="194" spans="9:9">
      <c r="I194" s="952"/>
    </row>
    <row r="195" spans="9:9">
      <c r="I195" s="952"/>
    </row>
    <row r="196" spans="9:9">
      <c r="I196" s="952"/>
    </row>
    <row r="197" spans="9:9">
      <c r="I197" s="952"/>
    </row>
    <row r="198" spans="9:9">
      <c r="I198" s="952"/>
    </row>
    <row r="199" spans="9:9">
      <c r="I199" s="952"/>
    </row>
    <row r="200" spans="9:9">
      <c r="I200" s="952"/>
    </row>
    <row r="201" spans="9:9">
      <c r="I201" s="952"/>
    </row>
    <row r="202" spans="9:9">
      <c r="I202" s="952"/>
    </row>
    <row r="203" spans="9:9">
      <c r="I203" s="952"/>
    </row>
    <row r="204" spans="9:9">
      <c r="I204" s="952"/>
    </row>
    <row r="205" spans="9:9">
      <c r="I205" s="952"/>
    </row>
    <row r="206" spans="9:9">
      <c r="I206" s="952"/>
    </row>
    <row r="207" spans="9:9">
      <c r="I207" s="952"/>
    </row>
    <row r="208" spans="9:9">
      <c r="I208" s="952"/>
    </row>
    <row r="209" spans="9:9">
      <c r="I209" s="952"/>
    </row>
    <row r="210" spans="9:9">
      <c r="I210" s="952"/>
    </row>
    <row r="211" spans="9:9">
      <c r="I211" s="952"/>
    </row>
    <row r="212" spans="9:9">
      <c r="I212" s="952"/>
    </row>
    <row r="213" spans="9:9">
      <c r="I213" s="952"/>
    </row>
    <row r="214" spans="9:9">
      <c r="I214" s="952"/>
    </row>
    <row r="215" spans="9:9">
      <c r="I215" s="952"/>
    </row>
    <row r="216" spans="9:9">
      <c r="I216" s="952"/>
    </row>
    <row r="217" spans="9:9">
      <c r="I217" s="952"/>
    </row>
    <row r="218" spans="9:9">
      <c r="I218" s="952"/>
    </row>
    <row r="219" spans="9:9">
      <c r="I219" s="952"/>
    </row>
    <row r="220" spans="9:9">
      <c r="I220" s="952"/>
    </row>
    <row r="221" spans="9:9">
      <c r="I221" s="952"/>
    </row>
    <row r="222" spans="9:9">
      <c r="I222" s="952"/>
    </row>
    <row r="223" spans="9:9">
      <c r="I223" s="952"/>
    </row>
    <row r="224" spans="9:9">
      <c r="I224" s="952"/>
    </row>
    <row r="225" spans="9:9">
      <c r="I225" s="952"/>
    </row>
    <row r="226" spans="9:9">
      <c r="I226" s="952"/>
    </row>
    <row r="227" spans="9:9">
      <c r="I227" s="952"/>
    </row>
    <row r="228" spans="9:9">
      <c r="I228" s="952"/>
    </row>
    <row r="229" spans="9:9">
      <c r="I229" s="952"/>
    </row>
    <row r="230" spans="9:9">
      <c r="I230" s="952"/>
    </row>
    <row r="231" spans="9:9">
      <c r="I231" s="952"/>
    </row>
    <row r="232" spans="9:9">
      <c r="I232" s="952"/>
    </row>
    <row r="233" spans="9:9">
      <c r="I233" s="952"/>
    </row>
    <row r="234" spans="9:9">
      <c r="I234" s="952"/>
    </row>
    <row r="235" spans="9:9">
      <c r="I235" s="952"/>
    </row>
    <row r="236" spans="9:9">
      <c r="I236" s="952"/>
    </row>
    <row r="237" spans="9:9">
      <c r="I237" s="952"/>
    </row>
    <row r="238" spans="9:9">
      <c r="I238" s="952"/>
    </row>
    <row r="239" spans="9:9">
      <c r="I239" s="952"/>
    </row>
    <row r="240" spans="9:9">
      <c r="I240" s="952"/>
    </row>
    <row r="241" spans="9:9">
      <c r="I241" s="952"/>
    </row>
    <row r="242" spans="9:9">
      <c r="I242" s="952"/>
    </row>
    <row r="243" spans="9:9">
      <c r="I243" s="952"/>
    </row>
    <row r="244" spans="9:9">
      <c r="I244" s="952"/>
    </row>
    <row r="245" spans="9:9">
      <c r="I245" s="952"/>
    </row>
    <row r="246" spans="9:9">
      <c r="I246" s="952"/>
    </row>
    <row r="247" spans="9:9">
      <c r="I247" s="952"/>
    </row>
    <row r="248" spans="9:9">
      <c r="I248" s="952"/>
    </row>
    <row r="249" spans="9:9">
      <c r="I249" s="952"/>
    </row>
    <row r="250" spans="9:9">
      <c r="I250" s="952"/>
    </row>
    <row r="251" spans="9:9">
      <c r="I251" s="952"/>
    </row>
    <row r="252" spans="9:9">
      <c r="I252" s="952"/>
    </row>
    <row r="253" spans="9:9">
      <c r="I253" s="952"/>
    </row>
    <row r="254" spans="9:9">
      <c r="I254" s="952"/>
    </row>
    <row r="255" spans="9:9">
      <c r="I255" s="952"/>
    </row>
    <row r="256" spans="9:9">
      <c r="I256" s="952"/>
    </row>
    <row r="257" spans="9:9">
      <c r="I257" s="952"/>
    </row>
    <row r="258" spans="9:9">
      <c r="I258" s="952"/>
    </row>
    <row r="259" spans="9:9">
      <c r="I259" s="952"/>
    </row>
    <row r="260" spans="9:9">
      <c r="I260" s="952"/>
    </row>
    <row r="261" spans="9:9">
      <c r="I261" s="952"/>
    </row>
    <row r="262" spans="9:9">
      <c r="I262" s="952"/>
    </row>
    <row r="263" spans="9:9">
      <c r="I263" s="952"/>
    </row>
    <row r="264" spans="9:9">
      <c r="I264" s="952"/>
    </row>
    <row r="265" spans="9:9">
      <c r="I265" s="952"/>
    </row>
    <row r="266" spans="9:9">
      <c r="I266" s="952"/>
    </row>
    <row r="267" spans="9:9">
      <c r="I267" s="952"/>
    </row>
    <row r="268" spans="9:9">
      <c r="I268" s="952"/>
    </row>
    <row r="269" spans="9:9">
      <c r="I269" s="952"/>
    </row>
    <row r="270" spans="9:9">
      <c r="I270" s="952"/>
    </row>
    <row r="271" spans="9:9">
      <c r="I271" s="952"/>
    </row>
    <row r="272" spans="9:9">
      <c r="I272" s="952"/>
    </row>
    <row r="273" spans="9:9">
      <c r="I273" s="952"/>
    </row>
    <row r="274" spans="9:9">
      <c r="I274" s="952"/>
    </row>
    <row r="275" spans="9:9">
      <c r="I275" s="952"/>
    </row>
    <row r="276" spans="9:9">
      <c r="I276" s="952"/>
    </row>
    <row r="277" spans="9:9">
      <c r="I277" s="952"/>
    </row>
    <row r="278" spans="9:9">
      <c r="I278" s="952"/>
    </row>
    <row r="279" spans="9:9">
      <c r="I279" s="952"/>
    </row>
    <row r="280" spans="9:9">
      <c r="I280" s="952"/>
    </row>
    <row r="281" spans="9:9">
      <c r="I281" s="952"/>
    </row>
    <row r="282" spans="9:9">
      <c r="I282" s="952"/>
    </row>
    <row r="283" spans="9:9">
      <c r="I283" s="952"/>
    </row>
    <row r="284" spans="9:9">
      <c r="I284" s="952"/>
    </row>
    <row r="285" spans="9:9">
      <c r="I285" s="952"/>
    </row>
    <row r="286" spans="9:9">
      <c r="I286" s="952"/>
    </row>
    <row r="287" spans="9:9">
      <c r="I287" s="952"/>
    </row>
    <row r="288" spans="9:9">
      <c r="I288" s="952"/>
    </row>
    <row r="289" spans="9:9">
      <c r="I289" s="952"/>
    </row>
    <row r="290" spans="9:9">
      <c r="I290" s="952"/>
    </row>
    <row r="291" spans="9:9">
      <c r="I291" s="952"/>
    </row>
    <row r="292" spans="9:9">
      <c r="I292" s="952"/>
    </row>
    <row r="293" spans="9:9">
      <c r="I293" s="952"/>
    </row>
    <row r="294" spans="9:9">
      <c r="I294" s="952"/>
    </row>
    <row r="295" spans="9:9">
      <c r="I295" s="952"/>
    </row>
    <row r="296" spans="9:9">
      <c r="I296" s="952"/>
    </row>
    <row r="297" spans="9:9">
      <c r="I297" s="952"/>
    </row>
    <row r="298" spans="9:9">
      <c r="I298" s="952"/>
    </row>
    <row r="299" spans="9:9">
      <c r="I299" s="952"/>
    </row>
    <row r="300" spans="9:9">
      <c r="I300" s="952"/>
    </row>
    <row r="301" spans="9:9">
      <c r="I301" s="952"/>
    </row>
    <row r="302" spans="9:9">
      <c r="I302" s="952"/>
    </row>
    <row r="303" spans="9:9">
      <c r="I303" s="952"/>
    </row>
    <row r="304" spans="9:9">
      <c r="I304" s="952"/>
    </row>
    <row r="305" spans="9:9">
      <c r="I305" s="952"/>
    </row>
    <row r="306" spans="9:9">
      <c r="I306" s="952"/>
    </row>
    <row r="307" spans="9:9">
      <c r="I307" s="952"/>
    </row>
    <row r="308" spans="9:9">
      <c r="I308" s="952"/>
    </row>
    <row r="309" spans="9:9">
      <c r="I309" s="952"/>
    </row>
    <row r="310" spans="9:9">
      <c r="I310" s="952"/>
    </row>
    <row r="311" spans="9:9">
      <c r="I311" s="952"/>
    </row>
    <row r="312" spans="9:9">
      <c r="I312" s="952"/>
    </row>
    <row r="313" spans="9:9">
      <c r="I313" s="952"/>
    </row>
    <row r="314" spans="9:9">
      <c r="I314" s="952"/>
    </row>
    <row r="315" spans="9:9">
      <c r="I315" s="952"/>
    </row>
    <row r="316" spans="9:9">
      <c r="I316" s="952"/>
    </row>
    <row r="317" spans="9:9">
      <c r="I317" s="952"/>
    </row>
    <row r="318" spans="9:9">
      <c r="I318" s="952"/>
    </row>
    <row r="319" spans="9:9">
      <c r="I319" s="952"/>
    </row>
    <row r="320" spans="9:9">
      <c r="I320" s="952"/>
    </row>
    <row r="321" spans="9:9">
      <c r="I321" s="952"/>
    </row>
    <row r="322" spans="9:9">
      <c r="I322" s="952"/>
    </row>
    <row r="323" spans="9:9">
      <c r="I323" s="952"/>
    </row>
    <row r="324" spans="9:9">
      <c r="I324" s="952"/>
    </row>
    <row r="325" spans="9:9">
      <c r="I325" s="952"/>
    </row>
    <row r="326" spans="9:9">
      <c r="I326" s="952"/>
    </row>
    <row r="327" spans="9:9">
      <c r="I327" s="952"/>
    </row>
    <row r="328" spans="9:9">
      <c r="I328" s="952"/>
    </row>
    <row r="329" spans="9:9">
      <c r="I329" s="952"/>
    </row>
    <row r="330" spans="9:9">
      <c r="I330" s="952"/>
    </row>
    <row r="331" spans="9:9">
      <c r="I331" s="959"/>
    </row>
    <row r="332" spans="9:9">
      <c r="I332" s="959"/>
    </row>
    <row r="333" spans="9:9">
      <c r="I333" s="959"/>
    </row>
    <row r="334" spans="9:9">
      <c r="I334" s="959"/>
    </row>
    <row r="335" spans="9:9">
      <c r="I335" s="959"/>
    </row>
    <row r="336" spans="9:9">
      <c r="I336" s="959"/>
    </row>
    <row r="337" spans="9:9">
      <c r="I337" s="959"/>
    </row>
    <row r="338" spans="9:9">
      <c r="I338" s="959"/>
    </row>
    <row r="339" spans="9:9">
      <c r="I339" s="959"/>
    </row>
    <row r="340" spans="9:9">
      <c r="I340" s="959"/>
    </row>
    <row r="341" spans="9:9">
      <c r="I341" s="959"/>
    </row>
    <row r="342" spans="9:9">
      <c r="I342" s="959"/>
    </row>
    <row r="343" spans="9:9">
      <c r="I343" s="959"/>
    </row>
    <row r="344" spans="9:9">
      <c r="I344" s="959"/>
    </row>
    <row r="345" spans="9:9">
      <c r="I345" s="959"/>
    </row>
    <row r="346" spans="9:9">
      <c r="I346" s="959"/>
    </row>
    <row r="347" spans="9:9">
      <c r="I347" s="959"/>
    </row>
    <row r="348" spans="9:9">
      <c r="I348" s="959"/>
    </row>
    <row r="349" spans="9:9">
      <c r="I349" s="959"/>
    </row>
    <row r="350" spans="9:9">
      <c r="I350" s="959"/>
    </row>
    <row r="351" spans="9:9">
      <c r="I351" s="959"/>
    </row>
    <row r="352" spans="9:9">
      <c r="I352" s="959"/>
    </row>
    <row r="353" spans="9:9">
      <c r="I353" s="959"/>
    </row>
    <row r="354" spans="9:9">
      <c r="I354" s="959"/>
    </row>
    <row r="355" spans="9:9">
      <c r="I355" s="959"/>
    </row>
    <row r="356" spans="9:9">
      <c r="I356" s="959"/>
    </row>
    <row r="357" spans="9:9">
      <c r="I357" s="959"/>
    </row>
    <row r="358" spans="9:9">
      <c r="I358" s="959"/>
    </row>
    <row r="359" spans="9:9">
      <c r="I359" s="959"/>
    </row>
    <row r="360" spans="9:9">
      <c r="I360" s="959"/>
    </row>
    <row r="361" spans="9:9">
      <c r="I361" s="959"/>
    </row>
    <row r="362" spans="9:9">
      <c r="I362" s="959"/>
    </row>
    <row r="363" spans="9:9">
      <c r="I363" s="959"/>
    </row>
    <row r="364" spans="9:9">
      <c r="I364" s="959"/>
    </row>
    <row r="365" spans="9:9">
      <c r="I365" s="959"/>
    </row>
    <row r="366" spans="9:9">
      <c r="I366" s="959"/>
    </row>
    <row r="367" spans="9:9">
      <c r="I367" s="959"/>
    </row>
    <row r="368" spans="9:9">
      <c r="I368" s="959"/>
    </row>
    <row r="369" spans="9:9">
      <c r="I369" s="959"/>
    </row>
    <row r="370" spans="9:9">
      <c r="I370" s="959"/>
    </row>
    <row r="371" spans="9:9">
      <c r="I371" s="959"/>
    </row>
    <row r="372" spans="9:9">
      <c r="I372" s="959"/>
    </row>
    <row r="373" spans="9:9">
      <c r="I373" s="959"/>
    </row>
    <row r="374" spans="9:9">
      <c r="I374" s="959"/>
    </row>
    <row r="375" spans="9:9">
      <c r="I375" s="959"/>
    </row>
    <row r="376" spans="9:9">
      <c r="I376" s="959"/>
    </row>
    <row r="377" spans="9:9">
      <c r="I377" s="959"/>
    </row>
    <row r="378" spans="9:9">
      <c r="I378" s="959"/>
    </row>
    <row r="379" spans="9:9">
      <c r="I379" s="959"/>
    </row>
    <row r="380" spans="9:9">
      <c r="I380" s="959"/>
    </row>
    <row r="381" spans="9:9">
      <c r="I381" s="959"/>
    </row>
    <row r="382" spans="9:9">
      <c r="I382" s="959"/>
    </row>
    <row r="383" spans="9:9">
      <c r="I383" s="959"/>
    </row>
    <row r="384" spans="9:9">
      <c r="I384" s="959"/>
    </row>
    <row r="385" spans="9:9">
      <c r="I385" s="959"/>
    </row>
    <row r="386" spans="9:9">
      <c r="I386" s="959"/>
    </row>
    <row r="387" spans="9:9">
      <c r="I387" s="959"/>
    </row>
    <row r="388" spans="9:9">
      <c r="I388" s="959"/>
    </row>
    <row r="389" spans="9:9">
      <c r="I389" s="959"/>
    </row>
    <row r="390" spans="9:9">
      <c r="I390" s="959"/>
    </row>
    <row r="391" spans="9:9">
      <c r="I391" s="959"/>
    </row>
    <row r="392" spans="9:9">
      <c r="I392" s="959"/>
    </row>
    <row r="393" spans="9:9">
      <c r="I393" s="959"/>
    </row>
    <row r="394" spans="9:9">
      <c r="I394" s="959"/>
    </row>
    <row r="395" spans="9:9">
      <c r="I395" s="959"/>
    </row>
    <row r="396" spans="9:9">
      <c r="I396" s="959"/>
    </row>
    <row r="397" spans="9:9">
      <c r="I397" s="959"/>
    </row>
    <row r="398" spans="9:9">
      <c r="I398" s="959"/>
    </row>
    <row r="399" spans="9:9">
      <c r="I399" s="959"/>
    </row>
    <row r="400" spans="9:9">
      <c r="I400" s="959"/>
    </row>
    <row r="401" spans="9:9">
      <c r="I401" s="959"/>
    </row>
    <row r="402" spans="9:9">
      <c r="I402" s="959"/>
    </row>
    <row r="403" spans="9:9">
      <c r="I403" s="959"/>
    </row>
    <row r="404" spans="9:9">
      <c r="I404" s="959"/>
    </row>
    <row r="405" spans="9:9">
      <c r="I405" s="959"/>
    </row>
    <row r="406" spans="9:9">
      <c r="I406" s="959"/>
    </row>
    <row r="407" spans="9:9">
      <c r="I407" s="959"/>
    </row>
    <row r="408" spans="9:9">
      <c r="I408" s="959"/>
    </row>
    <row r="409" spans="9:9">
      <c r="I409" s="959"/>
    </row>
    <row r="410" spans="9:9">
      <c r="I410" s="959"/>
    </row>
    <row r="411" spans="9:9">
      <c r="I411" s="959"/>
    </row>
    <row r="412" spans="9:9">
      <c r="I412" s="959"/>
    </row>
    <row r="413" spans="9:9">
      <c r="I413" s="959"/>
    </row>
    <row r="414" spans="9:9">
      <c r="I414" s="959"/>
    </row>
    <row r="415" spans="9:9">
      <c r="I415" s="959"/>
    </row>
    <row r="416" spans="9:9">
      <c r="I416" s="959"/>
    </row>
    <row r="417" spans="9:9">
      <c r="I417" s="959"/>
    </row>
    <row r="418" spans="9:9">
      <c r="I418" s="959"/>
    </row>
    <row r="419" spans="9:9">
      <c r="I419" s="959"/>
    </row>
    <row r="420" spans="9:9">
      <c r="I420" s="959"/>
    </row>
    <row r="421" spans="9:9">
      <c r="I421" s="959"/>
    </row>
    <row r="422" spans="9:9">
      <c r="I422" s="959"/>
    </row>
    <row r="423" spans="9:9">
      <c r="I423" s="959"/>
    </row>
    <row r="424" spans="9:9">
      <c r="I424" s="959"/>
    </row>
    <row r="425" spans="9:9">
      <c r="I425" s="959"/>
    </row>
    <row r="426" spans="9:9">
      <c r="I426" s="959"/>
    </row>
    <row r="427" spans="9:9">
      <c r="I427" s="959"/>
    </row>
    <row r="428" spans="9:9">
      <c r="I428" s="959"/>
    </row>
    <row r="429" spans="9:9">
      <c r="I429" s="959"/>
    </row>
    <row r="430" spans="9:9">
      <c r="I430" s="959"/>
    </row>
    <row r="431" spans="9:9">
      <c r="I431" s="959"/>
    </row>
    <row r="432" spans="9:9">
      <c r="I432" s="959"/>
    </row>
    <row r="433" spans="9:9">
      <c r="I433" s="959"/>
    </row>
    <row r="434" spans="9:9">
      <c r="I434" s="959"/>
    </row>
    <row r="435" spans="9:9">
      <c r="I435" s="959"/>
    </row>
    <row r="436" spans="9:9">
      <c r="I436" s="959"/>
    </row>
    <row r="437" spans="9:9">
      <c r="I437" s="959"/>
    </row>
    <row r="438" spans="9:9">
      <c r="I438" s="959"/>
    </row>
    <row r="439" spans="9:9">
      <c r="I439" s="959"/>
    </row>
    <row r="440" spans="9:9">
      <c r="I440" s="959"/>
    </row>
    <row r="441" spans="9:9">
      <c r="I441" s="959"/>
    </row>
    <row r="442" spans="9:9">
      <c r="I442" s="959"/>
    </row>
    <row r="443" spans="9:9">
      <c r="I443" s="959"/>
    </row>
    <row r="444" spans="9:9">
      <c r="I444" s="959"/>
    </row>
    <row r="445" spans="9:9">
      <c r="I445" s="959"/>
    </row>
    <row r="446" spans="9:9">
      <c r="I446" s="959"/>
    </row>
    <row r="447" spans="9:9">
      <c r="I447" s="959"/>
    </row>
    <row r="448" spans="9:9">
      <c r="I448" s="959"/>
    </row>
    <row r="449" spans="9:9">
      <c r="I449" s="959"/>
    </row>
    <row r="450" spans="9:9">
      <c r="I450" s="959"/>
    </row>
    <row r="451" spans="9:9">
      <c r="I451" s="959"/>
    </row>
    <row r="452" spans="9:9">
      <c r="I452" s="959"/>
    </row>
    <row r="453" spans="9:9">
      <c r="I453" s="959"/>
    </row>
    <row r="454" spans="9:9">
      <c r="I454" s="959"/>
    </row>
    <row r="455" spans="9:9">
      <c r="I455" s="959"/>
    </row>
    <row r="456" spans="9:9">
      <c r="I456" s="959"/>
    </row>
    <row r="457" spans="9:9">
      <c r="I457" s="959"/>
    </row>
    <row r="458" spans="9:9">
      <c r="I458" s="959"/>
    </row>
    <row r="459" spans="9:9">
      <c r="I459" s="959"/>
    </row>
    <row r="460" spans="9:9">
      <c r="I460" s="959"/>
    </row>
    <row r="461" spans="9:9">
      <c r="I461" s="959"/>
    </row>
    <row r="462" spans="9:9">
      <c r="I462" s="959"/>
    </row>
    <row r="463" spans="9:9">
      <c r="I463" s="959"/>
    </row>
    <row r="464" spans="9:9">
      <c r="I464" s="959"/>
    </row>
    <row r="465" spans="9:9">
      <c r="I465" s="959"/>
    </row>
    <row r="466" spans="9:9">
      <c r="I466" s="959"/>
    </row>
    <row r="467" spans="9:9">
      <c r="I467" s="959"/>
    </row>
    <row r="468" spans="9:9">
      <c r="I468" s="959"/>
    </row>
    <row r="469" spans="9:9">
      <c r="I469" s="959"/>
    </row>
    <row r="470" spans="9:9">
      <c r="I470" s="959"/>
    </row>
    <row r="471" spans="9:9">
      <c r="I471" s="959"/>
    </row>
    <row r="472" spans="9:9">
      <c r="I472" s="959"/>
    </row>
    <row r="473" spans="9:9">
      <c r="I473" s="959"/>
    </row>
    <row r="474" spans="9:9">
      <c r="I474" s="959"/>
    </row>
    <row r="475" spans="9:9">
      <c r="I475" s="959"/>
    </row>
    <row r="476" spans="9:9">
      <c r="I476" s="959"/>
    </row>
    <row r="477" spans="9:9">
      <c r="I477" s="959"/>
    </row>
    <row r="478" spans="9:9">
      <c r="I478" s="959"/>
    </row>
    <row r="479" spans="9:9">
      <c r="I479" s="959"/>
    </row>
    <row r="480" spans="9:9">
      <c r="I480" s="959"/>
    </row>
    <row r="481" spans="9:9">
      <c r="I481" s="959"/>
    </row>
    <row r="482" spans="9:9">
      <c r="I482" s="959"/>
    </row>
    <row r="483" spans="9:9">
      <c r="I483" s="959"/>
    </row>
    <row r="484" spans="9:9">
      <c r="I484" s="959"/>
    </row>
    <row r="485" spans="9:9">
      <c r="I485" s="959"/>
    </row>
    <row r="486" spans="9:9">
      <c r="I486" s="959"/>
    </row>
    <row r="487" spans="9:9">
      <c r="I487" s="959"/>
    </row>
    <row r="488" spans="9:9">
      <c r="I488" s="959"/>
    </row>
    <row r="489" spans="9:9">
      <c r="I489" s="959"/>
    </row>
    <row r="490" spans="9:9">
      <c r="I490" s="959"/>
    </row>
    <row r="491" spans="9:9">
      <c r="I491" s="959"/>
    </row>
    <row r="492" spans="9:9">
      <c r="I492" s="959"/>
    </row>
    <row r="493" spans="9:9">
      <c r="I493" s="959"/>
    </row>
    <row r="494" spans="9:9">
      <c r="I494" s="959"/>
    </row>
    <row r="495" spans="9:9">
      <c r="I495" s="959"/>
    </row>
    <row r="496" spans="9:9">
      <c r="I496" s="959"/>
    </row>
    <row r="497" spans="9:9">
      <c r="I497" s="959"/>
    </row>
    <row r="498" spans="9:9">
      <c r="I498" s="959"/>
    </row>
    <row r="499" spans="9:9">
      <c r="I499" s="959"/>
    </row>
    <row r="500" spans="9:9">
      <c r="I500" s="959"/>
    </row>
    <row r="501" spans="9:9">
      <c r="I501" s="959"/>
    </row>
    <row r="502" spans="9:9">
      <c r="I502" s="959"/>
    </row>
    <row r="503" spans="9:9">
      <c r="I503" s="959"/>
    </row>
    <row r="504" spans="9:9">
      <c r="I504" s="959"/>
    </row>
    <row r="505" spans="9:9">
      <c r="I505" s="959"/>
    </row>
    <row r="506" spans="9:9">
      <c r="I506" s="959"/>
    </row>
    <row r="507" spans="9:9">
      <c r="I507" s="959"/>
    </row>
    <row r="508" spans="9:9">
      <c r="I508" s="959"/>
    </row>
    <row r="509" spans="9:9">
      <c r="I509" s="959"/>
    </row>
    <row r="510" spans="9:9">
      <c r="I510" s="959"/>
    </row>
    <row r="511" spans="9:9">
      <c r="I511" s="959"/>
    </row>
    <row r="512" spans="9:9">
      <c r="I512" s="959"/>
    </row>
    <row r="513" spans="9:9">
      <c r="I513" s="959"/>
    </row>
    <row r="514" spans="9:9">
      <c r="I514" s="959"/>
    </row>
    <row r="515" spans="9:9">
      <c r="I515" s="959"/>
    </row>
    <row r="516" spans="9:9">
      <c r="I516" s="959"/>
    </row>
    <row r="517" spans="9:9">
      <c r="I517" s="959"/>
    </row>
    <row r="518" spans="9:9">
      <c r="I518" s="959"/>
    </row>
    <row r="519" spans="9:9">
      <c r="I519" s="959"/>
    </row>
    <row r="520" spans="9:9">
      <c r="I520" s="959"/>
    </row>
    <row r="521" spans="9:9">
      <c r="I521" s="959"/>
    </row>
    <row r="522" spans="9:9">
      <c r="I522" s="959"/>
    </row>
    <row r="523" spans="9:9">
      <c r="I523" s="959"/>
    </row>
    <row r="524" spans="9:9">
      <c r="I524" s="959"/>
    </row>
    <row r="525" spans="9:9">
      <c r="I525" s="959"/>
    </row>
    <row r="526" spans="9:9">
      <c r="I526" s="959"/>
    </row>
    <row r="527" spans="9:9">
      <c r="I527" s="959"/>
    </row>
    <row r="528" spans="9:9">
      <c r="I528" s="959"/>
    </row>
    <row r="529" spans="9:9">
      <c r="I529" s="959"/>
    </row>
    <row r="530" spans="9:9">
      <c r="I530" s="959"/>
    </row>
    <row r="531" spans="9:9">
      <c r="I531" s="959"/>
    </row>
    <row r="532" spans="9:9">
      <c r="I532" s="959"/>
    </row>
    <row r="533" spans="9:9">
      <c r="I533" s="959"/>
    </row>
    <row r="534" spans="9:9">
      <c r="I534" s="959"/>
    </row>
    <row r="535" spans="9:9">
      <c r="I535" s="959"/>
    </row>
    <row r="536" spans="9:9">
      <c r="I536" s="959"/>
    </row>
    <row r="537" spans="9:9">
      <c r="I537" s="959"/>
    </row>
    <row r="538" spans="9:9">
      <c r="I538" s="959"/>
    </row>
    <row r="539" spans="9:9">
      <c r="I539" s="959"/>
    </row>
    <row r="540" spans="9:9">
      <c r="I540" s="959"/>
    </row>
    <row r="541" spans="9:9">
      <c r="I541" s="959"/>
    </row>
    <row r="542" spans="9:9">
      <c r="I542" s="959"/>
    </row>
    <row r="543" spans="9:9">
      <c r="I543" s="959"/>
    </row>
    <row r="544" spans="9:9">
      <c r="I544" s="959"/>
    </row>
    <row r="545" spans="9:9">
      <c r="I545" s="959"/>
    </row>
    <row r="546" spans="9:9">
      <c r="I546" s="959"/>
    </row>
    <row r="547" spans="9:9">
      <c r="I547" s="959"/>
    </row>
    <row r="548" spans="9:9">
      <c r="I548" s="959"/>
    </row>
    <row r="549" spans="9:9">
      <c r="I549" s="959"/>
    </row>
    <row r="550" spans="9:9">
      <c r="I550" s="959"/>
    </row>
    <row r="551" spans="9:9">
      <c r="I551" s="959"/>
    </row>
    <row r="552" spans="9:9">
      <c r="I552" s="959"/>
    </row>
    <row r="553" spans="9:9">
      <c r="I553" s="959"/>
    </row>
    <row r="554" spans="9:9">
      <c r="I554" s="959"/>
    </row>
    <row r="555" spans="9:9">
      <c r="I555" s="959"/>
    </row>
    <row r="556" spans="9:9">
      <c r="I556" s="959"/>
    </row>
    <row r="557" spans="9:9">
      <c r="I557" s="959"/>
    </row>
    <row r="558" spans="9:9">
      <c r="I558" s="959"/>
    </row>
    <row r="559" spans="9:9">
      <c r="I559" s="959"/>
    </row>
    <row r="560" spans="9:9">
      <c r="I560" s="959"/>
    </row>
    <row r="561" spans="9:9">
      <c r="I561" s="959"/>
    </row>
    <row r="562" spans="9:9">
      <c r="I562" s="959"/>
    </row>
    <row r="563" spans="9:9">
      <c r="I563" s="959"/>
    </row>
    <row r="564" spans="9:9">
      <c r="I564" s="959"/>
    </row>
    <row r="565" spans="9:9">
      <c r="I565" s="959"/>
    </row>
    <row r="566" spans="9:9">
      <c r="I566" s="959"/>
    </row>
    <row r="567" spans="9:9">
      <c r="I567" s="959"/>
    </row>
    <row r="568" spans="9:9">
      <c r="I568" s="959"/>
    </row>
    <row r="569" spans="9:9">
      <c r="I569" s="959"/>
    </row>
    <row r="570" spans="9:9">
      <c r="I570" s="959"/>
    </row>
    <row r="571" spans="9:9">
      <c r="I571" s="959"/>
    </row>
    <row r="572" spans="9:9">
      <c r="I572" s="959"/>
    </row>
    <row r="573" spans="9:9">
      <c r="I573" s="959"/>
    </row>
    <row r="574" spans="9:9">
      <c r="I574" s="959"/>
    </row>
    <row r="575" spans="9:9">
      <c r="I575" s="959"/>
    </row>
    <row r="576" spans="9:9">
      <c r="I576" s="959"/>
    </row>
    <row r="577" spans="9:9">
      <c r="I577" s="959"/>
    </row>
    <row r="578" spans="9:9">
      <c r="I578" s="959"/>
    </row>
    <row r="579" spans="9:9">
      <c r="I579" s="959"/>
    </row>
    <row r="580" spans="9:9">
      <c r="I580" s="959"/>
    </row>
    <row r="581" spans="9:9">
      <c r="I581" s="959"/>
    </row>
    <row r="582" spans="9:9">
      <c r="I582" s="959"/>
    </row>
    <row r="583" spans="9:9">
      <c r="I583" s="959"/>
    </row>
    <row r="584" spans="9:9">
      <c r="I584" s="959"/>
    </row>
    <row r="585" spans="9:9">
      <c r="I585" s="959"/>
    </row>
    <row r="586" spans="9:9">
      <c r="I586" s="959"/>
    </row>
    <row r="587" spans="9:9">
      <c r="I587" s="959"/>
    </row>
    <row r="588" spans="9:9">
      <c r="I588" s="959"/>
    </row>
    <row r="589" spans="9:9">
      <c r="I589" s="959"/>
    </row>
    <row r="590" spans="9:9">
      <c r="I590" s="959"/>
    </row>
    <row r="591" spans="9:9">
      <c r="I591" s="959"/>
    </row>
    <row r="592" spans="9:9">
      <c r="I592" s="959"/>
    </row>
    <row r="593" spans="9:9">
      <c r="I593" s="959"/>
    </row>
    <row r="594" spans="9:9">
      <c r="I594" s="959"/>
    </row>
    <row r="595" spans="9:9">
      <c r="I595" s="959"/>
    </row>
    <row r="596" spans="9:9">
      <c r="I596" s="959"/>
    </row>
    <row r="597" spans="9:9">
      <c r="I597" s="959"/>
    </row>
    <row r="598" spans="9:9">
      <c r="I598" s="959"/>
    </row>
    <row r="599" spans="9:9">
      <c r="I599" s="959"/>
    </row>
    <row r="600" spans="9:9">
      <c r="I600" s="959"/>
    </row>
    <row r="601" spans="9:9">
      <c r="I601" s="959"/>
    </row>
    <row r="602" spans="9:9">
      <c r="I602" s="959"/>
    </row>
    <row r="603" spans="9:9">
      <c r="I603" s="959"/>
    </row>
    <row r="604" spans="9:9">
      <c r="I604" s="959"/>
    </row>
    <row r="605" spans="9:9">
      <c r="I605" s="959"/>
    </row>
    <row r="606" spans="9:9">
      <c r="I606" s="959"/>
    </row>
    <row r="607" spans="9:9">
      <c r="I607" s="959"/>
    </row>
    <row r="608" spans="9:9">
      <c r="I608" s="959"/>
    </row>
    <row r="609" spans="9:9">
      <c r="I609" s="959"/>
    </row>
    <row r="610" spans="9:9">
      <c r="I610" s="959"/>
    </row>
    <row r="611" spans="9:9">
      <c r="I611" s="959"/>
    </row>
    <row r="612" spans="9:9">
      <c r="I612" s="959"/>
    </row>
    <row r="613" spans="9:9">
      <c r="I613" s="959"/>
    </row>
    <row r="614" spans="9:9">
      <c r="I614" s="959"/>
    </row>
    <row r="615" spans="9:9">
      <c r="I615" s="959"/>
    </row>
    <row r="616" spans="9:9">
      <c r="I616" s="959"/>
    </row>
    <row r="617" spans="9:9">
      <c r="I617" s="959"/>
    </row>
    <row r="618" spans="9:9">
      <c r="I618" s="959"/>
    </row>
    <row r="619" spans="9:9">
      <c r="I619" s="959"/>
    </row>
    <row r="620" spans="9:9">
      <c r="I620" s="959"/>
    </row>
    <row r="621" spans="9:9">
      <c r="I621" s="959"/>
    </row>
    <row r="622" spans="9:9">
      <c r="I622" s="959"/>
    </row>
    <row r="623" spans="9:9">
      <c r="I623" s="959"/>
    </row>
    <row r="624" spans="9:9">
      <c r="I624" s="959"/>
    </row>
    <row r="625" spans="9:9">
      <c r="I625" s="959"/>
    </row>
    <row r="626" spans="9:9">
      <c r="I626" s="959"/>
    </row>
    <row r="627" spans="9:9">
      <c r="I627" s="959"/>
    </row>
    <row r="628" spans="9:9">
      <c r="I628" s="959"/>
    </row>
    <row r="629" spans="9:9">
      <c r="I629" s="959"/>
    </row>
    <row r="630" spans="9:9">
      <c r="I630" s="959"/>
    </row>
    <row r="631" spans="9:9">
      <c r="I631" s="959"/>
    </row>
    <row r="632" spans="9:9">
      <c r="I632" s="959"/>
    </row>
    <row r="633" spans="9:9">
      <c r="I633" s="959"/>
    </row>
    <row r="634" spans="9:9">
      <c r="I634" s="959"/>
    </row>
    <row r="635" spans="9:9">
      <c r="I635" s="959"/>
    </row>
    <row r="636" spans="9:9">
      <c r="I636" s="959"/>
    </row>
    <row r="637" spans="9:9">
      <c r="I637" s="959"/>
    </row>
    <row r="638" spans="9:9">
      <c r="I638" s="959"/>
    </row>
    <row r="639" spans="9:9">
      <c r="I639" s="959"/>
    </row>
    <row r="640" spans="9:9">
      <c r="I640" s="959"/>
    </row>
    <row r="641" spans="9:9">
      <c r="I641" s="959"/>
    </row>
    <row r="642" spans="9:9">
      <c r="I642" s="959"/>
    </row>
    <row r="643" spans="9:9">
      <c r="I643" s="959"/>
    </row>
    <row r="644" spans="9:9">
      <c r="I644" s="959"/>
    </row>
    <row r="645" spans="9:9">
      <c r="I645" s="959"/>
    </row>
    <row r="646" spans="9:9">
      <c r="I646" s="959"/>
    </row>
    <row r="647" spans="9:9">
      <c r="I647" s="959"/>
    </row>
    <row r="648" spans="9:9">
      <c r="I648" s="959"/>
    </row>
    <row r="649" spans="9:9">
      <c r="I649" s="959"/>
    </row>
    <row r="650" spans="9:9">
      <c r="I650" s="959"/>
    </row>
    <row r="651" spans="9:9">
      <c r="I651" s="959"/>
    </row>
    <row r="652" spans="9:9">
      <c r="I652" s="959"/>
    </row>
    <row r="653" spans="9:9">
      <c r="I653" s="959"/>
    </row>
    <row r="654" spans="9:9">
      <c r="I654" s="959"/>
    </row>
    <row r="655" spans="9:9">
      <c r="I655" s="959"/>
    </row>
    <row r="656" spans="9:9">
      <c r="I656" s="959"/>
    </row>
    <row r="657" spans="9:9">
      <c r="I657" s="959"/>
    </row>
    <row r="658" spans="9:9">
      <c r="I658" s="959"/>
    </row>
    <row r="659" spans="9:9">
      <c r="I659" s="959"/>
    </row>
    <row r="660" spans="9:9">
      <c r="I660" s="959"/>
    </row>
    <row r="661" spans="9:9">
      <c r="I661" s="959"/>
    </row>
    <row r="662" spans="9:9">
      <c r="I662" s="959"/>
    </row>
    <row r="663" spans="9:9">
      <c r="I663" s="959"/>
    </row>
    <row r="664" spans="9:9">
      <c r="I664" s="959"/>
    </row>
    <row r="665" spans="9:9">
      <c r="I665" s="959"/>
    </row>
    <row r="666" spans="9:9">
      <c r="I666" s="959"/>
    </row>
    <row r="667" spans="9:9">
      <c r="I667" s="959"/>
    </row>
    <row r="668" spans="9:9">
      <c r="I668" s="959"/>
    </row>
    <row r="669" spans="9:9">
      <c r="I669" s="959"/>
    </row>
    <row r="670" spans="9:9">
      <c r="I670" s="959"/>
    </row>
    <row r="671" spans="9:9">
      <c r="I671" s="959"/>
    </row>
    <row r="672" spans="9:9">
      <c r="I672" s="959"/>
    </row>
    <row r="673" spans="9:9">
      <c r="I673" s="959"/>
    </row>
    <row r="674" spans="9:9">
      <c r="I674" s="959"/>
    </row>
    <row r="675" spans="9:9">
      <c r="I675" s="959"/>
    </row>
    <row r="676" spans="9:9">
      <c r="I676" s="959"/>
    </row>
    <row r="677" spans="9:9">
      <c r="I677" s="959"/>
    </row>
    <row r="678" spans="9:9">
      <c r="I678" s="959"/>
    </row>
    <row r="679" spans="9:9">
      <c r="I679" s="959"/>
    </row>
    <row r="680" spans="9:9">
      <c r="I680" s="959"/>
    </row>
    <row r="681" spans="9:9">
      <c r="I681" s="959"/>
    </row>
    <row r="682" spans="9:9">
      <c r="I682" s="959"/>
    </row>
    <row r="683" spans="9:9">
      <c r="I683" s="959"/>
    </row>
    <row r="684" spans="9:9">
      <c r="I684" s="959"/>
    </row>
    <row r="685" spans="9:9">
      <c r="I685" s="959"/>
    </row>
    <row r="686" spans="9:9">
      <c r="I686" s="959"/>
    </row>
    <row r="687" spans="9:9">
      <c r="I687" s="959"/>
    </row>
    <row r="688" spans="9:9">
      <c r="I688" s="959"/>
    </row>
    <row r="689" spans="9:9">
      <c r="I689" s="959"/>
    </row>
    <row r="690" spans="9:9">
      <c r="I690" s="959"/>
    </row>
    <row r="691" spans="9:9">
      <c r="I691" s="959"/>
    </row>
    <row r="692" spans="9:9">
      <c r="I692" s="959"/>
    </row>
    <row r="693" spans="9:9">
      <c r="I693" s="959"/>
    </row>
    <row r="694" spans="9:9">
      <c r="I694" s="959"/>
    </row>
    <row r="695" spans="9:9">
      <c r="I695" s="959"/>
    </row>
    <row r="696" spans="9:9">
      <c r="I696" s="959"/>
    </row>
    <row r="697" spans="9:9">
      <c r="I697" s="959"/>
    </row>
    <row r="698" spans="9:9">
      <c r="I698" s="959"/>
    </row>
    <row r="699" spans="9:9">
      <c r="I699" s="959"/>
    </row>
    <row r="700" spans="9:9">
      <c r="I700" s="959"/>
    </row>
    <row r="701" spans="9:9">
      <c r="I701" s="959"/>
    </row>
    <row r="702" spans="9:9">
      <c r="I702" s="959"/>
    </row>
    <row r="703" spans="9:9">
      <c r="I703" s="959"/>
    </row>
    <row r="704" spans="9:9">
      <c r="I704" s="959"/>
    </row>
    <row r="705" spans="9:9">
      <c r="I705" s="959"/>
    </row>
    <row r="706" spans="9:9">
      <c r="I706" s="959"/>
    </row>
    <row r="707" spans="9:9">
      <c r="I707" s="959"/>
    </row>
    <row r="708" spans="9:9">
      <c r="I708" s="959"/>
    </row>
    <row r="709" spans="9:9">
      <c r="I709" s="959"/>
    </row>
    <row r="710" spans="9:9">
      <c r="I710" s="959"/>
    </row>
    <row r="711" spans="9:9">
      <c r="I711" s="959"/>
    </row>
    <row r="712" spans="9:9">
      <c r="I712" s="959"/>
    </row>
    <row r="713" spans="9:9">
      <c r="I713" s="959"/>
    </row>
    <row r="714" spans="9:9">
      <c r="I714" s="959"/>
    </row>
    <row r="715" spans="9:9">
      <c r="I715" s="959"/>
    </row>
    <row r="716" spans="9:9">
      <c r="I716" s="959"/>
    </row>
    <row r="717" spans="9:9">
      <c r="I717" s="959"/>
    </row>
    <row r="718" spans="9:9">
      <c r="I718" s="959"/>
    </row>
    <row r="719" spans="9:9">
      <c r="I719" s="959"/>
    </row>
    <row r="720" spans="9:9">
      <c r="I720" s="959"/>
    </row>
    <row r="721" spans="9:9">
      <c r="I721" s="959"/>
    </row>
    <row r="722" spans="9:9">
      <c r="I722" s="959"/>
    </row>
    <row r="723" spans="9:9">
      <c r="I723" s="959"/>
    </row>
    <row r="724" spans="9:9">
      <c r="I724" s="959"/>
    </row>
    <row r="725" spans="9:9">
      <c r="I725" s="959"/>
    </row>
    <row r="726" spans="9:9">
      <c r="I726" s="959"/>
    </row>
    <row r="727" spans="9:9">
      <c r="I727" s="959"/>
    </row>
    <row r="728" spans="9:9">
      <c r="I728" s="959"/>
    </row>
    <row r="729" spans="9:9">
      <c r="I729" s="959"/>
    </row>
    <row r="730" spans="9:9">
      <c r="I730" s="959"/>
    </row>
    <row r="731" spans="9:9">
      <c r="I731" s="959"/>
    </row>
    <row r="732" spans="9:9">
      <c r="I732" s="959"/>
    </row>
    <row r="733" spans="9:9">
      <c r="I733" s="959"/>
    </row>
    <row r="734" spans="9:9">
      <c r="I734" s="959"/>
    </row>
    <row r="735" spans="9:9">
      <c r="I735" s="959"/>
    </row>
    <row r="736" spans="9:9">
      <c r="I736" s="959"/>
    </row>
    <row r="737" spans="9:9">
      <c r="I737" s="959"/>
    </row>
    <row r="738" spans="9:9">
      <c r="I738" s="959"/>
    </row>
    <row r="739" spans="9:9">
      <c r="I739" s="959"/>
    </row>
    <row r="740" spans="9:9">
      <c r="I740" s="959"/>
    </row>
    <row r="741" spans="9:9">
      <c r="I741" s="959"/>
    </row>
    <row r="742" spans="9:9">
      <c r="I742" s="959"/>
    </row>
    <row r="743" spans="9:9">
      <c r="I743" s="959"/>
    </row>
    <row r="744" spans="9:9">
      <c r="I744" s="959"/>
    </row>
    <row r="745" spans="9:9">
      <c r="I745" s="959"/>
    </row>
    <row r="746" spans="9:9">
      <c r="I746" s="959"/>
    </row>
    <row r="747" spans="9:9">
      <c r="I747" s="959"/>
    </row>
    <row r="748" spans="9:9">
      <c r="I748" s="959"/>
    </row>
    <row r="749" spans="9:9">
      <c r="I749" s="959"/>
    </row>
    <row r="750" spans="9:9">
      <c r="I750" s="959"/>
    </row>
    <row r="751" spans="9:9">
      <c r="I751" s="959"/>
    </row>
    <row r="752" spans="9:9">
      <c r="I752" s="959"/>
    </row>
    <row r="753" spans="9:9">
      <c r="I753" s="959"/>
    </row>
    <row r="754" spans="9:9">
      <c r="I754" s="959"/>
    </row>
    <row r="755" spans="9:9">
      <c r="I755" s="959"/>
    </row>
    <row r="756" spans="9:9">
      <c r="I756" s="959"/>
    </row>
    <row r="757" spans="9:9">
      <c r="I757" s="959"/>
    </row>
    <row r="758" spans="9:9">
      <c r="I758" s="959"/>
    </row>
    <row r="759" spans="9:9">
      <c r="I759" s="959"/>
    </row>
    <row r="760" spans="9:9">
      <c r="I760" s="959"/>
    </row>
    <row r="761" spans="9:9">
      <c r="I761" s="959"/>
    </row>
    <row r="762" spans="9:9">
      <c r="I762" s="959"/>
    </row>
    <row r="763" spans="9:9">
      <c r="I763" s="959"/>
    </row>
    <row r="764" spans="9:9">
      <c r="I764" s="959"/>
    </row>
    <row r="765" spans="9:9">
      <c r="I765" s="959"/>
    </row>
    <row r="766" spans="9:9">
      <c r="I766" s="959"/>
    </row>
    <row r="767" spans="9:9">
      <c r="I767" s="959"/>
    </row>
    <row r="768" spans="9:9">
      <c r="I768" s="959"/>
    </row>
    <row r="769" spans="9:9">
      <c r="I769" s="959"/>
    </row>
    <row r="770" spans="9:9">
      <c r="I770" s="959"/>
    </row>
    <row r="771" spans="9:9">
      <c r="I771" s="959"/>
    </row>
    <row r="772" spans="9:9">
      <c r="I772" s="959"/>
    </row>
    <row r="773" spans="9:9">
      <c r="I773" s="959"/>
    </row>
  </sheetData>
  <mergeCells count="6">
    <mergeCell ref="A1:I1"/>
    <mergeCell ref="A2:I2"/>
    <mergeCell ref="H3:I3"/>
    <mergeCell ref="F4:I4"/>
    <mergeCell ref="F5:G5"/>
    <mergeCell ref="H5:I5"/>
  </mergeCells>
  <pageMargins left="1.61" right="0.70866141732283472" top="1.1417322834645669" bottom="0.74803149606299213" header="0.31496062992125984" footer="0.31496062992125984"/>
  <pageSetup orientation="landscape" r:id="rId1"/>
</worksheet>
</file>

<file path=xl/worksheets/sheet32.xml><?xml version="1.0" encoding="utf-8"?>
<worksheet xmlns="http://schemas.openxmlformats.org/spreadsheetml/2006/main" xmlns:r="http://schemas.openxmlformats.org/officeDocument/2006/relationships">
  <sheetPr>
    <pageSetUpPr fitToPage="1"/>
  </sheetPr>
  <dimension ref="A1:S64"/>
  <sheetViews>
    <sheetView topLeftCell="C1" workbookViewId="0">
      <selection activeCell="T10" sqref="T10"/>
    </sheetView>
  </sheetViews>
  <sheetFormatPr defaultRowHeight="12.75"/>
  <cols>
    <col min="1" max="1" width="56.42578125" style="865" bestFit="1" customWidth="1"/>
    <col min="2" max="5" width="8.42578125" style="865" bestFit="1" customWidth="1"/>
    <col min="6" max="6" width="7.140625" style="865" bestFit="1" customWidth="1"/>
    <col min="7" max="7" width="7" style="865" bestFit="1" customWidth="1"/>
    <col min="8" max="8" width="7.140625" style="865" bestFit="1" customWidth="1"/>
    <col min="9" max="9" width="6.85546875" style="865" bestFit="1" customWidth="1"/>
    <col min="10" max="10" width="10.42578125" style="865" bestFit="1" customWidth="1"/>
    <col min="11" max="11" width="54.85546875" style="865" customWidth="1"/>
    <col min="12" max="14" width="9.42578125" style="865" bestFit="1" customWidth="1"/>
    <col min="15" max="15" width="10.28515625" style="865" customWidth="1"/>
    <col min="16" max="16" width="8.42578125" style="865" customWidth="1"/>
    <col min="17" max="17" width="6.85546875" style="865" customWidth="1"/>
    <col min="18" max="18" width="8.28515625" style="865" customWidth="1"/>
    <col min="19" max="19" width="6.85546875" style="865" bestFit="1" customWidth="1"/>
    <col min="20" max="256" width="9.140625" style="865"/>
    <col min="257" max="257" width="56.42578125" style="865" bestFit="1" customWidth="1"/>
    <col min="258" max="261" width="8.42578125" style="865" bestFit="1" customWidth="1"/>
    <col min="262" max="262" width="7.140625" style="865" bestFit="1" customWidth="1"/>
    <col min="263" max="263" width="7" style="865" bestFit="1" customWidth="1"/>
    <col min="264" max="264" width="7.140625" style="865" bestFit="1" customWidth="1"/>
    <col min="265" max="265" width="6.85546875" style="865" bestFit="1" customWidth="1"/>
    <col min="266" max="266" width="10.42578125" style="865" bestFit="1" customWidth="1"/>
    <col min="267" max="267" width="54.85546875" style="865" customWidth="1"/>
    <col min="268" max="270" width="9.42578125" style="865" bestFit="1" customWidth="1"/>
    <col min="271" max="271" width="10.28515625" style="865" customWidth="1"/>
    <col min="272" max="272" width="8.42578125" style="865" customWidth="1"/>
    <col min="273" max="273" width="6.85546875" style="865" customWidth="1"/>
    <col min="274" max="274" width="8.28515625" style="865" customWidth="1"/>
    <col min="275" max="275" width="6.85546875" style="865" bestFit="1" customWidth="1"/>
    <col min="276" max="512" width="9.140625" style="865"/>
    <col min="513" max="513" width="56.42578125" style="865" bestFit="1" customWidth="1"/>
    <col min="514" max="517" width="8.42578125" style="865" bestFit="1" customWidth="1"/>
    <col min="518" max="518" width="7.140625" style="865" bestFit="1" customWidth="1"/>
    <col min="519" max="519" width="7" style="865" bestFit="1" customWidth="1"/>
    <col min="520" max="520" width="7.140625" style="865" bestFit="1" customWidth="1"/>
    <col min="521" max="521" width="6.85546875" style="865" bestFit="1" customWidth="1"/>
    <col min="522" max="522" width="10.42578125" style="865" bestFit="1" customWidth="1"/>
    <col min="523" max="523" width="54.85546875" style="865" customWidth="1"/>
    <col min="524" max="526" width="9.42578125" style="865" bestFit="1" customWidth="1"/>
    <col min="527" max="527" width="10.28515625" style="865" customWidth="1"/>
    <col min="528" max="528" width="8.42578125" style="865" customWidth="1"/>
    <col min="529" max="529" width="6.85546875" style="865" customWidth="1"/>
    <col min="530" max="530" width="8.28515625" style="865" customWidth="1"/>
    <col min="531" max="531" width="6.85546875" style="865" bestFit="1" customWidth="1"/>
    <col min="532" max="768" width="9.140625" style="865"/>
    <col min="769" max="769" width="56.42578125" style="865" bestFit="1" customWidth="1"/>
    <col min="770" max="773" width="8.42578125" style="865" bestFit="1" customWidth="1"/>
    <col min="774" max="774" width="7.140625" style="865" bestFit="1" customWidth="1"/>
    <col min="775" max="775" width="7" style="865" bestFit="1" customWidth="1"/>
    <col min="776" max="776" width="7.140625" style="865" bestFit="1" customWidth="1"/>
    <col min="777" max="777" width="6.85546875" style="865" bestFit="1" customWidth="1"/>
    <col min="778" max="778" width="10.42578125" style="865" bestFit="1" customWidth="1"/>
    <col min="779" max="779" width="54.85546875" style="865" customWidth="1"/>
    <col min="780" max="782" width="9.42578125" style="865" bestFit="1" customWidth="1"/>
    <col min="783" max="783" width="10.28515625" style="865" customWidth="1"/>
    <col min="784" max="784" width="8.42578125" style="865" customWidth="1"/>
    <col min="785" max="785" width="6.85546875" style="865" customWidth="1"/>
    <col min="786" max="786" width="8.28515625" style="865" customWidth="1"/>
    <col min="787" max="787" width="6.85546875" style="865" bestFit="1" customWidth="1"/>
    <col min="788" max="1024" width="9.140625" style="865"/>
    <col min="1025" max="1025" width="56.42578125" style="865" bestFit="1" customWidth="1"/>
    <col min="1026" max="1029" width="8.42578125" style="865" bestFit="1" customWidth="1"/>
    <col min="1030" max="1030" width="7.140625" style="865" bestFit="1" customWidth="1"/>
    <col min="1031" max="1031" width="7" style="865" bestFit="1" customWidth="1"/>
    <col min="1032" max="1032" width="7.140625" style="865" bestFit="1" customWidth="1"/>
    <col min="1033" max="1033" width="6.85546875" style="865" bestFit="1" customWidth="1"/>
    <col min="1034" max="1034" width="10.42578125" style="865" bestFit="1" customWidth="1"/>
    <col min="1035" max="1035" width="54.85546875" style="865" customWidth="1"/>
    <col min="1036" max="1038" width="9.42578125" style="865" bestFit="1" customWidth="1"/>
    <col min="1039" max="1039" width="10.28515625" style="865" customWidth="1"/>
    <col min="1040" max="1040" width="8.42578125" style="865" customWidth="1"/>
    <col min="1041" max="1041" width="6.85546875" style="865" customWidth="1"/>
    <col min="1042" max="1042" width="8.28515625" style="865" customWidth="1"/>
    <col min="1043" max="1043" width="6.85546875" style="865" bestFit="1" customWidth="1"/>
    <col min="1044" max="1280" width="9.140625" style="865"/>
    <col min="1281" max="1281" width="56.42578125" style="865" bestFit="1" customWidth="1"/>
    <col min="1282" max="1285" width="8.42578125" style="865" bestFit="1" customWidth="1"/>
    <col min="1286" max="1286" width="7.140625" style="865" bestFit="1" customWidth="1"/>
    <col min="1287" max="1287" width="7" style="865" bestFit="1" customWidth="1"/>
    <col min="1288" max="1288" width="7.140625" style="865" bestFit="1" customWidth="1"/>
    <col min="1289" max="1289" width="6.85546875" style="865" bestFit="1" customWidth="1"/>
    <col min="1290" max="1290" width="10.42578125" style="865" bestFit="1" customWidth="1"/>
    <col min="1291" max="1291" width="54.85546875" style="865" customWidth="1"/>
    <col min="1292" max="1294" width="9.42578125" style="865" bestFit="1" customWidth="1"/>
    <col min="1295" max="1295" width="10.28515625" style="865" customWidth="1"/>
    <col min="1296" max="1296" width="8.42578125" style="865" customWidth="1"/>
    <col min="1297" max="1297" width="6.85546875" style="865" customWidth="1"/>
    <col min="1298" max="1298" width="8.28515625" style="865" customWidth="1"/>
    <col min="1299" max="1299" width="6.85546875" style="865" bestFit="1" customWidth="1"/>
    <col min="1300" max="1536" width="9.140625" style="865"/>
    <col min="1537" max="1537" width="56.42578125" style="865" bestFit="1" customWidth="1"/>
    <col min="1538" max="1541" width="8.42578125" style="865" bestFit="1" customWidth="1"/>
    <col min="1542" max="1542" width="7.140625" style="865" bestFit="1" customWidth="1"/>
    <col min="1543" max="1543" width="7" style="865" bestFit="1" customWidth="1"/>
    <col min="1544" max="1544" width="7.140625" style="865" bestFit="1" customWidth="1"/>
    <col min="1545" max="1545" width="6.85546875" style="865" bestFit="1" customWidth="1"/>
    <col min="1546" max="1546" width="10.42578125" style="865" bestFit="1" customWidth="1"/>
    <col min="1547" max="1547" width="54.85546875" style="865" customWidth="1"/>
    <col min="1548" max="1550" width="9.42578125" style="865" bestFit="1" customWidth="1"/>
    <col min="1551" max="1551" width="10.28515625" style="865" customWidth="1"/>
    <col min="1552" max="1552" width="8.42578125" style="865" customWidth="1"/>
    <col min="1553" max="1553" width="6.85546875" style="865" customWidth="1"/>
    <col min="1554" max="1554" width="8.28515625" style="865" customWidth="1"/>
    <col min="1555" max="1555" width="6.85546875" style="865" bestFit="1" customWidth="1"/>
    <col min="1556" max="1792" width="9.140625" style="865"/>
    <col min="1793" max="1793" width="56.42578125" style="865" bestFit="1" customWidth="1"/>
    <col min="1794" max="1797" width="8.42578125" style="865" bestFit="1" customWidth="1"/>
    <col min="1798" max="1798" width="7.140625" style="865" bestFit="1" customWidth="1"/>
    <col min="1799" max="1799" width="7" style="865" bestFit="1" customWidth="1"/>
    <col min="1800" max="1800" width="7.140625" style="865" bestFit="1" customWidth="1"/>
    <col min="1801" max="1801" width="6.85546875" style="865" bestFit="1" customWidth="1"/>
    <col min="1802" max="1802" width="10.42578125" style="865" bestFit="1" customWidth="1"/>
    <col min="1803" max="1803" width="54.85546875" style="865" customWidth="1"/>
    <col min="1804" max="1806" width="9.42578125" style="865" bestFit="1" customWidth="1"/>
    <col min="1807" max="1807" width="10.28515625" style="865" customWidth="1"/>
    <col min="1808" max="1808" width="8.42578125" style="865" customWidth="1"/>
    <col min="1809" max="1809" width="6.85546875" style="865" customWidth="1"/>
    <col min="1810" max="1810" width="8.28515625" style="865" customWidth="1"/>
    <col min="1811" max="1811" width="6.85546875" style="865" bestFit="1" customWidth="1"/>
    <col min="1812" max="2048" width="9.140625" style="865"/>
    <col min="2049" max="2049" width="56.42578125" style="865" bestFit="1" customWidth="1"/>
    <col min="2050" max="2053" width="8.42578125" style="865" bestFit="1" customWidth="1"/>
    <col min="2054" max="2054" width="7.140625" style="865" bestFit="1" customWidth="1"/>
    <col min="2055" max="2055" width="7" style="865" bestFit="1" customWidth="1"/>
    <col min="2056" max="2056" width="7.140625" style="865" bestFit="1" customWidth="1"/>
    <col min="2057" max="2057" width="6.85546875" style="865" bestFit="1" customWidth="1"/>
    <col min="2058" max="2058" width="10.42578125" style="865" bestFit="1" customWidth="1"/>
    <col min="2059" max="2059" width="54.85546875" style="865" customWidth="1"/>
    <col min="2060" max="2062" width="9.42578125" style="865" bestFit="1" customWidth="1"/>
    <col min="2063" max="2063" width="10.28515625" style="865" customWidth="1"/>
    <col min="2064" max="2064" width="8.42578125" style="865" customWidth="1"/>
    <col min="2065" max="2065" width="6.85546875" style="865" customWidth="1"/>
    <col min="2066" max="2066" width="8.28515625" style="865" customWidth="1"/>
    <col min="2067" max="2067" width="6.85546875" style="865" bestFit="1" customWidth="1"/>
    <col min="2068" max="2304" width="9.140625" style="865"/>
    <col min="2305" max="2305" width="56.42578125" style="865" bestFit="1" customWidth="1"/>
    <col min="2306" max="2309" width="8.42578125" style="865" bestFit="1" customWidth="1"/>
    <col min="2310" max="2310" width="7.140625" style="865" bestFit="1" customWidth="1"/>
    <col min="2311" max="2311" width="7" style="865" bestFit="1" customWidth="1"/>
    <col min="2312" max="2312" width="7.140625" style="865" bestFit="1" customWidth="1"/>
    <col min="2313" max="2313" width="6.85546875" style="865" bestFit="1" customWidth="1"/>
    <col min="2314" max="2314" width="10.42578125" style="865" bestFit="1" customWidth="1"/>
    <col min="2315" max="2315" width="54.85546875" style="865" customWidth="1"/>
    <col min="2316" max="2318" width="9.42578125" style="865" bestFit="1" customWidth="1"/>
    <col min="2319" max="2319" width="10.28515625" style="865" customWidth="1"/>
    <col min="2320" max="2320" width="8.42578125" style="865" customWidth="1"/>
    <col min="2321" max="2321" width="6.85546875" style="865" customWidth="1"/>
    <col min="2322" max="2322" width="8.28515625" style="865" customWidth="1"/>
    <col min="2323" max="2323" width="6.85546875" style="865" bestFit="1" customWidth="1"/>
    <col min="2324" max="2560" width="9.140625" style="865"/>
    <col min="2561" max="2561" width="56.42578125" style="865" bestFit="1" customWidth="1"/>
    <col min="2562" max="2565" width="8.42578125" style="865" bestFit="1" customWidth="1"/>
    <col min="2566" max="2566" width="7.140625" style="865" bestFit="1" customWidth="1"/>
    <col min="2567" max="2567" width="7" style="865" bestFit="1" customWidth="1"/>
    <col min="2568" max="2568" width="7.140625" style="865" bestFit="1" customWidth="1"/>
    <col min="2569" max="2569" width="6.85546875" style="865" bestFit="1" customWidth="1"/>
    <col min="2570" max="2570" width="10.42578125" style="865" bestFit="1" customWidth="1"/>
    <col min="2571" max="2571" width="54.85546875" style="865" customWidth="1"/>
    <col min="2572" max="2574" width="9.42578125" style="865" bestFit="1" customWidth="1"/>
    <col min="2575" max="2575" width="10.28515625" style="865" customWidth="1"/>
    <col min="2576" max="2576" width="8.42578125" style="865" customWidth="1"/>
    <col min="2577" max="2577" width="6.85546875" style="865" customWidth="1"/>
    <col min="2578" max="2578" width="8.28515625" style="865" customWidth="1"/>
    <col min="2579" max="2579" width="6.85546875" style="865" bestFit="1" customWidth="1"/>
    <col min="2580" max="2816" width="9.140625" style="865"/>
    <col min="2817" max="2817" width="56.42578125" style="865" bestFit="1" customWidth="1"/>
    <col min="2818" max="2821" width="8.42578125" style="865" bestFit="1" customWidth="1"/>
    <col min="2822" max="2822" width="7.140625" style="865" bestFit="1" customWidth="1"/>
    <col min="2823" max="2823" width="7" style="865" bestFit="1" customWidth="1"/>
    <col min="2824" max="2824" width="7.140625" style="865" bestFit="1" customWidth="1"/>
    <col min="2825" max="2825" width="6.85546875" style="865" bestFit="1" customWidth="1"/>
    <col min="2826" max="2826" width="10.42578125" style="865" bestFit="1" customWidth="1"/>
    <col min="2827" max="2827" width="54.85546875" style="865" customWidth="1"/>
    <col min="2828" max="2830" width="9.42578125" style="865" bestFit="1" customWidth="1"/>
    <col min="2831" max="2831" width="10.28515625" style="865" customWidth="1"/>
    <col min="2832" max="2832" width="8.42578125" style="865" customWidth="1"/>
    <col min="2833" max="2833" width="6.85546875" style="865" customWidth="1"/>
    <col min="2834" max="2834" width="8.28515625" style="865" customWidth="1"/>
    <col min="2835" max="2835" width="6.85546875" style="865" bestFit="1" customWidth="1"/>
    <col min="2836" max="3072" width="9.140625" style="865"/>
    <col min="3073" max="3073" width="56.42578125" style="865" bestFit="1" customWidth="1"/>
    <col min="3074" max="3077" width="8.42578125" style="865" bestFit="1" customWidth="1"/>
    <col min="3078" max="3078" width="7.140625" style="865" bestFit="1" customWidth="1"/>
    <col min="3079" max="3079" width="7" style="865" bestFit="1" customWidth="1"/>
    <col min="3080" max="3080" width="7.140625" style="865" bestFit="1" customWidth="1"/>
    <col min="3081" max="3081" width="6.85546875" style="865" bestFit="1" customWidth="1"/>
    <col min="3082" max="3082" width="10.42578125" style="865" bestFit="1" customWidth="1"/>
    <col min="3083" max="3083" width="54.85546875" style="865" customWidth="1"/>
    <col min="3084" max="3086" width="9.42578125" style="865" bestFit="1" customWidth="1"/>
    <col min="3087" max="3087" width="10.28515625" style="865" customWidth="1"/>
    <col min="3088" max="3088" width="8.42578125" style="865" customWidth="1"/>
    <col min="3089" max="3089" width="6.85546875" style="865" customWidth="1"/>
    <col min="3090" max="3090" width="8.28515625" style="865" customWidth="1"/>
    <col min="3091" max="3091" width="6.85546875" style="865" bestFit="1" customWidth="1"/>
    <col min="3092" max="3328" width="9.140625" style="865"/>
    <col min="3329" max="3329" width="56.42578125" style="865" bestFit="1" customWidth="1"/>
    <col min="3330" max="3333" width="8.42578125" style="865" bestFit="1" customWidth="1"/>
    <col min="3334" max="3334" width="7.140625" style="865" bestFit="1" customWidth="1"/>
    <col min="3335" max="3335" width="7" style="865" bestFit="1" customWidth="1"/>
    <col min="3336" max="3336" width="7.140625" style="865" bestFit="1" customWidth="1"/>
    <col min="3337" max="3337" width="6.85546875" style="865" bestFit="1" customWidth="1"/>
    <col min="3338" max="3338" width="10.42578125" style="865" bestFit="1" customWidth="1"/>
    <col min="3339" max="3339" width="54.85546875" style="865" customWidth="1"/>
    <col min="3340" max="3342" width="9.42578125" style="865" bestFit="1" customWidth="1"/>
    <col min="3343" max="3343" width="10.28515625" style="865" customWidth="1"/>
    <col min="3344" max="3344" width="8.42578125" style="865" customWidth="1"/>
    <col min="3345" max="3345" width="6.85546875" style="865" customWidth="1"/>
    <col min="3346" max="3346" width="8.28515625" style="865" customWidth="1"/>
    <col min="3347" max="3347" width="6.85546875" style="865" bestFit="1" customWidth="1"/>
    <col min="3348" max="3584" width="9.140625" style="865"/>
    <col min="3585" max="3585" width="56.42578125" style="865" bestFit="1" customWidth="1"/>
    <col min="3586" max="3589" width="8.42578125" style="865" bestFit="1" customWidth="1"/>
    <col min="3590" max="3590" width="7.140625" style="865" bestFit="1" customWidth="1"/>
    <col min="3591" max="3591" width="7" style="865" bestFit="1" customWidth="1"/>
    <col min="3592" max="3592" width="7.140625" style="865" bestFit="1" customWidth="1"/>
    <col min="3593" max="3593" width="6.85546875" style="865" bestFit="1" customWidth="1"/>
    <col min="3594" max="3594" width="10.42578125" style="865" bestFit="1" customWidth="1"/>
    <col min="3595" max="3595" width="54.85546875" style="865" customWidth="1"/>
    <col min="3596" max="3598" width="9.42578125" style="865" bestFit="1" customWidth="1"/>
    <col min="3599" max="3599" width="10.28515625" style="865" customWidth="1"/>
    <col min="3600" max="3600" width="8.42578125" style="865" customWidth="1"/>
    <col min="3601" max="3601" width="6.85546875" style="865" customWidth="1"/>
    <col min="3602" max="3602" width="8.28515625" style="865" customWidth="1"/>
    <col min="3603" max="3603" width="6.85546875" style="865" bestFit="1" customWidth="1"/>
    <col min="3604" max="3840" width="9.140625" style="865"/>
    <col min="3841" max="3841" width="56.42578125" style="865" bestFit="1" customWidth="1"/>
    <col min="3842" max="3845" width="8.42578125" style="865" bestFit="1" customWidth="1"/>
    <col min="3846" max="3846" width="7.140625" style="865" bestFit="1" customWidth="1"/>
    <col min="3847" max="3847" width="7" style="865" bestFit="1" customWidth="1"/>
    <col min="3848" max="3848" width="7.140625" style="865" bestFit="1" customWidth="1"/>
    <col min="3849" max="3849" width="6.85546875" style="865" bestFit="1" customWidth="1"/>
    <col min="3850" max="3850" width="10.42578125" style="865" bestFit="1" customWidth="1"/>
    <col min="3851" max="3851" width="54.85546875" style="865" customWidth="1"/>
    <col min="3852" max="3854" width="9.42578125" style="865" bestFit="1" customWidth="1"/>
    <col min="3855" max="3855" width="10.28515625" style="865" customWidth="1"/>
    <col min="3856" max="3856" width="8.42578125" style="865" customWidth="1"/>
    <col min="3857" max="3857" width="6.85546875" style="865" customWidth="1"/>
    <col min="3858" max="3858" width="8.28515625" style="865" customWidth="1"/>
    <col min="3859" max="3859" width="6.85546875" style="865" bestFit="1" customWidth="1"/>
    <col min="3860" max="4096" width="9.140625" style="865"/>
    <col min="4097" max="4097" width="56.42578125" style="865" bestFit="1" customWidth="1"/>
    <col min="4098" max="4101" width="8.42578125" style="865" bestFit="1" customWidth="1"/>
    <col min="4102" max="4102" width="7.140625" style="865" bestFit="1" customWidth="1"/>
    <col min="4103" max="4103" width="7" style="865" bestFit="1" customWidth="1"/>
    <col min="4104" max="4104" width="7.140625" style="865" bestFit="1" customWidth="1"/>
    <col min="4105" max="4105" width="6.85546875" style="865" bestFit="1" customWidth="1"/>
    <col min="4106" max="4106" width="10.42578125" style="865" bestFit="1" customWidth="1"/>
    <col min="4107" max="4107" width="54.85546875" style="865" customWidth="1"/>
    <col min="4108" max="4110" width="9.42578125" style="865" bestFit="1" customWidth="1"/>
    <col min="4111" max="4111" width="10.28515625" style="865" customWidth="1"/>
    <col min="4112" max="4112" width="8.42578125" style="865" customWidth="1"/>
    <col min="4113" max="4113" width="6.85546875" style="865" customWidth="1"/>
    <col min="4114" max="4114" width="8.28515625" style="865" customWidth="1"/>
    <col min="4115" max="4115" width="6.85546875" style="865" bestFit="1" customWidth="1"/>
    <col min="4116" max="4352" width="9.140625" style="865"/>
    <col min="4353" max="4353" width="56.42578125" style="865" bestFit="1" customWidth="1"/>
    <col min="4354" max="4357" width="8.42578125" style="865" bestFit="1" customWidth="1"/>
    <col min="4358" max="4358" width="7.140625" style="865" bestFit="1" customWidth="1"/>
    <col min="4359" max="4359" width="7" style="865" bestFit="1" customWidth="1"/>
    <col min="4360" max="4360" width="7.140625" style="865" bestFit="1" customWidth="1"/>
    <col min="4361" max="4361" width="6.85546875" style="865" bestFit="1" customWidth="1"/>
    <col min="4362" max="4362" width="10.42578125" style="865" bestFit="1" customWidth="1"/>
    <col min="4363" max="4363" width="54.85546875" style="865" customWidth="1"/>
    <col min="4364" max="4366" width="9.42578125" style="865" bestFit="1" customWidth="1"/>
    <col min="4367" max="4367" width="10.28515625" style="865" customWidth="1"/>
    <col min="4368" max="4368" width="8.42578125" style="865" customWidth="1"/>
    <col min="4369" max="4369" width="6.85546875" style="865" customWidth="1"/>
    <col min="4370" max="4370" width="8.28515625" style="865" customWidth="1"/>
    <col min="4371" max="4371" width="6.85546875" style="865" bestFit="1" customWidth="1"/>
    <col min="4372" max="4608" width="9.140625" style="865"/>
    <col min="4609" max="4609" width="56.42578125" style="865" bestFit="1" customWidth="1"/>
    <col min="4610" max="4613" width="8.42578125" style="865" bestFit="1" customWidth="1"/>
    <col min="4614" max="4614" width="7.140625" style="865" bestFit="1" customWidth="1"/>
    <col min="4615" max="4615" width="7" style="865" bestFit="1" customWidth="1"/>
    <col min="4616" max="4616" width="7.140625" style="865" bestFit="1" customWidth="1"/>
    <col min="4617" max="4617" width="6.85546875" style="865" bestFit="1" customWidth="1"/>
    <col min="4618" max="4618" width="10.42578125" style="865" bestFit="1" customWidth="1"/>
    <col min="4619" max="4619" width="54.85546875" style="865" customWidth="1"/>
    <col min="4620" max="4622" width="9.42578125" style="865" bestFit="1" customWidth="1"/>
    <col min="4623" max="4623" width="10.28515625" style="865" customWidth="1"/>
    <col min="4624" max="4624" width="8.42578125" style="865" customWidth="1"/>
    <col min="4625" max="4625" width="6.85546875" style="865" customWidth="1"/>
    <col min="4626" max="4626" width="8.28515625" style="865" customWidth="1"/>
    <col min="4627" max="4627" width="6.85546875" style="865" bestFit="1" customWidth="1"/>
    <col min="4628" max="4864" width="9.140625" style="865"/>
    <col min="4865" max="4865" width="56.42578125" style="865" bestFit="1" customWidth="1"/>
    <col min="4866" max="4869" width="8.42578125" style="865" bestFit="1" customWidth="1"/>
    <col min="4870" max="4870" width="7.140625" style="865" bestFit="1" customWidth="1"/>
    <col min="4871" max="4871" width="7" style="865" bestFit="1" customWidth="1"/>
    <col min="4872" max="4872" width="7.140625" style="865" bestFit="1" customWidth="1"/>
    <col min="4873" max="4873" width="6.85546875" style="865" bestFit="1" customWidth="1"/>
    <col min="4874" max="4874" width="10.42578125" style="865" bestFit="1" customWidth="1"/>
    <col min="4875" max="4875" width="54.85546875" style="865" customWidth="1"/>
    <col min="4876" max="4878" width="9.42578125" style="865" bestFit="1" customWidth="1"/>
    <col min="4879" max="4879" width="10.28515625" style="865" customWidth="1"/>
    <col min="4880" max="4880" width="8.42578125" style="865" customWidth="1"/>
    <col min="4881" max="4881" width="6.85546875" style="865" customWidth="1"/>
    <col min="4882" max="4882" width="8.28515625" style="865" customWidth="1"/>
    <col min="4883" max="4883" width="6.85546875" style="865" bestFit="1" customWidth="1"/>
    <col min="4884" max="5120" width="9.140625" style="865"/>
    <col min="5121" max="5121" width="56.42578125" style="865" bestFit="1" customWidth="1"/>
    <col min="5122" max="5125" width="8.42578125" style="865" bestFit="1" customWidth="1"/>
    <col min="5126" max="5126" width="7.140625" style="865" bestFit="1" customWidth="1"/>
    <col min="5127" max="5127" width="7" style="865" bestFit="1" customWidth="1"/>
    <col min="5128" max="5128" width="7.140625" style="865" bestFit="1" customWidth="1"/>
    <col min="5129" max="5129" width="6.85546875" style="865" bestFit="1" customWidth="1"/>
    <col min="5130" max="5130" width="10.42578125" style="865" bestFit="1" customWidth="1"/>
    <col min="5131" max="5131" width="54.85546875" style="865" customWidth="1"/>
    <col min="5132" max="5134" width="9.42578125" style="865" bestFit="1" customWidth="1"/>
    <col min="5135" max="5135" width="10.28515625" style="865" customWidth="1"/>
    <col min="5136" max="5136" width="8.42578125" style="865" customWidth="1"/>
    <col min="5137" max="5137" width="6.85546875" style="865" customWidth="1"/>
    <col min="5138" max="5138" width="8.28515625" style="865" customWidth="1"/>
    <col min="5139" max="5139" width="6.85546875" style="865" bestFit="1" customWidth="1"/>
    <col min="5140" max="5376" width="9.140625" style="865"/>
    <col min="5377" max="5377" width="56.42578125" style="865" bestFit="1" customWidth="1"/>
    <col min="5378" max="5381" width="8.42578125" style="865" bestFit="1" customWidth="1"/>
    <col min="5382" max="5382" width="7.140625" style="865" bestFit="1" customWidth="1"/>
    <col min="5383" max="5383" width="7" style="865" bestFit="1" customWidth="1"/>
    <col min="5384" max="5384" width="7.140625" style="865" bestFit="1" customWidth="1"/>
    <col min="5385" max="5385" width="6.85546875" style="865" bestFit="1" customWidth="1"/>
    <col min="5386" max="5386" width="10.42578125" style="865" bestFit="1" customWidth="1"/>
    <col min="5387" max="5387" width="54.85546875" style="865" customWidth="1"/>
    <col min="5388" max="5390" width="9.42578125" style="865" bestFit="1" customWidth="1"/>
    <col min="5391" max="5391" width="10.28515625" style="865" customWidth="1"/>
    <col min="5392" max="5392" width="8.42578125" style="865" customWidth="1"/>
    <col min="5393" max="5393" width="6.85546875" style="865" customWidth="1"/>
    <col min="5394" max="5394" width="8.28515625" style="865" customWidth="1"/>
    <col min="5395" max="5395" width="6.85546875" style="865" bestFit="1" customWidth="1"/>
    <col min="5396" max="5632" width="9.140625" style="865"/>
    <col min="5633" max="5633" width="56.42578125" style="865" bestFit="1" customWidth="1"/>
    <col min="5634" max="5637" width="8.42578125" style="865" bestFit="1" customWidth="1"/>
    <col min="5638" max="5638" width="7.140625" style="865" bestFit="1" customWidth="1"/>
    <col min="5639" max="5639" width="7" style="865" bestFit="1" customWidth="1"/>
    <col min="5640" max="5640" width="7.140625" style="865" bestFit="1" customWidth="1"/>
    <col min="5641" max="5641" width="6.85546875" style="865" bestFit="1" customWidth="1"/>
    <col min="5642" max="5642" width="10.42578125" style="865" bestFit="1" customWidth="1"/>
    <col min="5643" max="5643" width="54.85546875" style="865" customWidth="1"/>
    <col min="5644" max="5646" width="9.42578125" style="865" bestFit="1" customWidth="1"/>
    <col min="5647" max="5647" width="10.28515625" style="865" customWidth="1"/>
    <col min="5648" max="5648" width="8.42578125" style="865" customWidth="1"/>
    <col min="5649" max="5649" width="6.85546875" style="865" customWidth="1"/>
    <col min="5650" max="5650" width="8.28515625" style="865" customWidth="1"/>
    <col min="5651" max="5651" width="6.85546875" style="865" bestFit="1" customWidth="1"/>
    <col min="5652" max="5888" width="9.140625" style="865"/>
    <col min="5889" max="5889" width="56.42578125" style="865" bestFit="1" customWidth="1"/>
    <col min="5890" max="5893" width="8.42578125" style="865" bestFit="1" customWidth="1"/>
    <col min="5894" max="5894" width="7.140625" style="865" bestFit="1" customWidth="1"/>
    <col min="5895" max="5895" width="7" style="865" bestFit="1" customWidth="1"/>
    <col min="5896" max="5896" width="7.140625" style="865" bestFit="1" customWidth="1"/>
    <col min="5897" max="5897" width="6.85546875" style="865" bestFit="1" customWidth="1"/>
    <col min="5898" max="5898" width="10.42578125" style="865" bestFit="1" customWidth="1"/>
    <col min="5899" max="5899" width="54.85546875" style="865" customWidth="1"/>
    <col min="5900" max="5902" width="9.42578125" style="865" bestFit="1" customWidth="1"/>
    <col min="5903" max="5903" width="10.28515625" style="865" customWidth="1"/>
    <col min="5904" max="5904" width="8.42578125" style="865" customWidth="1"/>
    <col min="5905" max="5905" width="6.85546875" style="865" customWidth="1"/>
    <col min="5906" max="5906" width="8.28515625" style="865" customWidth="1"/>
    <col min="5907" max="5907" width="6.85546875" style="865" bestFit="1" customWidth="1"/>
    <col min="5908" max="6144" width="9.140625" style="865"/>
    <col min="6145" max="6145" width="56.42578125" style="865" bestFit="1" customWidth="1"/>
    <col min="6146" max="6149" width="8.42578125" style="865" bestFit="1" customWidth="1"/>
    <col min="6150" max="6150" width="7.140625" style="865" bestFit="1" customWidth="1"/>
    <col min="6151" max="6151" width="7" style="865" bestFit="1" customWidth="1"/>
    <col min="6152" max="6152" width="7.140625" style="865" bestFit="1" customWidth="1"/>
    <col min="6153" max="6153" width="6.85546875" style="865" bestFit="1" customWidth="1"/>
    <col min="6154" max="6154" width="10.42578125" style="865" bestFit="1" customWidth="1"/>
    <col min="6155" max="6155" width="54.85546875" style="865" customWidth="1"/>
    <col min="6156" max="6158" width="9.42578125" style="865" bestFit="1" customWidth="1"/>
    <col min="6159" max="6159" width="10.28515625" style="865" customWidth="1"/>
    <col min="6160" max="6160" width="8.42578125" style="865" customWidth="1"/>
    <col min="6161" max="6161" width="6.85546875" style="865" customWidth="1"/>
    <col min="6162" max="6162" width="8.28515625" style="865" customWidth="1"/>
    <col min="6163" max="6163" width="6.85546875" style="865" bestFit="1" customWidth="1"/>
    <col min="6164" max="6400" width="9.140625" style="865"/>
    <col min="6401" max="6401" width="56.42578125" style="865" bestFit="1" customWidth="1"/>
    <col min="6402" max="6405" width="8.42578125" style="865" bestFit="1" customWidth="1"/>
    <col min="6406" max="6406" width="7.140625" style="865" bestFit="1" customWidth="1"/>
    <col min="6407" max="6407" width="7" style="865" bestFit="1" customWidth="1"/>
    <col min="6408" max="6408" width="7.140625" style="865" bestFit="1" customWidth="1"/>
    <col min="6409" max="6409" width="6.85546875" style="865" bestFit="1" customWidth="1"/>
    <col min="6410" max="6410" width="10.42578125" style="865" bestFit="1" customWidth="1"/>
    <col min="6411" max="6411" width="54.85546875" style="865" customWidth="1"/>
    <col min="6412" max="6414" width="9.42578125" style="865" bestFit="1" customWidth="1"/>
    <col min="6415" max="6415" width="10.28515625" style="865" customWidth="1"/>
    <col min="6416" max="6416" width="8.42578125" style="865" customWidth="1"/>
    <col min="6417" max="6417" width="6.85546875" style="865" customWidth="1"/>
    <col min="6418" max="6418" width="8.28515625" style="865" customWidth="1"/>
    <col min="6419" max="6419" width="6.85546875" style="865" bestFit="1" customWidth="1"/>
    <col min="6420" max="6656" width="9.140625" style="865"/>
    <col min="6657" max="6657" width="56.42578125" style="865" bestFit="1" customWidth="1"/>
    <col min="6658" max="6661" width="8.42578125" style="865" bestFit="1" customWidth="1"/>
    <col min="6662" max="6662" width="7.140625" style="865" bestFit="1" customWidth="1"/>
    <col min="6663" max="6663" width="7" style="865" bestFit="1" customWidth="1"/>
    <col min="6664" max="6664" width="7.140625" style="865" bestFit="1" customWidth="1"/>
    <col min="6665" max="6665" width="6.85546875" style="865" bestFit="1" customWidth="1"/>
    <col min="6666" max="6666" width="10.42578125" style="865" bestFit="1" customWidth="1"/>
    <col min="6667" max="6667" width="54.85546875" style="865" customWidth="1"/>
    <col min="6668" max="6670" width="9.42578125" style="865" bestFit="1" customWidth="1"/>
    <col min="6671" max="6671" width="10.28515625" style="865" customWidth="1"/>
    <col min="6672" max="6672" width="8.42578125" style="865" customWidth="1"/>
    <col min="6673" max="6673" width="6.85546875" style="865" customWidth="1"/>
    <col min="6674" max="6674" width="8.28515625" style="865" customWidth="1"/>
    <col min="6675" max="6675" width="6.85546875" style="865" bestFit="1" customWidth="1"/>
    <col min="6676" max="6912" width="9.140625" style="865"/>
    <col min="6913" max="6913" width="56.42578125" style="865" bestFit="1" customWidth="1"/>
    <col min="6914" max="6917" width="8.42578125" style="865" bestFit="1" customWidth="1"/>
    <col min="6918" max="6918" width="7.140625" style="865" bestFit="1" customWidth="1"/>
    <col min="6919" max="6919" width="7" style="865" bestFit="1" customWidth="1"/>
    <col min="6920" max="6920" width="7.140625" style="865" bestFit="1" customWidth="1"/>
    <col min="6921" max="6921" width="6.85546875" style="865" bestFit="1" customWidth="1"/>
    <col min="6922" max="6922" width="10.42578125" style="865" bestFit="1" customWidth="1"/>
    <col min="6923" max="6923" width="54.85546875" style="865" customWidth="1"/>
    <col min="6924" max="6926" width="9.42578125" style="865" bestFit="1" customWidth="1"/>
    <col min="6927" max="6927" width="10.28515625" style="865" customWidth="1"/>
    <col min="6928" max="6928" width="8.42578125" style="865" customWidth="1"/>
    <col min="6929" max="6929" width="6.85546875" style="865" customWidth="1"/>
    <col min="6930" max="6930" width="8.28515625" style="865" customWidth="1"/>
    <col min="6931" max="6931" width="6.85546875" style="865" bestFit="1" customWidth="1"/>
    <col min="6932" max="7168" width="9.140625" style="865"/>
    <col min="7169" max="7169" width="56.42578125" style="865" bestFit="1" customWidth="1"/>
    <col min="7170" max="7173" width="8.42578125" style="865" bestFit="1" customWidth="1"/>
    <col min="7174" max="7174" width="7.140625" style="865" bestFit="1" customWidth="1"/>
    <col min="7175" max="7175" width="7" style="865" bestFit="1" customWidth="1"/>
    <col min="7176" max="7176" width="7.140625" style="865" bestFit="1" customWidth="1"/>
    <col min="7177" max="7177" width="6.85546875" style="865" bestFit="1" customWidth="1"/>
    <col min="7178" max="7178" width="10.42578125" style="865" bestFit="1" customWidth="1"/>
    <col min="7179" max="7179" width="54.85546875" style="865" customWidth="1"/>
    <col min="7180" max="7182" width="9.42578125" style="865" bestFit="1" customWidth="1"/>
    <col min="7183" max="7183" width="10.28515625" style="865" customWidth="1"/>
    <col min="7184" max="7184" width="8.42578125" style="865" customWidth="1"/>
    <col min="7185" max="7185" width="6.85546875" style="865" customWidth="1"/>
    <col min="7186" max="7186" width="8.28515625" style="865" customWidth="1"/>
    <col min="7187" max="7187" width="6.85546875" style="865" bestFit="1" customWidth="1"/>
    <col min="7188" max="7424" width="9.140625" style="865"/>
    <col min="7425" max="7425" width="56.42578125" style="865" bestFit="1" customWidth="1"/>
    <col min="7426" max="7429" width="8.42578125" style="865" bestFit="1" customWidth="1"/>
    <col min="7430" max="7430" width="7.140625" style="865" bestFit="1" customWidth="1"/>
    <col min="7431" max="7431" width="7" style="865" bestFit="1" customWidth="1"/>
    <col min="7432" max="7432" width="7.140625" style="865" bestFit="1" customWidth="1"/>
    <col min="7433" max="7433" width="6.85546875" style="865" bestFit="1" customWidth="1"/>
    <col min="7434" max="7434" width="10.42578125" style="865" bestFit="1" customWidth="1"/>
    <col min="7435" max="7435" width="54.85546875" style="865" customWidth="1"/>
    <col min="7436" max="7438" width="9.42578125" style="865" bestFit="1" customWidth="1"/>
    <col min="7439" max="7439" width="10.28515625" style="865" customWidth="1"/>
    <col min="7440" max="7440" width="8.42578125" style="865" customWidth="1"/>
    <col min="7441" max="7441" width="6.85546875" style="865" customWidth="1"/>
    <col min="7442" max="7442" width="8.28515625" style="865" customWidth="1"/>
    <col min="7443" max="7443" width="6.85546875" style="865" bestFit="1" customWidth="1"/>
    <col min="7444" max="7680" width="9.140625" style="865"/>
    <col min="7681" max="7681" width="56.42578125" style="865" bestFit="1" customWidth="1"/>
    <col min="7682" max="7685" width="8.42578125" style="865" bestFit="1" customWidth="1"/>
    <col min="7686" max="7686" width="7.140625" style="865" bestFit="1" customWidth="1"/>
    <col min="7687" max="7687" width="7" style="865" bestFit="1" customWidth="1"/>
    <col min="7688" max="7688" width="7.140625" style="865" bestFit="1" customWidth="1"/>
    <col min="7689" max="7689" width="6.85546875" style="865" bestFit="1" customWidth="1"/>
    <col min="7690" max="7690" width="10.42578125" style="865" bestFit="1" customWidth="1"/>
    <col min="7691" max="7691" width="54.85546875" style="865" customWidth="1"/>
    <col min="7692" max="7694" width="9.42578125" style="865" bestFit="1" customWidth="1"/>
    <col min="7695" max="7695" width="10.28515625" style="865" customWidth="1"/>
    <col min="7696" max="7696" width="8.42578125" style="865" customWidth="1"/>
    <col min="7697" max="7697" width="6.85546875" style="865" customWidth="1"/>
    <col min="7698" max="7698" width="8.28515625" style="865" customWidth="1"/>
    <col min="7699" max="7699" width="6.85546875" style="865" bestFit="1" customWidth="1"/>
    <col min="7700" max="7936" width="9.140625" style="865"/>
    <col min="7937" max="7937" width="56.42578125" style="865" bestFit="1" customWidth="1"/>
    <col min="7938" max="7941" width="8.42578125" style="865" bestFit="1" customWidth="1"/>
    <col min="7942" max="7942" width="7.140625" style="865" bestFit="1" customWidth="1"/>
    <col min="7943" max="7943" width="7" style="865" bestFit="1" customWidth="1"/>
    <col min="7944" max="7944" width="7.140625" style="865" bestFit="1" customWidth="1"/>
    <col min="7945" max="7945" width="6.85546875" style="865" bestFit="1" customWidth="1"/>
    <col min="7946" max="7946" width="10.42578125" style="865" bestFit="1" customWidth="1"/>
    <col min="7947" max="7947" width="54.85546875" style="865" customWidth="1"/>
    <col min="7948" max="7950" width="9.42578125" style="865" bestFit="1" customWidth="1"/>
    <col min="7951" max="7951" width="10.28515625" style="865" customWidth="1"/>
    <col min="7952" max="7952" width="8.42578125" style="865" customWidth="1"/>
    <col min="7953" max="7953" width="6.85546875" style="865" customWidth="1"/>
    <col min="7954" max="7954" width="8.28515625" style="865" customWidth="1"/>
    <col min="7955" max="7955" width="6.85546875" style="865" bestFit="1" customWidth="1"/>
    <col min="7956" max="8192" width="9.140625" style="865"/>
    <col min="8193" max="8193" width="56.42578125" style="865" bestFit="1" customWidth="1"/>
    <col min="8194" max="8197" width="8.42578125" style="865" bestFit="1" customWidth="1"/>
    <col min="8198" max="8198" width="7.140625" style="865" bestFit="1" customWidth="1"/>
    <col min="8199" max="8199" width="7" style="865" bestFit="1" customWidth="1"/>
    <col min="8200" max="8200" width="7.140625" style="865" bestFit="1" customWidth="1"/>
    <col min="8201" max="8201" width="6.85546875" style="865" bestFit="1" customWidth="1"/>
    <col min="8202" max="8202" width="10.42578125" style="865" bestFit="1" customWidth="1"/>
    <col min="8203" max="8203" width="54.85546875" style="865" customWidth="1"/>
    <col min="8204" max="8206" width="9.42578125" style="865" bestFit="1" customWidth="1"/>
    <col min="8207" max="8207" width="10.28515625" style="865" customWidth="1"/>
    <col min="8208" max="8208" width="8.42578125" style="865" customWidth="1"/>
    <col min="8209" max="8209" width="6.85546875" style="865" customWidth="1"/>
    <col min="8210" max="8210" width="8.28515625" style="865" customWidth="1"/>
    <col min="8211" max="8211" width="6.85546875" style="865" bestFit="1" customWidth="1"/>
    <col min="8212" max="8448" width="9.140625" style="865"/>
    <col min="8449" max="8449" width="56.42578125" style="865" bestFit="1" customWidth="1"/>
    <col min="8450" max="8453" width="8.42578125" style="865" bestFit="1" customWidth="1"/>
    <col min="8454" max="8454" width="7.140625" style="865" bestFit="1" customWidth="1"/>
    <col min="8455" max="8455" width="7" style="865" bestFit="1" customWidth="1"/>
    <col min="8456" max="8456" width="7.140625" style="865" bestFit="1" customWidth="1"/>
    <col min="8457" max="8457" width="6.85546875" style="865" bestFit="1" customWidth="1"/>
    <col min="8458" max="8458" width="10.42578125" style="865" bestFit="1" customWidth="1"/>
    <col min="8459" max="8459" width="54.85546875" style="865" customWidth="1"/>
    <col min="8460" max="8462" width="9.42578125" style="865" bestFit="1" customWidth="1"/>
    <col min="8463" max="8463" width="10.28515625" style="865" customWidth="1"/>
    <col min="8464" max="8464" width="8.42578125" style="865" customWidth="1"/>
    <col min="8465" max="8465" width="6.85546875" style="865" customWidth="1"/>
    <col min="8466" max="8466" width="8.28515625" style="865" customWidth="1"/>
    <col min="8467" max="8467" width="6.85546875" style="865" bestFit="1" customWidth="1"/>
    <col min="8468" max="8704" width="9.140625" style="865"/>
    <col min="8705" max="8705" width="56.42578125" style="865" bestFit="1" customWidth="1"/>
    <col min="8706" max="8709" width="8.42578125" style="865" bestFit="1" customWidth="1"/>
    <col min="8710" max="8710" width="7.140625" style="865" bestFit="1" customWidth="1"/>
    <col min="8711" max="8711" width="7" style="865" bestFit="1" customWidth="1"/>
    <col min="8712" max="8712" width="7.140625" style="865" bestFit="1" customWidth="1"/>
    <col min="8713" max="8713" width="6.85546875" style="865" bestFit="1" customWidth="1"/>
    <col min="8714" max="8714" width="10.42578125" style="865" bestFit="1" customWidth="1"/>
    <col min="8715" max="8715" width="54.85546875" style="865" customWidth="1"/>
    <col min="8716" max="8718" width="9.42578125" style="865" bestFit="1" customWidth="1"/>
    <col min="8719" max="8719" width="10.28515625" style="865" customWidth="1"/>
    <col min="8720" max="8720" width="8.42578125" style="865" customWidth="1"/>
    <col min="8721" max="8721" width="6.85546875" style="865" customWidth="1"/>
    <col min="8722" max="8722" width="8.28515625" style="865" customWidth="1"/>
    <col min="8723" max="8723" width="6.85546875" style="865" bestFit="1" customWidth="1"/>
    <col min="8724" max="8960" width="9.140625" style="865"/>
    <col min="8961" max="8961" width="56.42578125" style="865" bestFit="1" customWidth="1"/>
    <col min="8962" max="8965" width="8.42578125" style="865" bestFit="1" customWidth="1"/>
    <col min="8966" max="8966" width="7.140625" style="865" bestFit="1" customWidth="1"/>
    <col min="8967" max="8967" width="7" style="865" bestFit="1" customWidth="1"/>
    <col min="8968" max="8968" width="7.140625" style="865" bestFit="1" customWidth="1"/>
    <col min="8969" max="8969" width="6.85546875" style="865" bestFit="1" customWidth="1"/>
    <col min="8970" max="8970" width="10.42578125" style="865" bestFit="1" customWidth="1"/>
    <col min="8971" max="8971" width="54.85546875" style="865" customWidth="1"/>
    <col min="8972" max="8974" width="9.42578125" style="865" bestFit="1" customWidth="1"/>
    <col min="8975" max="8975" width="10.28515625" style="865" customWidth="1"/>
    <col min="8976" max="8976" width="8.42578125" style="865" customWidth="1"/>
    <col min="8977" max="8977" width="6.85546875" style="865" customWidth="1"/>
    <col min="8978" max="8978" width="8.28515625" style="865" customWidth="1"/>
    <col min="8979" max="8979" width="6.85546875" style="865" bestFit="1" customWidth="1"/>
    <col min="8980" max="9216" width="9.140625" style="865"/>
    <col min="9217" max="9217" width="56.42578125" style="865" bestFit="1" customWidth="1"/>
    <col min="9218" max="9221" width="8.42578125" style="865" bestFit="1" customWidth="1"/>
    <col min="9222" max="9222" width="7.140625" style="865" bestFit="1" customWidth="1"/>
    <col min="9223" max="9223" width="7" style="865" bestFit="1" customWidth="1"/>
    <col min="9224" max="9224" width="7.140625" style="865" bestFit="1" customWidth="1"/>
    <col min="9225" max="9225" width="6.85546875" style="865" bestFit="1" customWidth="1"/>
    <col min="9226" max="9226" width="10.42578125" style="865" bestFit="1" customWidth="1"/>
    <col min="9227" max="9227" width="54.85546875" style="865" customWidth="1"/>
    <col min="9228" max="9230" width="9.42578125" style="865" bestFit="1" customWidth="1"/>
    <col min="9231" max="9231" width="10.28515625" style="865" customWidth="1"/>
    <col min="9232" max="9232" width="8.42578125" style="865" customWidth="1"/>
    <col min="9233" max="9233" width="6.85546875" style="865" customWidth="1"/>
    <col min="9234" max="9234" width="8.28515625" style="865" customWidth="1"/>
    <col min="9235" max="9235" width="6.85546875" style="865" bestFit="1" customWidth="1"/>
    <col min="9236" max="9472" width="9.140625" style="865"/>
    <col min="9473" max="9473" width="56.42578125" style="865" bestFit="1" customWidth="1"/>
    <col min="9474" max="9477" width="8.42578125" style="865" bestFit="1" customWidth="1"/>
    <col min="9478" max="9478" width="7.140625" style="865" bestFit="1" customWidth="1"/>
    <col min="9479" max="9479" width="7" style="865" bestFit="1" customWidth="1"/>
    <col min="9480" max="9480" width="7.140625" style="865" bestFit="1" customWidth="1"/>
    <col min="9481" max="9481" width="6.85546875" style="865" bestFit="1" customWidth="1"/>
    <col min="9482" max="9482" width="10.42578125" style="865" bestFit="1" customWidth="1"/>
    <col min="9483" max="9483" width="54.85546875" style="865" customWidth="1"/>
    <col min="9484" max="9486" width="9.42578125" style="865" bestFit="1" customWidth="1"/>
    <col min="9487" max="9487" width="10.28515625" style="865" customWidth="1"/>
    <col min="9488" max="9488" width="8.42578125" style="865" customWidth="1"/>
    <col min="9489" max="9489" width="6.85546875" style="865" customWidth="1"/>
    <col min="9490" max="9490" width="8.28515625" style="865" customWidth="1"/>
    <col min="9491" max="9491" width="6.85546875" style="865" bestFit="1" customWidth="1"/>
    <col min="9492" max="9728" width="9.140625" style="865"/>
    <col min="9729" max="9729" width="56.42578125" style="865" bestFit="1" customWidth="1"/>
    <col min="9730" max="9733" width="8.42578125" style="865" bestFit="1" customWidth="1"/>
    <col min="9734" max="9734" width="7.140625" style="865" bestFit="1" customWidth="1"/>
    <col min="9735" max="9735" width="7" style="865" bestFit="1" customWidth="1"/>
    <col min="9736" max="9736" width="7.140625" style="865" bestFit="1" customWidth="1"/>
    <col min="9737" max="9737" width="6.85546875" style="865" bestFit="1" customWidth="1"/>
    <col min="9738" max="9738" width="10.42578125" style="865" bestFit="1" customWidth="1"/>
    <col min="9739" max="9739" width="54.85546875" style="865" customWidth="1"/>
    <col min="9740" max="9742" width="9.42578125" style="865" bestFit="1" customWidth="1"/>
    <col min="9743" max="9743" width="10.28515625" style="865" customWidth="1"/>
    <col min="9744" max="9744" width="8.42578125" style="865" customWidth="1"/>
    <col min="9745" max="9745" width="6.85546875" style="865" customWidth="1"/>
    <col min="9746" max="9746" width="8.28515625" style="865" customWidth="1"/>
    <col min="9747" max="9747" width="6.85546875" style="865" bestFit="1" customWidth="1"/>
    <col min="9748" max="9984" width="9.140625" style="865"/>
    <col min="9985" max="9985" width="56.42578125" style="865" bestFit="1" customWidth="1"/>
    <col min="9986" max="9989" width="8.42578125" style="865" bestFit="1" customWidth="1"/>
    <col min="9990" max="9990" width="7.140625" style="865" bestFit="1" customWidth="1"/>
    <col min="9991" max="9991" width="7" style="865" bestFit="1" customWidth="1"/>
    <col min="9992" max="9992" width="7.140625" style="865" bestFit="1" customWidth="1"/>
    <col min="9993" max="9993" width="6.85546875" style="865" bestFit="1" customWidth="1"/>
    <col min="9994" max="9994" width="10.42578125" style="865" bestFit="1" customWidth="1"/>
    <col min="9995" max="9995" width="54.85546875" style="865" customWidth="1"/>
    <col min="9996" max="9998" width="9.42578125" style="865" bestFit="1" customWidth="1"/>
    <col min="9999" max="9999" width="10.28515625" style="865" customWidth="1"/>
    <col min="10000" max="10000" width="8.42578125" style="865" customWidth="1"/>
    <col min="10001" max="10001" width="6.85546875" style="865" customWidth="1"/>
    <col min="10002" max="10002" width="8.28515625" style="865" customWidth="1"/>
    <col min="10003" max="10003" width="6.85546875" style="865" bestFit="1" customWidth="1"/>
    <col min="10004" max="10240" width="9.140625" style="865"/>
    <col min="10241" max="10241" width="56.42578125" style="865" bestFit="1" customWidth="1"/>
    <col min="10242" max="10245" width="8.42578125" style="865" bestFit="1" customWidth="1"/>
    <col min="10246" max="10246" width="7.140625" style="865" bestFit="1" customWidth="1"/>
    <col min="10247" max="10247" width="7" style="865" bestFit="1" customWidth="1"/>
    <col min="10248" max="10248" width="7.140625" style="865" bestFit="1" customWidth="1"/>
    <col min="10249" max="10249" width="6.85546875" style="865" bestFit="1" customWidth="1"/>
    <col min="10250" max="10250" width="10.42578125" style="865" bestFit="1" customWidth="1"/>
    <col min="10251" max="10251" width="54.85546875" style="865" customWidth="1"/>
    <col min="10252" max="10254" width="9.42578125" style="865" bestFit="1" customWidth="1"/>
    <col min="10255" max="10255" width="10.28515625" style="865" customWidth="1"/>
    <col min="10256" max="10256" width="8.42578125" style="865" customWidth="1"/>
    <col min="10257" max="10257" width="6.85546875" style="865" customWidth="1"/>
    <col min="10258" max="10258" width="8.28515625" style="865" customWidth="1"/>
    <col min="10259" max="10259" width="6.85546875" style="865" bestFit="1" customWidth="1"/>
    <col min="10260" max="10496" width="9.140625" style="865"/>
    <col min="10497" max="10497" width="56.42578125" style="865" bestFit="1" customWidth="1"/>
    <col min="10498" max="10501" width="8.42578125" style="865" bestFit="1" customWidth="1"/>
    <col min="10502" max="10502" width="7.140625" style="865" bestFit="1" customWidth="1"/>
    <col min="10503" max="10503" width="7" style="865" bestFit="1" customWidth="1"/>
    <col min="10504" max="10504" width="7.140625" style="865" bestFit="1" customWidth="1"/>
    <col min="10505" max="10505" width="6.85546875" style="865" bestFit="1" customWidth="1"/>
    <col min="10506" max="10506" width="10.42578125" style="865" bestFit="1" customWidth="1"/>
    <col min="10507" max="10507" width="54.85546875" style="865" customWidth="1"/>
    <col min="10508" max="10510" width="9.42578125" style="865" bestFit="1" customWidth="1"/>
    <col min="10511" max="10511" width="10.28515625" style="865" customWidth="1"/>
    <col min="10512" max="10512" width="8.42578125" style="865" customWidth="1"/>
    <col min="10513" max="10513" width="6.85546875" style="865" customWidth="1"/>
    <col min="10514" max="10514" width="8.28515625" style="865" customWidth="1"/>
    <col min="10515" max="10515" width="6.85546875" style="865" bestFit="1" customWidth="1"/>
    <col min="10516" max="10752" width="9.140625" style="865"/>
    <col min="10753" max="10753" width="56.42578125" style="865" bestFit="1" customWidth="1"/>
    <col min="10754" max="10757" width="8.42578125" style="865" bestFit="1" customWidth="1"/>
    <col min="10758" max="10758" width="7.140625" style="865" bestFit="1" customWidth="1"/>
    <col min="10759" max="10759" width="7" style="865" bestFit="1" customWidth="1"/>
    <col min="10760" max="10760" width="7.140625" style="865" bestFit="1" customWidth="1"/>
    <col min="10761" max="10761" width="6.85546875" style="865" bestFit="1" customWidth="1"/>
    <col min="10762" max="10762" width="10.42578125" style="865" bestFit="1" customWidth="1"/>
    <col min="10763" max="10763" width="54.85546875" style="865" customWidth="1"/>
    <col min="10764" max="10766" width="9.42578125" style="865" bestFit="1" customWidth="1"/>
    <col min="10767" max="10767" width="10.28515625" style="865" customWidth="1"/>
    <col min="10768" max="10768" width="8.42578125" style="865" customWidth="1"/>
    <col min="10769" max="10769" width="6.85546875" style="865" customWidth="1"/>
    <col min="10770" max="10770" width="8.28515625" style="865" customWidth="1"/>
    <col min="10771" max="10771" width="6.85546875" style="865" bestFit="1" customWidth="1"/>
    <col min="10772" max="11008" width="9.140625" style="865"/>
    <col min="11009" max="11009" width="56.42578125" style="865" bestFit="1" customWidth="1"/>
    <col min="11010" max="11013" width="8.42578125" style="865" bestFit="1" customWidth="1"/>
    <col min="11014" max="11014" width="7.140625" style="865" bestFit="1" customWidth="1"/>
    <col min="11015" max="11015" width="7" style="865" bestFit="1" customWidth="1"/>
    <col min="11016" max="11016" width="7.140625" style="865" bestFit="1" customWidth="1"/>
    <col min="11017" max="11017" width="6.85546875" style="865" bestFit="1" customWidth="1"/>
    <col min="11018" max="11018" width="10.42578125" style="865" bestFit="1" customWidth="1"/>
    <col min="11019" max="11019" width="54.85546875" style="865" customWidth="1"/>
    <col min="11020" max="11022" width="9.42578125" style="865" bestFit="1" customWidth="1"/>
    <col min="11023" max="11023" width="10.28515625" style="865" customWidth="1"/>
    <col min="11024" max="11024" width="8.42578125" style="865" customWidth="1"/>
    <col min="11025" max="11025" width="6.85546875" style="865" customWidth="1"/>
    <col min="11026" max="11026" width="8.28515625" style="865" customWidth="1"/>
    <col min="11027" max="11027" width="6.85546875" style="865" bestFit="1" customWidth="1"/>
    <col min="11028" max="11264" width="9.140625" style="865"/>
    <col min="11265" max="11265" width="56.42578125" style="865" bestFit="1" customWidth="1"/>
    <col min="11266" max="11269" width="8.42578125" style="865" bestFit="1" customWidth="1"/>
    <col min="11270" max="11270" width="7.140625" style="865" bestFit="1" customWidth="1"/>
    <col min="11271" max="11271" width="7" style="865" bestFit="1" customWidth="1"/>
    <col min="11272" max="11272" width="7.140625" style="865" bestFit="1" customWidth="1"/>
    <col min="11273" max="11273" width="6.85546875" style="865" bestFit="1" customWidth="1"/>
    <col min="11274" max="11274" width="10.42578125" style="865" bestFit="1" customWidth="1"/>
    <col min="11275" max="11275" width="54.85546875" style="865" customWidth="1"/>
    <col min="11276" max="11278" width="9.42578125" style="865" bestFit="1" customWidth="1"/>
    <col min="11279" max="11279" width="10.28515625" style="865" customWidth="1"/>
    <col min="11280" max="11280" width="8.42578125" style="865" customWidth="1"/>
    <col min="11281" max="11281" width="6.85546875" style="865" customWidth="1"/>
    <col min="11282" max="11282" width="8.28515625" style="865" customWidth="1"/>
    <col min="11283" max="11283" width="6.85546875" style="865" bestFit="1" customWidth="1"/>
    <col min="11284" max="11520" width="9.140625" style="865"/>
    <col min="11521" max="11521" width="56.42578125" style="865" bestFit="1" customWidth="1"/>
    <col min="11522" max="11525" width="8.42578125" style="865" bestFit="1" customWidth="1"/>
    <col min="11526" max="11526" width="7.140625" style="865" bestFit="1" customWidth="1"/>
    <col min="11527" max="11527" width="7" style="865" bestFit="1" customWidth="1"/>
    <col min="11528" max="11528" width="7.140625" style="865" bestFit="1" customWidth="1"/>
    <col min="11529" max="11529" width="6.85546875" style="865" bestFit="1" customWidth="1"/>
    <col min="11530" max="11530" width="10.42578125" style="865" bestFit="1" customWidth="1"/>
    <col min="11531" max="11531" width="54.85546875" style="865" customWidth="1"/>
    <col min="11532" max="11534" width="9.42578125" style="865" bestFit="1" customWidth="1"/>
    <col min="11535" max="11535" width="10.28515625" style="865" customWidth="1"/>
    <col min="11536" max="11536" width="8.42578125" style="865" customWidth="1"/>
    <col min="11537" max="11537" width="6.85546875" style="865" customWidth="1"/>
    <col min="11538" max="11538" width="8.28515625" style="865" customWidth="1"/>
    <col min="11539" max="11539" width="6.85546875" style="865" bestFit="1" customWidth="1"/>
    <col min="11540" max="11776" width="9.140625" style="865"/>
    <col min="11777" max="11777" width="56.42578125" style="865" bestFit="1" customWidth="1"/>
    <col min="11778" max="11781" width="8.42578125" style="865" bestFit="1" customWidth="1"/>
    <col min="11782" max="11782" width="7.140625" style="865" bestFit="1" customWidth="1"/>
    <col min="11783" max="11783" width="7" style="865" bestFit="1" customWidth="1"/>
    <col min="11784" max="11784" width="7.140625" style="865" bestFit="1" customWidth="1"/>
    <col min="11785" max="11785" width="6.85546875" style="865" bestFit="1" customWidth="1"/>
    <col min="11786" max="11786" width="10.42578125" style="865" bestFit="1" customWidth="1"/>
    <col min="11787" max="11787" width="54.85546875" style="865" customWidth="1"/>
    <col min="11788" max="11790" width="9.42578125" style="865" bestFit="1" customWidth="1"/>
    <col min="11791" max="11791" width="10.28515625" style="865" customWidth="1"/>
    <col min="11792" max="11792" width="8.42578125" style="865" customWidth="1"/>
    <col min="11793" max="11793" width="6.85546875" style="865" customWidth="1"/>
    <col min="11794" max="11794" width="8.28515625" style="865" customWidth="1"/>
    <col min="11795" max="11795" width="6.85546875" style="865" bestFit="1" customWidth="1"/>
    <col min="11796" max="12032" width="9.140625" style="865"/>
    <col min="12033" max="12033" width="56.42578125" style="865" bestFit="1" customWidth="1"/>
    <col min="12034" max="12037" width="8.42578125" style="865" bestFit="1" customWidth="1"/>
    <col min="12038" max="12038" width="7.140625" style="865" bestFit="1" customWidth="1"/>
    <col min="12039" max="12039" width="7" style="865" bestFit="1" customWidth="1"/>
    <col min="12040" max="12040" width="7.140625" style="865" bestFit="1" customWidth="1"/>
    <col min="12041" max="12041" width="6.85546875" style="865" bestFit="1" customWidth="1"/>
    <col min="12042" max="12042" width="10.42578125" style="865" bestFit="1" customWidth="1"/>
    <col min="12043" max="12043" width="54.85546875" style="865" customWidth="1"/>
    <col min="12044" max="12046" width="9.42578125" style="865" bestFit="1" customWidth="1"/>
    <col min="12047" max="12047" width="10.28515625" style="865" customWidth="1"/>
    <col min="12048" max="12048" width="8.42578125" style="865" customWidth="1"/>
    <col min="12049" max="12049" width="6.85546875" style="865" customWidth="1"/>
    <col min="12050" max="12050" width="8.28515625" style="865" customWidth="1"/>
    <col min="12051" max="12051" width="6.85546875" style="865" bestFit="1" customWidth="1"/>
    <col min="12052" max="12288" width="9.140625" style="865"/>
    <col min="12289" max="12289" width="56.42578125" style="865" bestFit="1" customWidth="1"/>
    <col min="12290" max="12293" width="8.42578125" style="865" bestFit="1" customWidth="1"/>
    <col min="12294" max="12294" width="7.140625" style="865" bestFit="1" customWidth="1"/>
    <col min="12295" max="12295" width="7" style="865" bestFit="1" customWidth="1"/>
    <col min="12296" max="12296" width="7.140625" style="865" bestFit="1" customWidth="1"/>
    <col min="12297" max="12297" width="6.85546875" style="865" bestFit="1" customWidth="1"/>
    <col min="12298" max="12298" width="10.42578125" style="865" bestFit="1" customWidth="1"/>
    <col min="12299" max="12299" width="54.85546875" style="865" customWidth="1"/>
    <col min="12300" max="12302" width="9.42578125" style="865" bestFit="1" customWidth="1"/>
    <col min="12303" max="12303" width="10.28515625" style="865" customWidth="1"/>
    <col min="12304" max="12304" width="8.42578125" style="865" customWidth="1"/>
    <col min="12305" max="12305" width="6.85546875" style="865" customWidth="1"/>
    <col min="12306" max="12306" width="8.28515625" style="865" customWidth="1"/>
    <col min="12307" max="12307" width="6.85546875" style="865" bestFit="1" customWidth="1"/>
    <col min="12308" max="12544" width="9.140625" style="865"/>
    <col min="12545" max="12545" width="56.42578125" style="865" bestFit="1" customWidth="1"/>
    <col min="12546" max="12549" width="8.42578125" style="865" bestFit="1" customWidth="1"/>
    <col min="12550" max="12550" width="7.140625" style="865" bestFit="1" customWidth="1"/>
    <col min="12551" max="12551" width="7" style="865" bestFit="1" customWidth="1"/>
    <col min="12552" max="12552" width="7.140625" style="865" bestFit="1" customWidth="1"/>
    <col min="12553" max="12553" width="6.85546875" style="865" bestFit="1" customWidth="1"/>
    <col min="12554" max="12554" width="10.42578125" style="865" bestFit="1" customWidth="1"/>
    <col min="12555" max="12555" width="54.85546875" style="865" customWidth="1"/>
    <col min="12556" max="12558" width="9.42578125" style="865" bestFit="1" customWidth="1"/>
    <col min="12559" max="12559" width="10.28515625" style="865" customWidth="1"/>
    <col min="12560" max="12560" width="8.42578125" style="865" customWidth="1"/>
    <col min="12561" max="12561" width="6.85546875" style="865" customWidth="1"/>
    <col min="12562" max="12562" width="8.28515625" style="865" customWidth="1"/>
    <col min="12563" max="12563" width="6.85546875" style="865" bestFit="1" customWidth="1"/>
    <col min="12564" max="12800" width="9.140625" style="865"/>
    <col min="12801" max="12801" width="56.42578125" style="865" bestFit="1" customWidth="1"/>
    <col min="12802" max="12805" width="8.42578125" style="865" bestFit="1" customWidth="1"/>
    <col min="12806" max="12806" width="7.140625" style="865" bestFit="1" customWidth="1"/>
    <col min="12807" max="12807" width="7" style="865" bestFit="1" customWidth="1"/>
    <col min="12808" max="12808" width="7.140625" style="865" bestFit="1" customWidth="1"/>
    <col min="12809" max="12809" width="6.85546875" style="865" bestFit="1" customWidth="1"/>
    <col min="12810" max="12810" width="10.42578125" style="865" bestFit="1" customWidth="1"/>
    <col min="12811" max="12811" width="54.85546875" style="865" customWidth="1"/>
    <col min="12812" max="12814" width="9.42578125" style="865" bestFit="1" customWidth="1"/>
    <col min="12815" max="12815" width="10.28515625" style="865" customWidth="1"/>
    <col min="12816" max="12816" width="8.42578125" style="865" customWidth="1"/>
    <col min="12817" max="12817" width="6.85546875" style="865" customWidth="1"/>
    <col min="12818" max="12818" width="8.28515625" style="865" customWidth="1"/>
    <col min="12819" max="12819" width="6.85546875" style="865" bestFit="1" customWidth="1"/>
    <col min="12820" max="13056" width="9.140625" style="865"/>
    <col min="13057" max="13057" width="56.42578125" style="865" bestFit="1" customWidth="1"/>
    <col min="13058" max="13061" width="8.42578125" style="865" bestFit="1" customWidth="1"/>
    <col min="13062" max="13062" width="7.140625" style="865" bestFit="1" customWidth="1"/>
    <col min="13063" max="13063" width="7" style="865" bestFit="1" customWidth="1"/>
    <col min="13064" max="13064" width="7.140625" style="865" bestFit="1" customWidth="1"/>
    <col min="13065" max="13065" width="6.85546875" style="865" bestFit="1" customWidth="1"/>
    <col min="13066" max="13066" width="10.42578125" style="865" bestFit="1" customWidth="1"/>
    <col min="13067" max="13067" width="54.85546875" style="865" customWidth="1"/>
    <col min="13068" max="13070" width="9.42578125" style="865" bestFit="1" customWidth="1"/>
    <col min="13071" max="13071" width="10.28515625" style="865" customWidth="1"/>
    <col min="13072" max="13072" width="8.42578125" style="865" customWidth="1"/>
    <col min="13073" max="13073" width="6.85546875" style="865" customWidth="1"/>
    <col min="13074" max="13074" width="8.28515625" style="865" customWidth="1"/>
    <col min="13075" max="13075" width="6.85546875" style="865" bestFit="1" customWidth="1"/>
    <col min="13076" max="13312" width="9.140625" style="865"/>
    <col min="13313" max="13313" width="56.42578125" style="865" bestFit="1" customWidth="1"/>
    <col min="13314" max="13317" width="8.42578125" style="865" bestFit="1" customWidth="1"/>
    <col min="13318" max="13318" width="7.140625" style="865" bestFit="1" customWidth="1"/>
    <col min="13319" max="13319" width="7" style="865" bestFit="1" customWidth="1"/>
    <col min="13320" max="13320" width="7.140625" style="865" bestFit="1" customWidth="1"/>
    <col min="13321" max="13321" width="6.85546875" style="865" bestFit="1" customWidth="1"/>
    <col min="13322" max="13322" width="10.42578125" style="865" bestFit="1" customWidth="1"/>
    <col min="13323" max="13323" width="54.85546875" style="865" customWidth="1"/>
    <col min="13324" max="13326" width="9.42578125" style="865" bestFit="1" customWidth="1"/>
    <col min="13327" max="13327" width="10.28515625" style="865" customWidth="1"/>
    <col min="13328" max="13328" width="8.42578125" style="865" customWidth="1"/>
    <col min="13329" max="13329" width="6.85546875" style="865" customWidth="1"/>
    <col min="13330" max="13330" width="8.28515625" style="865" customWidth="1"/>
    <col min="13331" max="13331" width="6.85546875" style="865" bestFit="1" customWidth="1"/>
    <col min="13332" max="13568" width="9.140625" style="865"/>
    <col min="13569" max="13569" width="56.42578125" style="865" bestFit="1" customWidth="1"/>
    <col min="13570" max="13573" width="8.42578125" style="865" bestFit="1" customWidth="1"/>
    <col min="13574" max="13574" width="7.140625" style="865" bestFit="1" customWidth="1"/>
    <col min="13575" max="13575" width="7" style="865" bestFit="1" customWidth="1"/>
    <col min="13576" max="13576" width="7.140625" style="865" bestFit="1" customWidth="1"/>
    <col min="13577" max="13577" width="6.85546875" style="865" bestFit="1" customWidth="1"/>
    <col min="13578" max="13578" width="10.42578125" style="865" bestFit="1" customWidth="1"/>
    <col min="13579" max="13579" width="54.85546875" style="865" customWidth="1"/>
    <col min="13580" max="13582" width="9.42578125" style="865" bestFit="1" customWidth="1"/>
    <col min="13583" max="13583" width="10.28515625" style="865" customWidth="1"/>
    <col min="13584" max="13584" width="8.42578125" style="865" customWidth="1"/>
    <col min="13585" max="13585" width="6.85546875" style="865" customWidth="1"/>
    <col min="13586" max="13586" width="8.28515625" style="865" customWidth="1"/>
    <col min="13587" max="13587" width="6.85546875" style="865" bestFit="1" customWidth="1"/>
    <col min="13588" max="13824" width="9.140625" style="865"/>
    <col min="13825" max="13825" width="56.42578125" style="865" bestFit="1" customWidth="1"/>
    <col min="13826" max="13829" width="8.42578125" style="865" bestFit="1" customWidth="1"/>
    <col min="13830" max="13830" width="7.140625" style="865" bestFit="1" customWidth="1"/>
    <col min="13831" max="13831" width="7" style="865" bestFit="1" customWidth="1"/>
    <col min="13832" max="13832" width="7.140625" style="865" bestFit="1" customWidth="1"/>
    <col min="13833" max="13833" width="6.85546875" style="865" bestFit="1" customWidth="1"/>
    <col min="13834" max="13834" width="10.42578125" style="865" bestFit="1" customWidth="1"/>
    <col min="13835" max="13835" width="54.85546875" style="865" customWidth="1"/>
    <col min="13836" max="13838" width="9.42578125" style="865" bestFit="1" customWidth="1"/>
    <col min="13839" max="13839" width="10.28515625" style="865" customWidth="1"/>
    <col min="13840" max="13840" width="8.42578125" style="865" customWidth="1"/>
    <col min="13841" max="13841" width="6.85546875" style="865" customWidth="1"/>
    <col min="13842" max="13842" width="8.28515625" style="865" customWidth="1"/>
    <col min="13843" max="13843" width="6.85546875" style="865" bestFit="1" customWidth="1"/>
    <col min="13844" max="14080" width="9.140625" style="865"/>
    <col min="14081" max="14081" width="56.42578125" style="865" bestFit="1" customWidth="1"/>
    <col min="14082" max="14085" width="8.42578125" style="865" bestFit="1" customWidth="1"/>
    <col min="14086" max="14086" width="7.140625" style="865" bestFit="1" customWidth="1"/>
    <col min="14087" max="14087" width="7" style="865" bestFit="1" customWidth="1"/>
    <col min="14088" max="14088" width="7.140625" style="865" bestFit="1" customWidth="1"/>
    <col min="14089" max="14089" width="6.85546875" style="865" bestFit="1" customWidth="1"/>
    <col min="14090" max="14090" width="10.42578125" style="865" bestFit="1" customWidth="1"/>
    <col min="14091" max="14091" width="54.85546875" style="865" customWidth="1"/>
    <col min="14092" max="14094" width="9.42578125" style="865" bestFit="1" customWidth="1"/>
    <col min="14095" max="14095" width="10.28515625" style="865" customWidth="1"/>
    <col min="14096" max="14096" width="8.42578125" style="865" customWidth="1"/>
    <col min="14097" max="14097" width="6.85546875" style="865" customWidth="1"/>
    <col min="14098" max="14098" width="8.28515625" style="865" customWidth="1"/>
    <col min="14099" max="14099" width="6.85546875" style="865" bestFit="1" customWidth="1"/>
    <col min="14100" max="14336" width="9.140625" style="865"/>
    <col min="14337" max="14337" width="56.42578125" style="865" bestFit="1" customWidth="1"/>
    <col min="14338" max="14341" width="8.42578125" style="865" bestFit="1" customWidth="1"/>
    <col min="14342" max="14342" width="7.140625" style="865" bestFit="1" customWidth="1"/>
    <col min="14343" max="14343" width="7" style="865" bestFit="1" customWidth="1"/>
    <col min="14344" max="14344" width="7.140625" style="865" bestFit="1" customWidth="1"/>
    <col min="14345" max="14345" width="6.85546875" style="865" bestFit="1" customWidth="1"/>
    <col min="14346" max="14346" width="10.42578125" style="865" bestFit="1" customWidth="1"/>
    <col min="14347" max="14347" width="54.85546875" style="865" customWidth="1"/>
    <col min="14348" max="14350" width="9.42578125" style="865" bestFit="1" customWidth="1"/>
    <col min="14351" max="14351" width="10.28515625" style="865" customWidth="1"/>
    <col min="14352" max="14352" width="8.42578125" style="865" customWidth="1"/>
    <col min="14353" max="14353" width="6.85546875" style="865" customWidth="1"/>
    <col min="14354" max="14354" width="8.28515625" style="865" customWidth="1"/>
    <col min="14355" max="14355" width="6.85546875" style="865" bestFit="1" customWidth="1"/>
    <col min="14356" max="14592" width="9.140625" style="865"/>
    <col min="14593" max="14593" width="56.42578125" style="865" bestFit="1" customWidth="1"/>
    <col min="14594" max="14597" width="8.42578125" style="865" bestFit="1" customWidth="1"/>
    <col min="14598" max="14598" width="7.140625" style="865" bestFit="1" customWidth="1"/>
    <col min="14599" max="14599" width="7" style="865" bestFit="1" customWidth="1"/>
    <col min="14600" max="14600" width="7.140625" style="865" bestFit="1" customWidth="1"/>
    <col min="14601" max="14601" width="6.85546875" style="865" bestFit="1" customWidth="1"/>
    <col min="14602" max="14602" width="10.42578125" style="865" bestFit="1" customWidth="1"/>
    <col min="14603" max="14603" width="54.85546875" style="865" customWidth="1"/>
    <col min="14604" max="14606" width="9.42578125" style="865" bestFit="1" customWidth="1"/>
    <col min="14607" max="14607" width="10.28515625" style="865" customWidth="1"/>
    <col min="14608" max="14608" width="8.42578125" style="865" customWidth="1"/>
    <col min="14609" max="14609" width="6.85546875" style="865" customWidth="1"/>
    <col min="14610" max="14610" width="8.28515625" style="865" customWidth="1"/>
    <col min="14611" max="14611" width="6.85546875" style="865" bestFit="1" customWidth="1"/>
    <col min="14612" max="14848" width="9.140625" style="865"/>
    <col min="14849" max="14849" width="56.42578125" style="865" bestFit="1" customWidth="1"/>
    <col min="14850" max="14853" width="8.42578125" style="865" bestFit="1" customWidth="1"/>
    <col min="14854" max="14854" width="7.140625" style="865" bestFit="1" customWidth="1"/>
    <col min="14855" max="14855" width="7" style="865" bestFit="1" customWidth="1"/>
    <col min="14856" max="14856" width="7.140625" style="865" bestFit="1" customWidth="1"/>
    <col min="14857" max="14857" width="6.85546875" style="865" bestFit="1" customWidth="1"/>
    <col min="14858" max="14858" width="10.42578125" style="865" bestFit="1" customWidth="1"/>
    <col min="14859" max="14859" width="54.85546875" style="865" customWidth="1"/>
    <col min="14860" max="14862" width="9.42578125" style="865" bestFit="1" customWidth="1"/>
    <col min="14863" max="14863" width="10.28515625" style="865" customWidth="1"/>
    <col min="14864" max="14864" width="8.42578125" style="865" customWidth="1"/>
    <col min="14865" max="14865" width="6.85546875" style="865" customWidth="1"/>
    <col min="14866" max="14866" width="8.28515625" style="865" customWidth="1"/>
    <col min="14867" max="14867" width="6.85546875" style="865" bestFit="1" customWidth="1"/>
    <col min="14868" max="15104" width="9.140625" style="865"/>
    <col min="15105" max="15105" width="56.42578125" style="865" bestFit="1" customWidth="1"/>
    <col min="15106" max="15109" width="8.42578125" style="865" bestFit="1" customWidth="1"/>
    <col min="15110" max="15110" width="7.140625" style="865" bestFit="1" customWidth="1"/>
    <col min="15111" max="15111" width="7" style="865" bestFit="1" customWidth="1"/>
    <col min="15112" max="15112" width="7.140625" style="865" bestFit="1" customWidth="1"/>
    <col min="15113" max="15113" width="6.85546875" style="865" bestFit="1" customWidth="1"/>
    <col min="15114" max="15114" width="10.42578125" style="865" bestFit="1" customWidth="1"/>
    <col min="15115" max="15115" width="54.85546875" style="865" customWidth="1"/>
    <col min="15116" max="15118" width="9.42578125" style="865" bestFit="1" customWidth="1"/>
    <col min="15119" max="15119" width="10.28515625" style="865" customWidth="1"/>
    <col min="15120" max="15120" width="8.42578125" style="865" customWidth="1"/>
    <col min="15121" max="15121" width="6.85546875" style="865" customWidth="1"/>
    <col min="15122" max="15122" width="8.28515625" style="865" customWidth="1"/>
    <col min="15123" max="15123" width="6.85546875" style="865" bestFit="1" customWidth="1"/>
    <col min="15124" max="15360" width="9.140625" style="865"/>
    <col min="15361" max="15361" width="56.42578125" style="865" bestFit="1" customWidth="1"/>
    <col min="15362" max="15365" width="8.42578125" style="865" bestFit="1" customWidth="1"/>
    <col min="15366" max="15366" width="7.140625" style="865" bestFit="1" customWidth="1"/>
    <col min="15367" max="15367" width="7" style="865" bestFit="1" customWidth="1"/>
    <col min="15368" max="15368" width="7.140625" style="865" bestFit="1" customWidth="1"/>
    <col min="15369" max="15369" width="6.85546875" style="865" bestFit="1" customWidth="1"/>
    <col min="15370" max="15370" width="10.42578125" style="865" bestFit="1" customWidth="1"/>
    <col min="15371" max="15371" width="54.85546875" style="865" customWidth="1"/>
    <col min="15372" max="15374" width="9.42578125" style="865" bestFit="1" customWidth="1"/>
    <col min="15375" max="15375" width="10.28515625" style="865" customWidth="1"/>
    <col min="15376" max="15376" width="8.42578125" style="865" customWidth="1"/>
    <col min="15377" max="15377" width="6.85546875" style="865" customWidth="1"/>
    <col min="15378" max="15378" width="8.28515625" style="865" customWidth="1"/>
    <col min="15379" max="15379" width="6.85546875" style="865" bestFit="1" customWidth="1"/>
    <col min="15380" max="15616" width="9.140625" style="865"/>
    <col min="15617" max="15617" width="56.42578125" style="865" bestFit="1" customWidth="1"/>
    <col min="15618" max="15621" width="8.42578125" style="865" bestFit="1" customWidth="1"/>
    <col min="15622" max="15622" width="7.140625" style="865" bestFit="1" customWidth="1"/>
    <col min="15623" max="15623" width="7" style="865" bestFit="1" customWidth="1"/>
    <col min="15624" max="15624" width="7.140625" style="865" bestFit="1" customWidth="1"/>
    <col min="15625" max="15625" width="6.85546875" style="865" bestFit="1" customWidth="1"/>
    <col min="15626" max="15626" width="10.42578125" style="865" bestFit="1" customWidth="1"/>
    <col min="15627" max="15627" width="54.85546875" style="865" customWidth="1"/>
    <col min="15628" max="15630" width="9.42578125" style="865" bestFit="1" customWidth="1"/>
    <col min="15631" max="15631" width="10.28515625" style="865" customWidth="1"/>
    <col min="15632" max="15632" width="8.42578125" style="865" customWidth="1"/>
    <col min="15633" max="15633" width="6.85546875" style="865" customWidth="1"/>
    <col min="15634" max="15634" width="8.28515625" style="865" customWidth="1"/>
    <col min="15635" max="15635" width="6.85546875" style="865" bestFit="1" customWidth="1"/>
    <col min="15636" max="15872" width="9.140625" style="865"/>
    <col min="15873" max="15873" width="56.42578125" style="865" bestFit="1" customWidth="1"/>
    <col min="15874" max="15877" width="8.42578125" style="865" bestFit="1" customWidth="1"/>
    <col min="15878" max="15878" width="7.140625" style="865" bestFit="1" customWidth="1"/>
    <col min="15879" max="15879" width="7" style="865" bestFit="1" customWidth="1"/>
    <col min="15880" max="15880" width="7.140625" style="865" bestFit="1" customWidth="1"/>
    <col min="15881" max="15881" width="6.85546875" style="865" bestFit="1" customWidth="1"/>
    <col min="15882" max="15882" width="10.42578125" style="865" bestFit="1" customWidth="1"/>
    <col min="15883" max="15883" width="54.85546875" style="865" customWidth="1"/>
    <col min="15884" max="15886" width="9.42578125" style="865" bestFit="1" customWidth="1"/>
    <col min="15887" max="15887" width="10.28515625" style="865" customWidth="1"/>
    <col min="15888" max="15888" width="8.42578125" style="865" customWidth="1"/>
    <col min="15889" max="15889" width="6.85546875" style="865" customWidth="1"/>
    <col min="15890" max="15890" width="8.28515625" style="865" customWidth="1"/>
    <col min="15891" max="15891" width="6.85546875" style="865" bestFit="1" customWidth="1"/>
    <col min="15892" max="16128" width="9.140625" style="865"/>
    <col min="16129" max="16129" width="56.42578125" style="865" bestFit="1" customWidth="1"/>
    <col min="16130" max="16133" width="8.42578125" style="865" bestFit="1" customWidth="1"/>
    <col min="16134" max="16134" width="7.140625" style="865" bestFit="1" customWidth="1"/>
    <col min="16135" max="16135" width="7" style="865" bestFit="1" customWidth="1"/>
    <col min="16136" max="16136" width="7.140625" style="865" bestFit="1" customWidth="1"/>
    <col min="16137" max="16137" width="6.85546875" style="865" bestFit="1" customWidth="1"/>
    <col min="16138" max="16138" width="10.42578125" style="865" bestFit="1" customWidth="1"/>
    <col min="16139" max="16139" width="54.85546875" style="865" customWidth="1"/>
    <col min="16140" max="16142" width="9.42578125" style="865" bestFit="1" customWidth="1"/>
    <col min="16143" max="16143" width="10.28515625" style="865" customWidth="1"/>
    <col min="16144" max="16144" width="8.42578125" style="865" customWidth="1"/>
    <col min="16145" max="16145" width="6.85546875" style="865" customWidth="1"/>
    <col min="16146" max="16146" width="8.28515625" style="865" customWidth="1"/>
    <col min="16147" max="16147" width="6.85546875" style="865" bestFit="1" customWidth="1"/>
    <col min="16148" max="16384" width="9.140625" style="865"/>
  </cols>
  <sheetData>
    <row r="1" spans="1:19">
      <c r="A1" s="1893" t="s">
        <v>1129</v>
      </c>
      <c r="B1" s="1893"/>
      <c r="C1" s="1893"/>
      <c r="D1" s="1893"/>
      <c r="E1" s="1893"/>
      <c r="F1" s="1893"/>
      <c r="G1" s="1893"/>
      <c r="H1" s="1893"/>
      <c r="I1" s="1893"/>
      <c r="J1" s="1893"/>
      <c r="K1" s="1893"/>
      <c r="L1" s="1893"/>
      <c r="M1" s="1893"/>
      <c r="N1" s="1893"/>
      <c r="O1" s="1893"/>
      <c r="P1" s="1893"/>
      <c r="Q1" s="1893"/>
      <c r="R1" s="1893"/>
      <c r="S1" s="1893"/>
    </row>
    <row r="2" spans="1:19" ht="15.75">
      <c r="A2" s="1894" t="s">
        <v>840</v>
      </c>
      <c r="B2" s="1894"/>
      <c r="C2" s="1894"/>
      <c r="D2" s="1894"/>
      <c r="E2" s="1894"/>
      <c r="F2" s="1894"/>
      <c r="G2" s="1894"/>
      <c r="H2" s="1894"/>
      <c r="I2" s="1894"/>
      <c r="J2" s="1894"/>
      <c r="K2" s="1894"/>
      <c r="L2" s="1894"/>
      <c r="M2" s="1894"/>
      <c r="N2" s="1894"/>
      <c r="O2" s="1894"/>
      <c r="P2" s="1894"/>
      <c r="Q2" s="1894"/>
      <c r="R2" s="1894"/>
      <c r="S2" s="1894"/>
    </row>
    <row r="3" spans="1:19" ht="13.5" thickBot="1">
      <c r="A3" s="960"/>
      <c r="B3" s="960"/>
      <c r="C3" s="960"/>
      <c r="D3" s="960"/>
      <c r="E3" s="960"/>
      <c r="F3" s="960"/>
      <c r="G3" s="960"/>
      <c r="H3" s="1895" t="s">
        <v>16</v>
      </c>
      <c r="I3" s="1895"/>
      <c r="K3" s="960"/>
      <c r="L3" s="960"/>
      <c r="M3" s="960"/>
      <c r="N3" s="960"/>
      <c r="O3" s="960"/>
      <c r="P3" s="960"/>
      <c r="Q3" s="960"/>
      <c r="R3" s="1895" t="s">
        <v>16</v>
      </c>
      <c r="S3" s="1895"/>
    </row>
    <row r="4" spans="1:19" ht="13.5" customHeight="1" thickTop="1">
      <c r="A4" s="961"/>
      <c r="B4" s="922">
        <v>2016</v>
      </c>
      <c r="C4" s="800">
        <v>2016</v>
      </c>
      <c r="D4" s="923">
        <v>2017</v>
      </c>
      <c r="E4" s="800">
        <v>2017</v>
      </c>
      <c r="F4" s="1887" t="s">
        <v>1254</v>
      </c>
      <c r="G4" s="1888"/>
      <c r="H4" s="1888"/>
      <c r="I4" s="1889"/>
      <c r="K4" s="961"/>
      <c r="L4" s="922">
        <v>2016</v>
      </c>
      <c r="M4" s="923">
        <v>2016</v>
      </c>
      <c r="N4" s="923">
        <v>2017</v>
      </c>
      <c r="O4" s="800">
        <v>2017</v>
      </c>
      <c r="P4" s="1887" t="s">
        <v>1254</v>
      </c>
      <c r="Q4" s="1888"/>
      <c r="R4" s="1888"/>
      <c r="S4" s="1889"/>
    </row>
    <row r="5" spans="1:19">
      <c r="A5" s="962" t="s">
        <v>734</v>
      </c>
      <c r="B5" s="925" t="s">
        <v>695</v>
      </c>
      <c r="C5" s="803" t="s">
        <v>696</v>
      </c>
      <c r="D5" s="925" t="s">
        <v>697</v>
      </c>
      <c r="E5" s="803" t="s">
        <v>992</v>
      </c>
      <c r="F5" s="1890" t="s">
        <v>5</v>
      </c>
      <c r="G5" s="1891"/>
      <c r="H5" s="1890" t="s">
        <v>79</v>
      </c>
      <c r="I5" s="1892"/>
      <c r="K5" s="962" t="s">
        <v>734</v>
      </c>
      <c r="L5" s="925" t="s">
        <v>695</v>
      </c>
      <c r="M5" s="803" t="s">
        <v>696</v>
      </c>
      <c r="N5" s="925" t="s">
        <v>697</v>
      </c>
      <c r="O5" s="803" t="s">
        <v>992</v>
      </c>
      <c r="P5" s="1890" t="s">
        <v>5</v>
      </c>
      <c r="Q5" s="1891"/>
      <c r="R5" s="1890" t="s">
        <v>79</v>
      </c>
      <c r="S5" s="1892"/>
    </row>
    <row r="6" spans="1:19">
      <c r="A6" s="963"/>
      <c r="B6" s="964"/>
      <c r="C6" s="965"/>
      <c r="D6" s="965"/>
      <c r="E6" s="965"/>
      <c r="F6" s="929" t="s">
        <v>3</v>
      </c>
      <c r="G6" s="930" t="s">
        <v>698</v>
      </c>
      <c r="H6" s="929" t="s">
        <v>3</v>
      </c>
      <c r="I6" s="931" t="s">
        <v>698</v>
      </c>
      <c r="K6" s="963"/>
      <c r="L6" s="964"/>
      <c r="M6" s="965"/>
      <c r="N6" s="965"/>
      <c r="O6" s="965"/>
      <c r="P6" s="929" t="s">
        <v>3</v>
      </c>
      <c r="Q6" s="930" t="s">
        <v>698</v>
      </c>
      <c r="R6" s="929" t="s">
        <v>3</v>
      </c>
      <c r="S6" s="931" t="s">
        <v>698</v>
      </c>
    </row>
    <row r="7" spans="1:19" s="960" customFormat="1">
      <c r="A7" s="966" t="s">
        <v>841</v>
      </c>
      <c r="B7" s="967">
        <v>78791.454301178601</v>
      </c>
      <c r="C7" s="968">
        <v>82117.952563867453</v>
      </c>
      <c r="D7" s="968">
        <v>90041.163963841056</v>
      </c>
      <c r="E7" s="968">
        <v>91907.464876476704</v>
      </c>
      <c r="F7" s="968">
        <v>3326.4982626888523</v>
      </c>
      <c r="G7" s="968">
        <v>4.2219023524726245</v>
      </c>
      <c r="H7" s="968">
        <v>1866.3009126356483</v>
      </c>
      <c r="I7" s="969">
        <v>2.0727196656244047</v>
      </c>
      <c r="J7" s="954"/>
      <c r="K7" s="966" t="s">
        <v>842</v>
      </c>
      <c r="L7" s="970">
        <v>29942.067053997056</v>
      </c>
      <c r="M7" s="971">
        <v>31654.51311142914</v>
      </c>
      <c r="N7" s="971">
        <v>33692.491801106589</v>
      </c>
      <c r="O7" s="971">
        <v>35338.088265063998</v>
      </c>
      <c r="P7" s="971">
        <v>1712.4460574320838</v>
      </c>
      <c r="Q7" s="971">
        <v>5.7191978574621629</v>
      </c>
      <c r="R7" s="971">
        <v>1645.5964639574086</v>
      </c>
      <c r="S7" s="972">
        <v>4.8841637290340181</v>
      </c>
    </row>
    <row r="8" spans="1:19" s="795" customFormat="1">
      <c r="A8" s="973" t="s">
        <v>843</v>
      </c>
      <c r="B8" s="974">
        <v>10347.911532059999</v>
      </c>
      <c r="C8" s="975">
        <v>10261.968917437109</v>
      </c>
      <c r="D8" s="975">
        <v>11443.927111926099</v>
      </c>
      <c r="E8" s="975">
        <v>11850.2926532991</v>
      </c>
      <c r="F8" s="976">
        <v>-85.942614622890687</v>
      </c>
      <c r="G8" s="976">
        <v>-0.83053101446241062</v>
      </c>
      <c r="H8" s="976">
        <v>406.36554137300118</v>
      </c>
      <c r="I8" s="977">
        <v>3.5509273818208267</v>
      </c>
      <c r="J8" s="938"/>
      <c r="K8" s="973" t="s">
        <v>844</v>
      </c>
      <c r="L8" s="978">
        <v>18943.62419662</v>
      </c>
      <c r="M8" s="979">
        <v>19920.828517689999</v>
      </c>
      <c r="N8" s="979">
        <v>20785.778497327086</v>
      </c>
      <c r="O8" s="979">
        <v>22223.584271489999</v>
      </c>
      <c r="P8" s="980">
        <v>977.20432106999942</v>
      </c>
      <c r="Q8" s="980">
        <v>5.1584866281519473</v>
      </c>
      <c r="R8" s="980">
        <v>1437.8057741629127</v>
      </c>
      <c r="S8" s="981">
        <v>6.9172572696654351</v>
      </c>
    </row>
    <row r="9" spans="1:19" s="795" customFormat="1">
      <c r="A9" s="973" t="s">
        <v>845</v>
      </c>
      <c r="B9" s="982">
        <v>3421.7982416800005</v>
      </c>
      <c r="C9" s="976">
        <v>3376.56846400328</v>
      </c>
      <c r="D9" s="976">
        <v>2959.2410274899999</v>
      </c>
      <c r="E9" s="976">
        <v>3029.3466289816006</v>
      </c>
      <c r="F9" s="982">
        <v>-45.22977767672046</v>
      </c>
      <c r="G9" s="976">
        <v>-1.321813107675045</v>
      </c>
      <c r="H9" s="976">
        <v>70.105601491600737</v>
      </c>
      <c r="I9" s="977">
        <v>2.3690399274797711</v>
      </c>
      <c r="K9" s="973" t="s">
        <v>846</v>
      </c>
      <c r="L9" s="983">
        <v>49.519275039999997</v>
      </c>
      <c r="M9" s="980">
        <v>49.321235019999989</v>
      </c>
      <c r="N9" s="980">
        <v>27.260503960000001</v>
      </c>
      <c r="O9" s="980">
        <v>16.107498040000003</v>
      </c>
      <c r="P9" s="983">
        <v>-0.19804002000000764</v>
      </c>
      <c r="Q9" s="980">
        <v>-0.39992511974385253</v>
      </c>
      <c r="R9" s="980">
        <v>-11.153005919999998</v>
      </c>
      <c r="S9" s="981">
        <v>-40.912691622888097</v>
      </c>
    </row>
    <row r="10" spans="1:19" s="795" customFormat="1">
      <c r="A10" s="973" t="s">
        <v>847</v>
      </c>
      <c r="B10" s="982">
        <v>28761.712302441654</v>
      </c>
      <c r="C10" s="976">
        <v>29565.420765497423</v>
      </c>
      <c r="D10" s="976">
        <v>32324.876146634997</v>
      </c>
      <c r="E10" s="976">
        <v>32939.686780155003</v>
      </c>
      <c r="F10" s="982">
        <v>803.70846305576924</v>
      </c>
      <c r="G10" s="976">
        <v>2.7943693150269793</v>
      </c>
      <c r="H10" s="976">
        <v>614.81063352000638</v>
      </c>
      <c r="I10" s="977">
        <v>1.9019736710855359</v>
      </c>
      <c r="K10" s="973" t="s">
        <v>848</v>
      </c>
      <c r="L10" s="983">
        <v>7273.6232158500006</v>
      </c>
      <c r="M10" s="980">
        <v>8146.5345226095023</v>
      </c>
      <c r="N10" s="980">
        <v>8732.5246681595017</v>
      </c>
      <c r="O10" s="980">
        <v>9078.2261270739982</v>
      </c>
      <c r="P10" s="983">
        <v>872.91130675950171</v>
      </c>
      <c r="Q10" s="980">
        <v>12.001052032188509</v>
      </c>
      <c r="R10" s="980">
        <v>345.70145891449647</v>
      </c>
      <c r="S10" s="981">
        <v>3.9587802159321903</v>
      </c>
    </row>
    <row r="11" spans="1:19" s="795" customFormat="1">
      <c r="A11" s="973" t="s">
        <v>849</v>
      </c>
      <c r="B11" s="982">
        <v>2010.0968664000006</v>
      </c>
      <c r="C11" s="976">
        <v>2002.34601815</v>
      </c>
      <c r="D11" s="976">
        <v>1826.9595200699998</v>
      </c>
      <c r="E11" s="976">
        <v>1712.9727798700001</v>
      </c>
      <c r="F11" s="982">
        <v>-7.7508482500006721</v>
      </c>
      <c r="G11" s="976">
        <v>-0.38559575807319757</v>
      </c>
      <c r="H11" s="976">
        <v>-113.98674019999976</v>
      </c>
      <c r="I11" s="977">
        <v>-6.2391497429364149</v>
      </c>
      <c r="K11" s="973" t="s">
        <v>850</v>
      </c>
      <c r="L11" s="984">
        <v>3675.3003664870571</v>
      </c>
      <c r="M11" s="985">
        <v>3537.8288361096402</v>
      </c>
      <c r="N11" s="985">
        <v>4146.92813166</v>
      </c>
      <c r="O11" s="985">
        <v>4020.1703684600006</v>
      </c>
      <c r="P11" s="980">
        <v>-137.47153037741691</v>
      </c>
      <c r="Q11" s="980">
        <v>-3.7404162019229901</v>
      </c>
      <c r="R11" s="980">
        <v>-126.75776319999932</v>
      </c>
      <c r="S11" s="981">
        <v>-3.0566665053165187</v>
      </c>
    </row>
    <row r="12" spans="1:19" s="795" customFormat="1">
      <c r="A12" s="973" t="s">
        <v>851</v>
      </c>
      <c r="B12" s="986">
        <v>34249.935358596929</v>
      </c>
      <c r="C12" s="987">
        <v>36911.648398779638</v>
      </c>
      <c r="D12" s="987">
        <v>41486.160157719947</v>
      </c>
      <c r="E12" s="987">
        <v>42375.166034170987</v>
      </c>
      <c r="F12" s="976">
        <v>2661.7130401827089</v>
      </c>
      <c r="G12" s="976">
        <v>7.771439602190676</v>
      </c>
      <c r="H12" s="976">
        <v>889.00587645103951</v>
      </c>
      <c r="I12" s="977">
        <v>2.1428974700749905</v>
      </c>
      <c r="K12" s="966" t="s">
        <v>852</v>
      </c>
      <c r="L12" s="970">
        <v>83966.814373449117</v>
      </c>
      <c r="M12" s="971">
        <v>87336.643723383851</v>
      </c>
      <c r="N12" s="971">
        <v>105100.41508861403</v>
      </c>
      <c r="O12" s="971">
        <v>108082.16658575903</v>
      </c>
      <c r="P12" s="971">
        <v>3369.8293499347346</v>
      </c>
      <c r="Q12" s="971">
        <v>4.0132871243002608</v>
      </c>
      <c r="R12" s="971">
        <v>2981.751497145</v>
      </c>
      <c r="S12" s="972">
        <v>2.8370501625811615</v>
      </c>
    </row>
    <row r="13" spans="1:19" s="960" customFormat="1">
      <c r="A13" s="966" t="s">
        <v>853</v>
      </c>
      <c r="B13" s="967">
        <v>3404.0254247600001</v>
      </c>
      <c r="C13" s="968">
        <v>3572.8447821794998</v>
      </c>
      <c r="D13" s="968">
        <v>3894.4797711739998</v>
      </c>
      <c r="E13" s="968">
        <v>3786.5666091939997</v>
      </c>
      <c r="F13" s="968">
        <v>168.81935741949974</v>
      </c>
      <c r="G13" s="968">
        <v>4.959403540042663</v>
      </c>
      <c r="H13" s="968">
        <v>-107.91316198000004</v>
      </c>
      <c r="I13" s="969">
        <v>-2.7709262422865111</v>
      </c>
      <c r="K13" s="973" t="s">
        <v>854</v>
      </c>
      <c r="L13" s="978">
        <v>15317.699804687185</v>
      </c>
      <c r="M13" s="979">
        <v>15374.284261511726</v>
      </c>
      <c r="N13" s="979">
        <v>15215.767211950006</v>
      </c>
      <c r="O13" s="979">
        <v>15855.422411364996</v>
      </c>
      <c r="P13" s="980">
        <v>56.584456824541121</v>
      </c>
      <c r="Q13" s="980">
        <v>0.36940570415948737</v>
      </c>
      <c r="R13" s="980">
        <v>639.65519941499042</v>
      </c>
      <c r="S13" s="981">
        <v>4.2038971187244796</v>
      </c>
    </row>
    <row r="14" spans="1:19" s="795" customFormat="1">
      <c r="A14" s="973" t="s">
        <v>855</v>
      </c>
      <c r="B14" s="974">
        <v>1624.5139974299998</v>
      </c>
      <c r="C14" s="975">
        <v>1720.5397188694999</v>
      </c>
      <c r="D14" s="975">
        <v>1449.5635857780001</v>
      </c>
      <c r="E14" s="975">
        <v>1443.8220910499999</v>
      </c>
      <c r="F14" s="976">
        <v>96.025721439500103</v>
      </c>
      <c r="G14" s="976">
        <v>5.9110430314182532</v>
      </c>
      <c r="H14" s="976">
        <v>-5.7414947280001343</v>
      </c>
      <c r="I14" s="977">
        <v>-0.39608436527595292</v>
      </c>
      <c r="K14" s="973" t="s">
        <v>856</v>
      </c>
      <c r="L14" s="983">
        <v>10873.652292877894</v>
      </c>
      <c r="M14" s="980">
        <v>11547.731799482081</v>
      </c>
      <c r="N14" s="980">
        <v>13977.515579923998</v>
      </c>
      <c r="O14" s="980">
        <v>14511.357957764001</v>
      </c>
      <c r="P14" s="983">
        <v>674.07950660418646</v>
      </c>
      <c r="Q14" s="980">
        <v>6.1992004935241498</v>
      </c>
      <c r="R14" s="980">
        <v>533.84237784000288</v>
      </c>
      <c r="S14" s="981">
        <v>3.8192937420636062</v>
      </c>
    </row>
    <row r="15" spans="1:19" s="795" customFormat="1">
      <c r="A15" s="973" t="s">
        <v>857</v>
      </c>
      <c r="B15" s="982">
        <v>511.91883568000009</v>
      </c>
      <c r="C15" s="976">
        <v>564.14158327999996</v>
      </c>
      <c r="D15" s="976">
        <v>581.56760937599995</v>
      </c>
      <c r="E15" s="976">
        <v>539.11293897400003</v>
      </c>
      <c r="F15" s="982">
        <v>52.222747599999877</v>
      </c>
      <c r="G15" s="976">
        <v>10.201372553645255</v>
      </c>
      <c r="H15" s="976">
        <v>-42.45467040199992</v>
      </c>
      <c r="I15" s="977">
        <v>-7.3000403938507121</v>
      </c>
      <c r="K15" s="973" t="s">
        <v>858</v>
      </c>
      <c r="L15" s="983">
        <v>0</v>
      </c>
      <c r="M15" s="980">
        <v>0</v>
      </c>
      <c r="N15" s="980">
        <v>0</v>
      </c>
      <c r="O15" s="980">
        <v>0</v>
      </c>
      <c r="P15" s="988">
        <v>0</v>
      </c>
      <c r="Q15" s="989"/>
      <c r="R15" s="989">
        <v>0</v>
      </c>
      <c r="S15" s="990"/>
    </row>
    <row r="16" spans="1:19" s="795" customFormat="1">
      <c r="A16" s="973" t="s">
        <v>859</v>
      </c>
      <c r="B16" s="982">
        <v>254.76278612000002</v>
      </c>
      <c r="C16" s="976">
        <v>261.99351614</v>
      </c>
      <c r="D16" s="976">
        <v>575.03229275000001</v>
      </c>
      <c r="E16" s="976">
        <v>515.99058433000005</v>
      </c>
      <c r="F16" s="982">
        <v>7.2307300199999816</v>
      </c>
      <c r="G16" s="976">
        <v>2.8382206562123704</v>
      </c>
      <c r="H16" s="976">
        <v>-59.041708419999964</v>
      </c>
      <c r="I16" s="977">
        <v>-10.267546564670731</v>
      </c>
      <c r="K16" s="973" t="s">
        <v>860</v>
      </c>
      <c r="L16" s="983">
        <v>0</v>
      </c>
      <c r="M16" s="980">
        <v>0</v>
      </c>
      <c r="N16" s="980">
        <v>0</v>
      </c>
      <c r="O16" s="980">
        <v>0</v>
      </c>
      <c r="P16" s="988">
        <v>0</v>
      </c>
      <c r="Q16" s="989"/>
      <c r="R16" s="989">
        <v>0</v>
      </c>
      <c r="S16" s="990"/>
    </row>
    <row r="17" spans="1:19" s="795" customFormat="1">
      <c r="A17" s="973" t="s">
        <v>861</v>
      </c>
      <c r="B17" s="982">
        <v>14.135019659999999</v>
      </c>
      <c r="C17" s="976">
        <v>5.433380549999999</v>
      </c>
      <c r="D17" s="976">
        <v>7.3199999999999994</v>
      </c>
      <c r="E17" s="976">
        <v>6.41</v>
      </c>
      <c r="F17" s="982">
        <v>-8.7016391100000003</v>
      </c>
      <c r="G17" s="976">
        <v>-61.560856081610858</v>
      </c>
      <c r="H17" s="976">
        <v>-0.90999999999999925</v>
      </c>
      <c r="I17" s="977">
        <v>-12.431693989071029</v>
      </c>
      <c r="J17" s="938"/>
      <c r="K17" s="973" t="s">
        <v>862</v>
      </c>
      <c r="L17" s="983">
        <v>42207.085875954006</v>
      </c>
      <c r="M17" s="980">
        <v>43458.100605810017</v>
      </c>
      <c r="N17" s="980">
        <v>58209.597537530019</v>
      </c>
      <c r="O17" s="980">
        <v>60458.799126670026</v>
      </c>
      <c r="P17" s="983">
        <v>1251.0147298560114</v>
      </c>
      <c r="Q17" s="991">
        <v>2.9639921920521237</v>
      </c>
      <c r="R17" s="991">
        <v>2249.2015891400079</v>
      </c>
      <c r="S17" s="992">
        <v>3.8639703490302595</v>
      </c>
    </row>
    <row r="18" spans="1:19" s="795" customFormat="1">
      <c r="A18" s="973" t="s">
        <v>863</v>
      </c>
      <c r="B18" s="982">
        <v>27.84733919</v>
      </c>
      <c r="C18" s="976">
        <v>81.502811809999997</v>
      </c>
      <c r="D18" s="976">
        <v>32.251591149999996</v>
      </c>
      <c r="E18" s="976">
        <v>40.964680610000002</v>
      </c>
      <c r="F18" s="982">
        <v>53.655472619999998</v>
      </c>
      <c r="G18" s="976">
        <v>192.67719710638539</v>
      </c>
      <c r="H18" s="976">
        <v>8.7130894600000062</v>
      </c>
      <c r="I18" s="977">
        <v>27.015998743987574</v>
      </c>
      <c r="K18" s="973" t="s">
        <v>864</v>
      </c>
      <c r="L18" s="983">
        <v>4210.6796657599998</v>
      </c>
      <c r="M18" s="980">
        <v>4556.7514443299997</v>
      </c>
      <c r="N18" s="980">
        <v>5158.7032163699996</v>
      </c>
      <c r="O18" s="980">
        <v>5159.8568078999988</v>
      </c>
      <c r="P18" s="983">
        <v>346.07177856999988</v>
      </c>
      <c r="Q18" s="991">
        <v>8.2189054034234204</v>
      </c>
      <c r="R18" s="991">
        <v>1.1535915299991757</v>
      </c>
      <c r="S18" s="992">
        <v>2.2362044909629789E-2</v>
      </c>
    </row>
    <row r="19" spans="1:19" s="795" customFormat="1">
      <c r="A19" s="973" t="s">
        <v>865</v>
      </c>
      <c r="B19" s="982">
        <v>511.20403726000012</v>
      </c>
      <c r="C19" s="976">
        <v>529.67103972999996</v>
      </c>
      <c r="D19" s="976">
        <v>437.9450478199999</v>
      </c>
      <c r="E19" s="976">
        <v>399.94832257000002</v>
      </c>
      <c r="F19" s="982">
        <v>18.467002469999841</v>
      </c>
      <c r="G19" s="976">
        <v>3.6124523916088438</v>
      </c>
      <c r="H19" s="976">
        <v>-37.996725249999884</v>
      </c>
      <c r="I19" s="977">
        <v>-8.6761399493246341</v>
      </c>
      <c r="K19" s="973" t="s">
        <v>866</v>
      </c>
      <c r="L19" s="984">
        <v>11357.696734170016</v>
      </c>
      <c r="M19" s="985">
        <v>12399.775612250014</v>
      </c>
      <c r="N19" s="985">
        <v>12538.831542840011</v>
      </c>
      <c r="O19" s="985">
        <v>12096.730282060013</v>
      </c>
      <c r="P19" s="980">
        <v>1042.0788780799976</v>
      </c>
      <c r="Q19" s="991">
        <v>9.1750898308885809</v>
      </c>
      <c r="R19" s="991">
        <v>-442.10126077999848</v>
      </c>
      <c r="S19" s="992">
        <v>-3.5258569290888149</v>
      </c>
    </row>
    <row r="20" spans="1:19" s="795" customFormat="1">
      <c r="A20" s="973" t="s">
        <v>867</v>
      </c>
      <c r="B20" s="986">
        <v>459.64340942000001</v>
      </c>
      <c r="C20" s="987">
        <v>409.56273179999999</v>
      </c>
      <c r="D20" s="987">
        <v>810.79964430000007</v>
      </c>
      <c r="E20" s="987">
        <v>840.31799166000019</v>
      </c>
      <c r="F20" s="976">
        <v>-50.080677620000017</v>
      </c>
      <c r="G20" s="976">
        <v>-10.895550027181768</v>
      </c>
      <c r="H20" s="976">
        <v>29.518347360000121</v>
      </c>
      <c r="I20" s="977">
        <v>3.6406463134902629</v>
      </c>
      <c r="J20" s="938"/>
      <c r="K20" s="966" t="s">
        <v>868</v>
      </c>
      <c r="L20" s="970">
        <v>374349.8277711696</v>
      </c>
      <c r="M20" s="971">
        <v>388797.46929663059</v>
      </c>
      <c r="N20" s="971">
        <v>434697.5632333465</v>
      </c>
      <c r="O20" s="971">
        <v>449246.05149269011</v>
      </c>
      <c r="P20" s="971">
        <v>14447.641525460989</v>
      </c>
      <c r="Q20" s="993">
        <v>3.8593957987052847</v>
      </c>
      <c r="R20" s="993">
        <v>14548.488259343605</v>
      </c>
      <c r="S20" s="994">
        <v>3.3468069503610143</v>
      </c>
    </row>
    <row r="21" spans="1:19" s="960" customFormat="1">
      <c r="A21" s="966" t="s">
        <v>869</v>
      </c>
      <c r="B21" s="967">
        <v>296111.19728122093</v>
      </c>
      <c r="C21" s="968">
        <v>303253.19752188079</v>
      </c>
      <c r="D21" s="968">
        <v>329800.05582544114</v>
      </c>
      <c r="E21" s="968">
        <v>337684.31608300452</v>
      </c>
      <c r="F21" s="968">
        <v>7142.0002406598651</v>
      </c>
      <c r="G21" s="968">
        <v>2.4119318371729821</v>
      </c>
      <c r="H21" s="968">
        <v>7884.2602575633791</v>
      </c>
      <c r="I21" s="969">
        <v>2.3906182301365089</v>
      </c>
      <c r="J21" s="954"/>
      <c r="K21" s="973" t="s">
        <v>870</v>
      </c>
      <c r="L21" s="978">
        <v>75449.720605735507</v>
      </c>
      <c r="M21" s="979">
        <v>77722.055748490733</v>
      </c>
      <c r="N21" s="979">
        <v>90137.665558502005</v>
      </c>
      <c r="O21" s="979">
        <v>91230.193251202145</v>
      </c>
      <c r="P21" s="980">
        <v>2272.3351427552261</v>
      </c>
      <c r="Q21" s="991">
        <v>3.0117210832752752</v>
      </c>
      <c r="R21" s="991">
        <v>1092.5276927001396</v>
      </c>
      <c r="S21" s="992">
        <v>1.2120656619302581</v>
      </c>
    </row>
    <row r="22" spans="1:19" s="795" customFormat="1">
      <c r="A22" s="973" t="s">
        <v>871</v>
      </c>
      <c r="B22" s="974">
        <v>59646.213291206157</v>
      </c>
      <c r="C22" s="975">
        <v>60324.434095773504</v>
      </c>
      <c r="D22" s="975">
        <v>68366.714637647994</v>
      </c>
      <c r="E22" s="975">
        <v>67216.496087064996</v>
      </c>
      <c r="F22" s="976">
        <v>678.22080456734693</v>
      </c>
      <c r="G22" s="976">
        <v>1.1370726943823259</v>
      </c>
      <c r="H22" s="976">
        <v>-1150.2185505829984</v>
      </c>
      <c r="I22" s="977">
        <v>-1.6824247832871571</v>
      </c>
      <c r="J22" s="938"/>
      <c r="K22" s="973" t="s">
        <v>872</v>
      </c>
      <c r="L22" s="983">
        <v>59146.077144251867</v>
      </c>
      <c r="M22" s="980">
        <v>62054.369695640809</v>
      </c>
      <c r="N22" s="980">
        <v>70383.149777159837</v>
      </c>
      <c r="O22" s="980">
        <v>71751.319848385916</v>
      </c>
      <c r="P22" s="983">
        <v>2908.2925513889422</v>
      </c>
      <c r="Q22" s="991">
        <v>4.9171351538596264</v>
      </c>
      <c r="R22" s="991">
        <v>1368.170071226079</v>
      </c>
      <c r="S22" s="992">
        <v>1.9438886659063195</v>
      </c>
    </row>
    <row r="23" spans="1:19" s="795" customFormat="1">
      <c r="A23" s="973" t="s">
        <v>873</v>
      </c>
      <c r="B23" s="982">
        <v>19602.753444843507</v>
      </c>
      <c r="C23" s="976">
        <v>18315.477572670003</v>
      </c>
      <c r="D23" s="976">
        <v>17376.885927485997</v>
      </c>
      <c r="E23" s="976">
        <v>15660.215086190001</v>
      </c>
      <c r="F23" s="982">
        <v>-1287.2758721735045</v>
      </c>
      <c r="G23" s="976">
        <v>-6.5668115236746063</v>
      </c>
      <c r="H23" s="976">
        <v>-1716.6708412959961</v>
      </c>
      <c r="I23" s="977">
        <v>-9.8790476524947497</v>
      </c>
      <c r="K23" s="973" t="s">
        <v>874</v>
      </c>
      <c r="L23" s="983">
        <v>39671.87261881226</v>
      </c>
      <c r="M23" s="980">
        <v>47763.254945544926</v>
      </c>
      <c r="N23" s="980">
        <v>41261.564200699999</v>
      </c>
      <c r="O23" s="980">
        <v>49242.597389070012</v>
      </c>
      <c r="P23" s="983">
        <v>8091.3823267326661</v>
      </c>
      <c r="Q23" s="991">
        <v>20.395766049359015</v>
      </c>
      <c r="R23" s="991">
        <v>7981.0331883700128</v>
      </c>
      <c r="S23" s="992">
        <v>19.342536675414294</v>
      </c>
    </row>
    <row r="24" spans="1:19" s="795" customFormat="1">
      <c r="A24" s="973" t="s">
        <v>875</v>
      </c>
      <c r="B24" s="982">
        <v>13697.186892970001</v>
      </c>
      <c r="C24" s="976">
        <v>13614.499990610002</v>
      </c>
      <c r="D24" s="976">
        <v>16175.157851436998</v>
      </c>
      <c r="E24" s="976">
        <v>14723.167207541999</v>
      </c>
      <c r="F24" s="982">
        <v>-82.686902359999294</v>
      </c>
      <c r="G24" s="976">
        <v>-0.60367798881708956</v>
      </c>
      <c r="H24" s="976">
        <v>-1451.9906438949984</v>
      </c>
      <c r="I24" s="995">
        <v>-8.9766706280767696</v>
      </c>
      <c r="K24" s="973" t="s">
        <v>876</v>
      </c>
      <c r="L24" s="983">
        <v>150233.75500248134</v>
      </c>
      <c r="M24" s="980">
        <v>150494.42483149562</v>
      </c>
      <c r="N24" s="980">
        <v>178184.44643950532</v>
      </c>
      <c r="O24" s="980">
        <v>182085.55161068856</v>
      </c>
      <c r="P24" s="983">
        <v>260.66982901428128</v>
      </c>
      <c r="Q24" s="991">
        <v>0.17350949459392526</v>
      </c>
      <c r="R24" s="991">
        <v>3901.1051711832406</v>
      </c>
      <c r="S24" s="992">
        <v>2.1893634652941993</v>
      </c>
    </row>
    <row r="25" spans="1:19" s="795" customFormat="1">
      <c r="A25" s="973" t="s">
        <v>877</v>
      </c>
      <c r="B25" s="982">
        <v>9577.1869013099986</v>
      </c>
      <c r="C25" s="976">
        <v>9754.8092823099996</v>
      </c>
      <c r="D25" s="976">
        <v>12308.176647816999</v>
      </c>
      <c r="E25" s="976">
        <v>11426.766865621999</v>
      </c>
      <c r="F25" s="982">
        <v>177.62238100000104</v>
      </c>
      <c r="G25" s="976">
        <v>1.8546404370129321</v>
      </c>
      <c r="H25" s="976">
        <v>-881.40978219499993</v>
      </c>
      <c r="I25" s="977">
        <v>-7.1611726693192077</v>
      </c>
      <c r="K25" s="973" t="s">
        <v>878</v>
      </c>
      <c r="L25" s="983">
        <v>48367.846879668592</v>
      </c>
      <c r="M25" s="980">
        <v>49254.167212348497</v>
      </c>
      <c r="N25" s="980">
        <v>53330.805764029348</v>
      </c>
      <c r="O25" s="980">
        <v>53297.799762061004</v>
      </c>
      <c r="P25" s="983">
        <v>886.32033267990482</v>
      </c>
      <c r="Q25" s="991">
        <v>1.8324576962975569</v>
      </c>
      <c r="R25" s="991">
        <v>-33.006001968344208</v>
      </c>
      <c r="S25" s="992">
        <v>-6.1889186738307553E-2</v>
      </c>
    </row>
    <row r="26" spans="1:19" s="795" customFormat="1">
      <c r="A26" s="973" t="s">
        <v>879</v>
      </c>
      <c r="B26" s="982">
        <v>4119.9999916600018</v>
      </c>
      <c r="C26" s="976">
        <v>3859.690708300001</v>
      </c>
      <c r="D26" s="976">
        <v>3866.9812036199996</v>
      </c>
      <c r="E26" s="976">
        <v>3296.4003419199994</v>
      </c>
      <c r="F26" s="982">
        <v>-260.30928336000079</v>
      </c>
      <c r="G26" s="976">
        <v>-6.318186502110132</v>
      </c>
      <c r="H26" s="976">
        <v>-570.58086170000024</v>
      </c>
      <c r="I26" s="977">
        <v>-14.755201322568157</v>
      </c>
      <c r="K26" s="973" t="s">
        <v>880</v>
      </c>
      <c r="L26" s="984">
        <v>1480.5555202200196</v>
      </c>
      <c r="M26" s="985">
        <v>1509.1968631100196</v>
      </c>
      <c r="N26" s="985">
        <v>1399.9314934499996</v>
      </c>
      <c r="O26" s="985">
        <v>1638.5896312825</v>
      </c>
      <c r="P26" s="980">
        <v>28.641342890000033</v>
      </c>
      <c r="Q26" s="991">
        <v>1.9344997535616735</v>
      </c>
      <c r="R26" s="991">
        <v>238.65813783250042</v>
      </c>
      <c r="S26" s="992">
        <v>17.047844051593543</v>
      </c>
    </row>
    <row r="27" spans="1:19" s="795" customFormat="1">
      <c r="A27" s="973" t="s">
        <v>881</v>
      </c>
      <c r="B27" s="982">
        <v>494.77012422999985</v>
      </c>
      <c r="C27" s="976">
        <v>513.40715684999986</v>
      </c>
      <c r="D27" s="976">
        <v>429.82810351000006</v>
      </c>
      <c r="E27" s="976">
        <v>466.38533698000003</v>
      </c>
      <c r="F27" s="982">
        <v>18.637032620000014</v>
      </c>
      <c r="G27" s="976">
        <v>3.7668063828640479</v>
      </c>
      <c r="H27" s="976">
        <v>36.557233469999971</v>
      </c>
      <c r="I27" s="977">
        <v>8.5050821878494176</v>
      </c>
      <c r="K27" s="966" t="s">
        <v>882</v>
      </c>
      <c r="L27" s="970">
        <v>135056.38298246288</v>
      </c>
      <c r="M27" s="971">
        <v>135856.50647609</v>
      </c>
      <c r="N27" s="971">
        <v>165393.32964811832</v>
      </c>
      <c r="O27" s="971">
        <v>164856.667531318</v>
      </c>
      <c r="P27" s="971">
        <v>800.12349362712121</v>
      </c>
      <c r="Q27" s="993">
        <v>0.59243663717176376</v>
      </c>
      <c r="R27" s="993">
        <v>-536.66211680031847</v>
      </c>
      <c r="S27" s="994">
        <v>-0.32447627600344647</v>
      </c>
    </row>
    <row r="28" spans="1:19" s="795" customFormat="1">
      <c r="A28" s="973" t="s">
        <v>883</v>
      </c>
      <c r="B28" s="982">
        <v>6808.2353451999998</v>
      </c>
      <c r="C28" s="976">
        <v>6763.0904487000016</v>
      </c>
      <c r="D28" s="976">
        <v>7980.9211584220038</v>
      </c>
      <c r="E28" s="976">
        <v>7861.7610730200013</v>
      </c>
      <c r="F28" s="982">
        <v>-45.14489649999814</v>
      </c>
      <c r="G28" s="976">
        <v>-0.66309247860866882</v>
      </c>
      <c r="H28" s="976">
        <v>-119.16008540200255</v>
      </c>
      <c r="I28" s="977">
        <v>-1.4930618037274661</v>
      </c>
      <c r="K28" s="973" t="s">
        <v>884</v>
      </c>
      <c r="L28" s="978">
        <v>1497.29522539</v>
      </c>
      <c r="M28" s="979">
        <v>1525.4645050500001</v>
      </c>
      <c r="N28" s="979">
        <v>1273.1897967</v>
      </c>
      <c r="O28" s="979">
        <v>1012.84174408</v>
      </c>
      <c r="P28" s="980">
        <v>28.169279660000029</v>
      </c>
      <c r="Q28" s="991">
        <v>1.8813443856847127</v>
      </c>
      <c r="R28" s="991">
        <v>-260.34805261999998</v>
      </c>
      <c r="S28" s="992">
        <v>-20.448487200792847</v>
      </c>
    </row>
    <row r="29" spans="1:19" s="795" customFormat="1">
      <c r="A29" s="973" t="s">
        <v>885</v>
      </c>
      <c r="B29" s="982">
        <v>0</v>
      </c>
      <c r="C29" s="976">
        <v>0</v>
      </c>
      <c r="D29" s="976">
        <v>0</v>
      </c>
      <c r="E29" s="976">
        <v>0</v>
      </c>
      <c r="F29" s="996">
        <v>0</v>
      </c>
      <c r="G29" s="997"/>
      <c r="H29" s="997">
        <v>0</v>
      </c>
      <c r="I29" s="998"/>
      <c r="J29" s="938"/>
      <c r="K29" s="999" t="s">
        <v>886</v>
      </c>
      <c r="L29" s="983">
        <v>158.91970232</v>
      </c>
      <c r="M29" s="980">
        <v>160.71268043000001</v>
      </c>
      <c r="N29" s="980">
        <v>174.83791459</v>
      </c>
      <c r="O29" s="980">
        <v>173.249483</v>
      </c>
      <c r="P29" s="983">
        <v>1.7929781100000071</v>
      </c>
      <c r="Q29" s="991">
        <v>1.128228963322417</v>
      </c>
      <c r="R29" s="991">
        <v>-1.588431589999999</v>
      </c>
      <c r="S29" s="992">
        <v>-0.90851666454894364</v>
      </c>
    </row>
    <row r="30" spans="1:19" s="795" customFormat="1">
      <c r="A30" s="973" t="s">
        <v>887</v>
      </c>
      <c r="B30" s="982">
        <v>15064.411486055002</v>
      </c>
      <c r="C30" s="976">
        <v>15930.6222798705</v>
      </c>
      <c r="D30" s="976">
        <v>15944.989547361003</v>
      </c>
      <c r="E30" s="976">
        <v>15491.613896595001</v>
      </c>
      <c r="F30" s="982">
        <v>866.21079381549862</v>
      </c>
      <c r="G30" s="1000">
        <v>5.7500473524461446</v>
      </c>
      <c r="H30" s="1000">
        <v>-453.37565076600185</v>
      </c>
      <c r="I30" s="1001">
        <v>-2.8433737721768426</v>
      </c>
      <c r="K30" s="973" t="s">
        <v>888</v>
      </c>
      <c r="L30" s="983">
        <v>507.23868614000003</v>
      </c>
      <c r="M30" s="980">
        <v>650.47806192999997</v>
      </c>
      <c r="N30" s="980">
        <v>1200.2112925900003</v>
      </c>
      <c r="O30" s="980">
        <v>1187.1159999999998</v>
      </c>
      <c r="P30" s="983">
        <v>143.23937578999994</v>
      </c>
      <c r="Q30" s="991">
        <v>28.239047948023675</v>
      </c>
      <c r="R30" s="991">
        <v>-13.095292590000554</v>
      </c>
      <c r="S30" s="992">
        <v>-1.0910822678348178</v>
      </c>
    </row>
    <row r="31" spans="1:19" s="795" customFormat="1">
      <c r="A31" s="973" t="s">
        <v>889</v>
      </c>
      <c r="B31" s="982">
        <v>13731.801656999</v>
      </c>
      <c r="C31" s="976">
        <v>14512.925608305</v>
      </c>
      <c r="D31" s="976">
        <v>16168.125606502997</v>
      </c>
      <c r="E31" s="976">
        <v>16384.781348872002</v>
      </c>
      <c r="F31" s="982">
        <v>781.12395130600089</v>
      </c>
      <c r="G31" s="1000">
        <v>5.6884301915901014</v>
      </c>
      <c r="H31" s="1000">
        <v>216.65574236900466</v>
      </c>
      <c r="I31" s="1001">
        <v>1.3400176844362426</v>
      </c>
      <c r="K31" s="973" t="s">
        <v>890</v>
      </c>
      <c r="L31" s="983">
        <v>40879.620896200009</v>
      </c>
      <c r="M31" s="980">
        <v>41362.975783770009</v>
      </c>
      <c r="N31" s="980">
        <v>54019.435589350003</v>
      </c>
      <c r="O31" s="980">
        <v>54803.181691099999</v>
      </c>
      <c r="P31" s="983">
        <v>483.35488756999985</v>
      </c>
      <c r="Q31" s="991">
        <v>1.1823859345401377</v>
      </c>
      <c r="R31" s="991">
        <v>783.74610174999543</v>
      </c>
      <c r="S31" s="992">
        <v>1.4508594789992806</v>
      </c>
    </row>
    <row r="32" spans="1:19" s="795" customFormat="1">
      <c r="A32" s="973" t="s">
        <v>891</v>
      </c>
      <c r="B32" s="982">
        <v>4792.5171924058332</v>
      </c>
      <c r="C32" s="976">
        <v>4919.7495359833338</v>
      </c>
      <c r="D32" s="976">
        <v>5910.252578300001</v>
      </c>
      <c r="E32" s="976">
        <v>5832.0866336599993</v>
      </c>
      <c r="F32" s="982">
        <v>127.23234357750061</v>
      </c>
      <c r="G32" s="1000">
        <v>2.6548124601224488</v>
      </c>
      <c r="H32" s="1000">
        <v>-78.165944640001726</v>
      </c>
      <c r="I32" s="1001">
        <v>-1.3225482939087019</v>
      </c>
      <c r="K32" s="973" t="s">
        <v>892</v>
      </c>
      <c r="L32" s="983">
        <v>4013.5000495628806</v>
      </c>
      <c r="M32" s="980">
        <v>3944.3997469699989</v>
      </c>
      <c r="N32" s="980">
        <v>4050.7289513899996</v>
      </c>
      <c r="O32" s="980">
        <v>4075.4337179600002</v>
      </c>
      <c r="P32" s="983">
        <v>-69.10030259288169</v>
      </c>
      <c r="Q32" s="991">
        <v>-1.7216968167325066</v>
      </c>
      <c r="R32" s="991">
        <v>24.704766570000629</v>
      </c>
      <c r="S32" s="992">
        <v>0.60988446441283706</v>
      </c>
    </row>
    <row r="33" spans="1:19" s="795" customFormat="1">
      <c r="A33" s="973" t="s">
        <v>893</v>
      </c>
      <c r="B33" s="982">
        <v>7318.6586114084985</v>
      </c>
      <c r="C33" s="976">
        <v>7496.1486120800009</v>
      </c>
      <c r="D33" s="976">
        <v>7777.8760425200007</v>
      </c>
      <c r="E33" s="976">
        <v>8061.8423160440016</v>
      </c>
      <c r="F33" s="982">
        <v>177.49000067150246</v>
      </c>
      <c r="G33" s="1000">
        <v>2.4251711972850711</v>
      </c>
      <c r="H33" s="1000">
        <v>283.96627352400083</v>
      </c>
      <c r="I33" s="1001">
        <v>3.6509488190814223</v>
      </c>
      <c r="K33" s="973" t="s">
        <v>894</v>
      </c>
      <c r="L33" s="983">
        <v>75.750901909999996</v>
      </c>
      <c r="M33" s="980">
        <v>111.22045967</v>
      </c>
      <c r="N33" s="980">
        <v>106.64442317</v>
      </c>
      <c r="O33" s="980">
        <v>113.33354457000002</v>
      </c>
      <c r="P33" s="983">
        <v>35.469557760000001</v>
      </c>
      <c r="Q33" s="991">
        <v>46.823941188372316</v>
      </c>
      <c r="R33" s="991">
        <v>6.689121400000019</v>
      </c>
      <c r="S33" s="992">
        <v>6.2723593050308963</v>
      </c>
    </row>
    <row r="34" spans="1:19" s="795" customFormat="1">
      <c r="A34" s="973" t="s">
        <v>895</v>
      </c>
      <c r="B34" s="982">
        <v>0</v>
      </c>
      <c r="C34" s="976">
        <v>0</v>
      </c>
      <c r="D34" s="976">
        <v>0</v>
      </c>
      <c r="E34" s="976">
        <v>0</v>
      </c>
      <c r="F34" s="996">
        <v>0</v>
      </c>
      <c r="G34" s="997"/>
      <c r="H34" s="997">
        <v>0</v>
      </c>
      <c r="I34" s="998"/>
      <c r="K34" s="973" t="s">
        <v>896</v>
      </c>
      <c r="L34" s="983">
        <v>5434.4995479699992</v>
      </c>
      <c r="M34" s="980">
        <v>5190.4663845599989</v>
      </c>
      <c r="N34" s="980">
        <v>5511.1981904200011</v>
      </c>
      <c r="O34" s="980">
        <v>5171.8816768400002</v>
      </c>
      <c r="P34" s="983">
        <v>-244.03316341000027</v>
      </c>
      <c r="Q34" s="991">
        <v>-4.4904440833223793</v>
      </c>
      <c r="R34" s="991">
        <v>-339.3165135800009</v>
      </c>
      <c r="S34" s="992">
        <v>-6.1568555848676896</v>
      </c>
    </row>
    <row r="35" spans="1:19" s="795" customFormat="1">
      <c r="A35" s="973" t="s">
        <v>897</v>
      </c>
      <c r="B35" s="982">
        <v>9756.6369618300014</v>
      </c>
      <c r="C35" s="976">
        <v>9879.8716378600002</v>
      </c>
      <c r="D35" s="976">
        <v>10746.803177829997</v>
      </c>
      <c r="E35" s="976">
        <v>10518.987492270002</v>
      </c>
      <c r="F35" s="982">
        <v>123.23467602999881</v>
      </c>
      <c r="G35" s="976">
        <v>1.2630855950889488</v>
      </c>
      <c r="H35" s="976">
        <v>-227.81568555999547</v>
      </c>
      <c r="I35" s="977">
        <v>-2.1198460769242096</v>
      </c>
      <c r="K35" s="973" t="s">
        <v>898</v>
      </c>
      <c r="L35" s="983">
        <v>0</v>
      </c>
      <c r="M35" s="980">
        <v>0</v>
      </c>
      <c r="N35" s="980">
        <v>0</v>
      </c>
      <c r="O35" s="980">
        <v>0</v>
      </c>
      <c r="P35" s="988">
        <v>0</v>
      </c>
      <c r="Q35" s="989"/>
      <c r="R35" s="989">
        <v>0</v>
      </c>
      <c r="S35" s="990"/>
    </row>
    <row r="36" spans="1:19" s="795" customFormat="1">
      <c r="A36" s="973" t="s">
        <v>899</v>
      </c>
      <c r="B36" s="982">
        <v>1607.0436244189998</v>
      </c>
      <c r="C36" s="976">
        <v>1813.3683698290001</v>
      </c>
      <c r="D36" s="976">
        <v>1427.4127736004998</v>
      </c>
      <c r="E36" s="976">
        <v>1574.8563657500004</v>
      </c>
      <c r="F36" s="982">
        <v>206.32474541000033</v>
      </c>
      <c r="G36" s="976">
        <v>12.838776886632038</v>
      </c>
      <c r="H36" s="976">
        <v>147.44359214950055</v>
      </c>
      <c r="I36" s="977">
        <v>10.329429221625183</v>
      </c>
      <c r="K36" s="973" t="s">
        <v>900</v>
      </c>
      <c r="L36" s="983">
        <v>1614.92240128</v>
      </c>
      <c r="M36" s="980">
        <v>1828.0039227</v>
      </c>
      <c r="N36" s="980">
        <v>2890.9113391400001</v>
      </c>
      <c r="O36" s="980">
        <v>2285.8068745599999</v>
      </c>
      <c r="P36" s="983">
        <v>213.08152141999994</v>
      </c>
      <c r="Q36" s="991">
        <v>13.194536235989412</v>
      </c>
      <c r="R36" s="991">
        <v>-605.10446458000024</v>
      </c>
      <c r="S36" s="992">
        <v>-20.931270232590705</v>
      </c>
    </row>
    <row r="37" spans="1:19" s="795" customFormat="1">
      <c r="A37" s="973" t="s">
        <v>901</v>
      </c>
      <c r="B37" s="982">
        <v>991.1339984</v>
      </c>
      <c r="C37" s="976">
        <v>1003.98726923</v>
      </c>
      <c r="D37" s="976">
        <v>1141.79956171</v>
      </c>
      <c r="E37" s="976">
        <v>1154.4004698200001</v>
      </c>
      <c r="F37" s="982">
        <v>12.853270830000042</v>
      </c>
      <c r="G37" s="976">
        <v>1.2968247331591125</v>
      </c>
      <c r="H37" s="976">
        <v>12.600908110000091</v>
      </c>
      <c r="I37" s="977">
        <v>1.1036007135200261</v>
      </c>
      <c r="K37" s="973" t="s">
        <v>902</v>
      </c>
      <c r="L37" s="983">
        <v>811.31831507999993</v>
      </c>
      <c r="M37" s="980">
        <v>692.29750907000005</v>
      </c>
      <c r="N37" s="980">
        <v>832.46635490000006</v>
      </c>
      <c r="O37" s="980">
        <v>735.88592774000006</v>
      </c>
      <c r="P37" s="983">
        <v>-119.02080600999989</v>
      </c>
      <c r="Q37" s="991">
        <v>-14.670050434922558</v>
      </c>
      <c r="R37" s="991">
        <v>-96.580427159999999</v>
      </c>
      <c r="S37" s="992">
        <v>-11.601721389881483</v>
      </c>
    </row>
    <row r="38" spans="1:19" s="795" customFormat="1">
      <c r="A38" s="973" t="s">
        <v>903</v>
      </c>
      <c r="B38" s="982">
        <v>476.60258767000005</v>
      </c>
      <c r="C38" s="976">
        <v>442.62796013999991</v>
      </c>
      <c r="D38" s="976">
        <v>588.41508036000005</v>
      </c>
      <c r="E38" s="976">
        <v>531.63147050000009</v>
      </c>
      <c r="F38" s="982">
        <v>-33.974627530000134</v>
      </c>
      <c r="G38" s="976">
        <v>-7.128502532076932</v>
      </c>
      <c r="H38" s="976">
        <v>-56.783609859999956</v>
      </c>
      <c r="I38" s="977">
        <v>-9.6502642021443421</v>
      </c>
      <c r="K38" s="973" t="s">
        <v>904</v>
      </c>
      <c r="L38" s="983">
        <v>68126.247831810004</v>
      </c>
      <c r="M38" s="980">
        <v>70308.557755030022</v>
      </c>
      <c r="N38" s="980">
        <v>85054.80704698831</v>
      </c>
      <c r="O38" s="980">
        <v>84259.312431427999</v>
      </c>
      <c r="P38" s="983">
        <v>2182.3099232200184</v>
      </c>
      <c r="Q38" s="991">
        <v>3.2033320382001698</v>
      </c>
      <c r="R38" s="991">
        <v>-795.49461556031019</v>
      </c>
      <c r="S38" s="992">
        <v>-0.93527296478474309</v>
      </c>
    </row>
    <row r="39" spans="1:19" s="795" customFormat="1">
      <c r="A39" s="973" t="s">
        <v>905</v>
      </c>
      <c r="B39" s="982">
        <v>1822.8033438570001</v>
      </c>
      <c r="C39" s="976">
        <v>1779.0773223115004</v>
      </c>
      <c r="D39" s="976">
        <v>1885.2721999929997</v>
      </c>
      <c r="E39" s="976">
        <v>1846.93991448</v>
      </c>
      <c r="F39" s="982">
        <v>-43.726021545499634</v>
      </c>
      <c r="G39" s="976">
        <v>-2.3988337355677993</v>
      </c>
      <c r="H39" s="976">
        <v>-38.332285512999761</v>
      </c>
      <c r="I39" s="977">
        <v>-2.0332493903608242</v>
      </c>
      <c r="K39" s="973" t="s">
        <v>906</v>
      </c>
      <c r="L39" s="984">
        <v>11937.0694248</v>
      </c>
      <c r="M39" s="985">
        <v>10081.929666909999</v>
      </c>
      <c r="N39" s="985">
        <v>10278.898748879996</v>
      </c>
      <c r="O39" s="985">
        <v>11038.624440039999</v>
      </c>
      <c r="P39" s="980">
        <v>-1855.1397578900014</v>
      </c>
      <c r="Q39" s="991">
        <v>-15.54099831266654</v>
      </c>
      <c r="R39" s="991">
        <v>759.72569116000341</v>
      </c>
      <c r="S39" s="992">
        <v>7.3911195130974923</v>
      </c>
    </row>
    <row r="40" spans="1:19" s="795" customFormat="1">
      <c r="A40" s="973" t="s">
        <v>907</v>
      </c>
      <c r="B40" s="982">
        <v>14252.240938379999</v>
      </c>
      <c r="C40" s="976">
        <v>15050.502483710001</v>
      </c>
      <c r="D40" s="976">
        <v>15998.723864708501</v>
      </c>
      <c r="E40" s="976">
        <v>15438.537653017996</v>
      </c>
      <c r="F40" s="982">
        <v>798.26154533000226</v>
      </c>
      <c r="G40" s="976">
        <v>5.6009546062356828</v>
      </c>
      <c r="H40" s="976">
        <v>-560.18621169050493</v>
      </c>
      <c r="I40" s="977">
        <v>-3.501443092759521</v>
      </c>
      <c r="K40" s="966" t="s">
        <v>908</v>
      </c>
      <c r="L40" s="970">
        <v>126574.73428609353</v>
      </c>
      <c r="M40" s="971">
        <v>131090.02238696994</v>
      </c>
      <c r="N40" s="971">
        <v>156122.2882613235</v>
      </c>
      <c r="O40" s="971">
        <v>160424.10873091102</v>
      </c>
      <c r="P40" s="971">
        <v>4515.2881008764089</v>
      </c>
      <c r="Q40" s="993">
        <v>3.5672902071203425</v>
      </c>
      <c r="R40" s="993">
        <v>4301.8204695875174</v>
      </c>
      <c r="S40" s="994">
        <v>2.7554172549578348</v>
      </c>
    </row>
    <row r="41" spans="1:19" s="795" customFormat="1">
      <c r="A41" s="973" t="s">
        <v>909</v>
      </c>
      <c r="B41" s="982">
        <v>38608.395599509997</v>
      </c>
      <c r="C41" s="976">
        <v>39416.401913960006</v>
      </c>
      <c r="D41" s="976">
        <v>47267.529103182504</v>
      </c>
      <c r="E41" s="976">
        <v>50489.19551544101</v>
      </c>
      <c r="F41" s="982">
        <v>808.00631445000909</v>
      </c>
      <c r="G41" s="976">
        <v>2.0928254124609724</v>
      </c>
      <c r="H41" s="976">
        <v>3221.6664122585062</v>
      </c>
      <c r="I41" s="977">
        <v>6.8158130399111396</v>
      </c>
      <c r="K41" s="973" t="s">
        <v>910</v>
      </c>
      <c r="L41" s="978">
        <v>11478.185984962998</v>
      </c>
      <c r="M41" s="979">
        <v>11418.123965952504</v>
      </c>
      <c r="N41" s="979">
        <v>12074.975327048003</v>
      </c>
      <c r="O41" s="979">
        <v>12398.868169287995</v>
      </c>
      <c r="P41" s="980">
        <v>-60.062019010494623</v>
      </c>
      <c r="Q41" s="991">
        <v>-0.52327100370371149</v>
      </c>
      <c r="R41" s="991">
        <v>323.8928422399913</v>
      </c>
      <c r="S41" s="992">
        <v>2.682347859663694</v>
      </c>
    </row>
    <row r="42" spans="1:19" s="795" customFormat="1">
      <c r="A42" s="973" t="s">
        <v>911</v>
      </c>
      <c r="B42" s="982">
        <v>7090.8318297399992</v>
      </c>
      <c r="C42" s="976">
        <v>7151.0416654285582</v>
      </c>
      <c r="D42" s="976">
        <v>9533.9626331380005</v>
      </c>
      <c r="E42" s="976">
        <v>9332.346623292</v>
      </c>
      <c r="F42" s="982">
        <v>60.209835688558996</v>
      </c>
      <c r="G42" s="976">
        <v>0.84912231927472914</v>
      </c>
      <c r="H42" s="976">
        <v>-201.61600984600045</v>
      </c>
      <c r="I42" s="977">
        <v>-2.1147136568925351</v>
      </c>
      <c r="K42" s="973" t="s">
        <v>912</v>
      </c>
      <c r="L42" s="983">
        <v>39907.145148835887</v>
      </c>
      <c r="M42" s="980">
        <v>42246.248782169772</v>
      </c>
      <c r="N42" s="980">
        <v>50929.034126069535</v>
      </c>
      <c r="O42" s="980">
        <v>53331.553692159992</v>
      </c>
      <c r="P42" s="983">
        <v>2339.1036333338852</v>
      </c>
      <c r="Q42" s="991">
        <v>5.8613654888368236</v>
      </c>
      <c r="R42" s="991">
        <v>2402.5195660904574</v>
      </c>
      <c r="S42" s="992">
        <v>4.7173868645206767</v>
      </c>
    </row>
    <row r="43" spans="1:19" s="795" customFormat="1">
      <c r="A43" s="973" t="s">
        <v>913</v>
      </c>
      <c r="B43" s="982">
        <v>41259.998918947495</v>
      </c>
      <c r="C43" s="976">
        <v>44510.677713014498</v>
      </c>
      <c r="D43" s="976">
        <v>41177.272594663613</v>
      </c>
      <c r="E43" s="976">
        <v>47844.172986823985</v>
      </c>
      <c r="F43" s="982">
        <v>3250.6787940670038</v>
      </c>
      <c r="G43" s="976">
        <v>7.8785237014977731</v>
      </c>
      <c r="H43" s="976">
        <v>6666.9003921603726</v>
      </c>
      <c r="I43" s="977">
        <v>16.190728457873561</v>
      </c>
      <c r="K43" s="973" t="s">
        <v>914</v>
      </c>
      <c r="L43" s="983">
        <v>1022.18701226</v>
      </c>
      <c r="M43" s="980">
        <v>1057.5233868900004</v>
      </c>
      <c r="N43" s="980">
        <v>1483.35433272</v>
      </c>
      <c r="O43" s="980">
        <v>1523.4691854299999</v>
      </c>
      <c r="P43" s="983">
        <v>35.336374630000478</v>
      </c>
      <c r="Q43" s="991">
        <v>3.4569383298926559</v>
      </c>
      <c r="R43" s="991">
        <v>40.114852709999923</v>
      </c>
      <c r="S43" s="992">
        <v>2.7043338078530463</v>
      </c>
    </row>
    <row r="44" spans="1:19" s="795" customFormat="1">
      <c r="A44" s="973" t="s">
        <v>915</v>
      </c>
      <c r="B44" s="982">
        <v>4113.2320763216994</v>
      </c>
      <c r="C44" s="976">
        <v>4509.4508817906999</v>
      </c>
      <c r="D44" s="976">
        <v>5047.5928216425</v>
      </c>
      <c r="E44" s="976">
        <v>5616.8417870530002</v>
      </c>
      <c r="F44" s="982">
        <v>396.21880546900047</v>
      </c>
      <c r="G44" s="976">
        <v>9.6327850730786686</v>
      </c>
      <c r="H44" s="976">
        <v>569.2489654105002</v>
      </c>
      <c r="I44" s="977">
        <v>11.27763243837218</v>
      </c>
      <c r="K44" s="973" t="s">
        <v>916</v>
      </c>
      <c r="L44" s="983">
        <v>1973.4139351400001</v>
      </c>
      <c r="M44" s="980">
        <v>2029.4751932700003</v>
      </c>
      <c r="N44" s="980">
        <v>2929.0406959200004</v>
      </c>
      <c r="O44" s="980">
        <v>3148.7643559999997</v>
      </c>
      <c r="P44" s="983">
        <v>56.061258130000169</v>
      </c>
      <c r="Q44" s="991">
        <v>2.8408260999749659</v>
      </c>
      <c r="R44" s="991">
        <v>219.72366007999926</v>
      </c>
      <c r="S44" s="992">
        <v>7.5015570929438695</v>
      </c>
    </row>
    <row r="45" spans="1:19" s="795" customFormat="1">
      <c r="A45" s="973" t="s">
        <v>917</v>
      </c>
      <c r="B45" s="986">
        <v>34975.729356827804</v>
      </c>
      <c r="C45" s="987">
        <v>35305.835003764245</v>
      </c>
      <c r="D45" s="987">
        <v>38854.52056142551</v>
      </c>
      <c r="E45" s="987">
        <v>41638.056818588484</v>
      </c>
      <c r="F45" s="976">
        <v>330.10564693644119</v>
      </c>
      <c r="G45" s="976">
        <v>0.9438134758210539</v>
      </c>
      <c r="H45" s="976">
        <v>2783.5362571629739</v>
      </c>
      <c r="I45" s="977">
        <v>7.1639958927364784</v>
      </c>
      <c r="K45" s="973" t="s">
        <v>918</v>
      </c>
      <c r="L45" s="983">
        <v>21023.335356708365</v>
      </c>
      <c r="M45" s="980">
        <v>21534.2096003224</v>
      </c>
      <c r="N45" s="980">
        <v>23914.127947180001</v>
      </c>
      <c r="O45" s="980">
        <v>24523.037601480006</v>
      </c>
      <c r="P45" s="983">
        <v>510.87424361403464</v>
      </c>
      <c r="Q45" s="991">
        <v>2.4300342212398713</v>
      </c>
      <c r="R45" s="991">
        <v>608.90965430000506</v>
      </c>
      <c r="S45" s="992">
        <v>2.5462339904048599</v>
      </c>
    </row>
    <row r="46" spans="1:19" s="960" customFormat="1">
      <c r="A46" s="966" t="s">
        <v>919</v>
      </c>
      <c r="B46" s="967">
        <v>182872.14447774141</v>
      </c>
      <c r="C46" s="968">
        <v>190647.11547028099</v>
      </c>
      <c r="D46" s="968">
        <v>212185.50825047004</v>
      </c>
      <c r="E46" s="968">
        <v>218629.75520794213</v>
      </c>
      <c r="F46" s="968">
        <v>7774.9709925395728</v>
      </c>
      <c r="G46" s="968">
        <v>4.2515884607488248</v>
      </c>
      <c r="H46" s="968">
        <v>6444.246957472089</v>
      </c>
      <c r="I46" s="969">
        <v>3.0370815663174837</v>
      </c>
      <c r="K46" s="973" t="s">
        <v>920</v>
      </c>
      <c r="L46" s="983">
        <v>27130.412025736256</v>
      </c>
      <c r="M46" s="980">
        <v>27109.352239365271</v>
      </c>
      <c r="N46" s="980">
        <v>29810.215481134004</v>
      </c>
      <c r="O46" s="980">
        <v>29723.720138090001</v>
      </c>
      <c r="P46" s="983">
        <v>-21.059786370984511</v>
      </c>
      <c r="Q46" s="991">
        <v>-7.7624277696213856E-2</v>
      </c>
      <c r="R46" s="991">
        <v>-86.495343044003675</v>
      </c>
      <c r="S46" s="992">
        <v>-0.29015336403302422</v>
      </c>
    </row>
    <row r="47" spans="1:19" s="795" customFormat="1">
      <c r="A47" s="973" t="s">
        <v>921</v>
      </c>
      <c r="B47" s="974">
        <v>149442.77513241951</v>
      </c>
      <c r="C47" s="975">
        <v>155564.31056764777</v>
      </c>
      <c r="D47" s="975">
        <v>176838.37856853809</v>
      </c>
      <c r="E47" s="975">
        <v>182101.41746771021</v>
      </c>
      <c r="F47" s="976">
        <v>6121.5354352282593</v>
      </c>
      <c r="G47" s="976">
        <v>4.0962404705105602</v>
      </c>
      <c r="H47" s="976">
        <v>5263.0388991721265</v>
      </c>
      <c r="I47" s="977">
        <v>2.9761859058961599</v>
      </c>
      <c r="K47" s="973" t="s">
        <v>922</v>
      </c>
      <c r="L47" s="983">
        <v>3048.4579758499995</v>
      </c>
      <c r="M47" s="980">
        <v>3064.1735416500001</v>
      </c>
      <c r="N47" s="980">
        <v>3524.7618459499995</v>
      </c>
      <c r="O47" s="980">
        <v>3784.9120983699995</v>
      </c>
      <c r="P47" s="983">
        <v>15.715565800000604</v>
      </c>
      <c r="Q47" s="991">
        <v>0.51552509250578216</v>
      </c>
      <c r="R47" s="991">
        <v>260.15025242000002</v>
      </c>
      <c r="S47" s="992">
        <v>7.3806476519517563</v>
      </c>
    </row>
    <row r="48" spans="1:19" s="795" customFormat="1">
      <c r="A48" s="973" t="s">
        <v>923</v>
      </c>
      <c r="B48" s="982">
        <v>13822.840305757914</v>
      </c>
      <c r="C48" s="976">
        <v>14040.412918561042</v>
      </c>
      <c r="D48" s="976">
        <v>14969.161282877936</v>
      </c>
      <c r="E48" s="976">
        <v>15317.824591577915</v>
      </c>
      <c r="F48" s="982">
        <v>217.57261280312741</v>
      </c>
      <c r="G48" s="976">
        <v>1.5740080040749467</v>
      </c>
      <c r="H48" s="976">
        <v>348.6633086999791</v>
      </c>
      <c r="I48" s="977">
        <v>2.3292107160258073</v>
      </c>
      <c r="K48" s="973" t="s">
        <v>924</v>
      </c>
      <c r="L48" s="984">
        <v>20991.596846599998</v>
      </c>
      <c r="M48" s="985">
        <v>22630.915677350007</v>
      </c>
      <c r="N48" s="985">
        <v>31456.778505301998</v>
      </c>
      <c r="O48" s="985">
        <v>31989.78349009301</v>
      </c>
      <c r="P48" s="980">
        <v>1639.3188307500095</v>
      </c>
      <c r="Q48" s="989">
        <v>7.8094050811362141</v>
      </c>
      <c r="R48" s="991">
        <v>533.00498479101225</v>
      </c>
      <c r="S48" s="992">
        <v>1.6944042273787665</v>
      </c>
    </row>
    <row r="49" spans="1:19" s="795" customFormat="1">
      <c r="A49" s="973" t="s">
        <v>925</v>
      </c>
      <c r="B49" s="986">
        <v>19606.529039563993</v>
      </c>
      <c r="C49" s="987">
        <v>21042.391984072161</v>
      </c>
      <c r="D49" s="987">
        <v>20377.968399053996</v>
      </c>
      <c r="E49" s="987">
        <v>21210.513148654005</v>
      </c>
      <c r="F49" s="976">
        <v>1435.8629445081679</v>
      </c>
      <c r="G49" s="976">
        <v>7.3233918232581683</v>
      </c>
      <c r="H49" s="976">
        <v>832.5447496000088</v>
      </c>
      <c r="I49" s="977">
        <v>4.0855139889148999</v>
      </c>
      <c r="K49" s="966" t="s">
        <v>926</v>
      </c>
      <c r="L49" s="970">
        <v>65186.970792073036</v>
      </c>
      <c r="M49" s="971">
        <v>64708.696807921151</v>
      </c>
      <c r="N49" s="971">
        <v>85338.972948454437</v>
      </c>
      <c r="O49" s="971">
        <v>82414.010916127998</v>
      </c>
      <c r="P49" s="971">
        <v>-478.27398415188509</v>
      </c>
      <c r="Q49" s="993">
        <v>-0.73369567313909434</v>
      </c>
      <c r="R49" s="993">
        <v>-2924.9620323264389</v>
      </c>
      <c r="S49" s="994">
        <v>-3.427463363184772</v>
      </c>
    </row>
    <row r="50" spans="1:19" s="960" customFormat="1">
      <c r="A50" s="966" t="s">
        <v>927</v>
      </c>
      <c r="B50" s="967">
        <v>19473.464319079496</v>
      </c>
      <c r="C50" s="968">
        <v>20037.333774839833</v>
      </c>
      <c r="D50" s="968">
        <v>25027.059758277504</v>
      </c>
      <c r="E50" s="968">
        <v>26141.294033947994</v>
      </c>
      <c r="F50" s="968">
        <v>563.86945576033759</v>
      </c>
      <c r="G50" s="968">
        <v>2.8955785499751876</v>
      </c>
      <c r="H50" s="968">
        <v>1114.2342756704893</v>
      </c>
      <c r="I50" s="969">
        <v>4.4521181730185662</v>
      </c>
      <c r="K50" s="973" t="s">
        <v>928</v>
      </c>
      <c r="L50" s="978">
        <v>31271.072266219999</v>
      </c>
      <c r="M50" s="979">
        <v>30612.92596515</v>
      </c>
      <c r="N50" s="979">
        <v>38626.74104097901</v>
      </c>
      <c r="O50" s="979">
        <v>37242.568676569004</v>
      </c>
      <c r="P50" s="980">
        <v>-658.14630106999903</v>
      </c>
      <c r="Q50" s="991">
        <v>-2.1046489722738078</v>
      </c>
      <c r="R50" s="991">
        <v>-1384.1723644100057</v>
      </c>
      <c r="S50" s="992">
        <v>-3.5834562458726218</v>
      </c>
    </row>
    <row r="51" spans="1:19" s="795" customFormat="1">
      <c r="A51" s="973" t="s">
        <v>929</v>
      </c>
      <c r="B51" s="974">
        <v>3887.3781986699992</v>
      </c>
      <c r="C51" s="975">
        <v>4479.5958990849986</v>
      </c>
      <c r="D51" s="975">
        <v>5484.9336908934984</v>
      </c>
      <c r="E51" s="975">
        <v>5505.9984196059986</v>
      </c>
      <c r="F51" s="976">
        <v>592.2177004149994</v>
      </c>
      <c r="G51" s="976">
        <v>15.234373146858124</v>
      </c>
      <c r="H51" s="976">
        <v>21.064728712500255</v>
      </c>
      <c r="I51" s="977">
        <v>0.38404709882771254</v>
      </c>
      <c r="K51" s="973" t="s">
        <v>930</v>
      </c>
      <c r="L51" s="983">
        <v>7501.0507342409865</v>
      </c>
      <c r="M51" s="980">
        <v>7408.7892944409878</v>
      </c>
      <c r="N51" s="980">
        <v>17443.313639898217</v>
      </c>
      <c r="O51" s="980">
        <v>15198.739844529986</v>
      </c>
      <c r="P51" s="983">
        <v>-92.261439799998698</v>
      </c>
      <c r="Q51" s="991">
        <v>-1.2299802130232413</v>
      </c>
      <c r="R51" s="991">
        <v>-2244.573795368231</v>
      </c>
      <c r="S51" s="992">
        <v>-12.867817673324414</v>
      </c>
    </row>
    <row r="52" spans="1:19" s="795" customFormat="1">
      <c r="A52" s="973" t="s">
        <v>931</v>
      </c>
      <c r="B52" s="982">
        <v>91.5</v>
      </c>
      <c r="C52" s="976">
        <v>96.35</v>
      </c>
      <c r="D52" s="976">
        <v>100.30000000000001</v>
      </c>
      <c r="E52" s="976">
        <v>130.60000000000002</v>
      </c>
      <c r="F52" s="982">
        <v>4.8499999999999943</v>
      </c>
      <c r="G52" s="976">
        <v>5.3005464480874256</v>
      </c>
      <c r="H52" s="976">
        <v>30.300000000000011</v>
      </c>
      <c r="I52" s="977">
        <v>30.209371884346968</v>
      </c>
      <c r="K52" s="973" t="s">
        <v>932</v>
      </c>
      <c r="L52" s="983">
        <v>25868.472679219867</v>
      </c>
      <c r="M52" s="980">
        <v>26133.626807169865</v>
      </c>
      <c r="N52" s="980">
        <v>28363.100666419999</v>
      </c>
      <c r="O52" s="980">
        <v>28759.886564230015</v>
      </c>
      <c r="P52" s="983">
        <v>265.15412794999793</v>
      </c>
      <c r="Q52" s="991">
        <v>1.025008825368326</v>
      </c>
      <c r="R52" s="991">
        <v>396.78589781001574</v>
      </c>
      <c r="S52" s="992">
        <v>1.3989510613689127</v>
      </c>
    </row>
    <row r="53" spans="1:19" s="795" customFormat="1">
      <c r="A53" s="973" t="s">
        <v>933</v>
      </c>
      <c r="B53" s="982">
        <v>1009.2920061000003</v>
      </c>
      <c r="C53" s="976">
        <v>980.97823935000019</v>
      </c>
      <c r="D53" s="976">
        <v>2675.3091348700009</v>
      </c>
      <c r="E53" s="976">
        <v>2679.6613001300007</v>
      </c>
      <c r="F53" s="982">
        <v>-28.313766750000127</v>
      </c>
      <c r="G53" s="976">
        <v>-2.8053097199696642</v>
      </c>
      <c r="H53" s="976">
        <v>4.3521652599997651</v>
      </c>
      <c r="I53" s="977">
        <v>0.16267896682568783</v>
      </c>
      <c r="K53" s="973" t="s">
        <v>934</v>
      </c>
      <c r="L53" s="984">
        <v>546.3751123921819</v>
      </c>
      <c r="M53" s="985">
        <v>553.38874116030013</v>
      </c>
      <c r="N53" s="985">
        <v>905.81760115722693</v>
      </c>
      <c r="O53" s="985">
        <v>1212.8158307990002</v>
      </c>
      <c r="P53" s="980">
        <v>7.0136287681182239</v>
      </c>
      <c r="Q53" s="991">
        <v>1.2836654908036733</v>
      </c>
      <c r="R53" s="991">
        <v>306.99822964177326</v>
      </c>
      <c r="S53" s="992">
        <v>33.891837523312397</v>
      </c>
    </row>
    <row r="54" spans="1:19" s="795" customFormat="1">
      <c r="A54" s="973" t="s">
        <v>935</v>
      </c>
      <c r="B54" s="982">
        <v>970.18571304000011</v>
      </c>
      <c r="C54" s="976">
        <v>811.22808744000008</v>
      </c>
      <c r="D54" s="976">
        <v>666.31954827000004</v>
      </c>
      <c r="E54" s="976">
        <v>710.67883170999994</v>
      </c>
      <c r="F54" s="982">
        <v>-158.95762560000003</v>
      </c>
      <c r="G54" s="976">
        <v>-16.384247207879294</v>
      </c>
      <c r="H54" s="976">
        <v>44.359283439999899</v>
      </c>
      <c r="I54" s="977">
        <v>6.6573588535969268</v>
      </c>
      <c r="K54" s="966" t="s">
        <v>936</v>
      </c>
      <c r="L54" s="970">
        <v>1654.9809354899999</v>
      </c>
      <c r="M54" s="971">
        <v>1561.5211124700002</v>
      </c>
      <c r="N54" s="971">
        <v>1583.80948373</v>
      </c>
      <c r="O54" s="971">
        <v>1567.78522505</v>
      </c>
      <c r="P54" s="971">
        <v>-93.459823019999703</v>
      </c>
      <c r="Q54" s="993">
        <v>-5.6471842675534214</v>
      </c>
      <c r="R54" s="993">
        <v>-16.024258680000003</v>
      </c>
      <c r="S54" s="994">
        <v>-1.0117541815863844</v>
      </c>
    </row>
    <row r="55" spans="1:19" s="795" customFormat="1">
      <c r="A55" s="973" t="s">
        <v>937</v>
      </c>
      <c r="B55" s="982">
        <v>543.40985409999996</v>
      </c>
      <c r="C55" s="976">
        <v>554.40648319000002</v>
      </c>
      <c r="D55" s="976">
        <v>591.08299421000004</v>
      </c>
      <c r="E55" s="976">
        <v>724.61210563999998</v>
      </c>
      <c r="F55" s="982">
        <v>10.996629090000056</v>
      </c>
      <c r="G55" s="976">
        <v>2.0236344643055411</v>
      </c>
      <c r="H55" s="976">
        <v>133.52911142999994</v>
      </c>
      <c r="I55" s="977">
        <v>22.590585880154709</v>
      </c>
      <c r="K55" s="966" t="s">
        <v>938</v>
      </c>
      <c r="L55" s="970">
        <v>284468.56294568279</v>
      </c>
      <c r="M55" s="970">
        <v>295545.00228797959</v>
      </c>
      <c r="N55" s="970">
        <v>343347.97696838086</v>
      </c>
      <c r="O55" s="970">
        <v>344065.56726224377</v>
      </c>
      <c r="P55" s="971">
        <v>11076.439342296799</v>
      </c>
      <c r="Q55" s="993">
        <v>3.8937305506098281</v>
      </c>
      <c r="R55" s="993">
        <v>717.59029386291513</v>
      </c>
      <c r="S55" s="994">
        <v>0.20899796765920614</v>
      </c>
    </row>
    <row r="56" spans="1:19" s="795" customFormat="1" ht="13.5" thickBot="1">
      <c r="A56" s="973" t="s">
        <v>939</v>
      </c>
      <c r="B56" s="982">
        <v>1475.18554584</v>
      </c>
      <c r="C56" s="976">
        <v>1475.5832410258279</v>
      </c>
      <c r="D56" s="976">
        <v>2092.3804161399999</v>
      </c>
      <c r="E56" s="976">
        <v>2736.0298443759998</v>
      </c>
      <c r="F56" s="982">
        <v>0.39769518582784258</v>
      </c>
      <c r="G56" s="976">
        <v>2.6958994205802566E-2</v>
      </c>
      <c r="H56" s="976">
        <v>643.64942823599995</v>
      </c>
      <c r="I56" s="977">
        <v>30.761587294121078</v>
      </c>
      <c r="K56" s="1002" t="s">
        <v>940</v>
      </c>
      <c r="L56" s="1003">
        <v>1681852.6269443983</v>
      </c>
      <c r="M56" s="1003">
        <v>1736178.9193159225</v>
      </c>
      <c r="N56" s="1003">
        <v>1986225.1150022778</v>
      </c>
      <c r="O56" s="1003">
        <v>2024143.8428197291</v>
      </c>
      <c r="P56" s="1003">
        <v>54326.192371524376</v>
      </c>
      <c r="Q56" s="1004">
        <v>3.2301398767753264</v>
      </c>
      <c r="R56" s="1004">
        <v>37918.72781745129</v>
      </c>
      <c r="S56" s="1005">
        <v>1.9090851047570108</v>
      </c>
    </row>
    <row r="57" spans="1:19" s="795" customFormat="1" ht="13.5" thickTop="1">
      <c r="A57" s="973" t="s">
        <v>941</v>
      </c>
      <c r="B57" s="982">
        <v>3634.4989916394998</v>
      </c>
      <c r="C57" s="976">
        <v>3571.3181951790002</v>
      </c>
      <c r="D57" s="976">
        <v>3466.174055902</v>
      </c>
      <c r="E57" s="976">
        <v>3162.9553185310001</v>
      </c>
      <c r="F57" s="982">
        <v>-63.18079646049955</v>
      </c>
      <c r="G57" s="976">
        <v>-1.738363295899529</v>
      </c>
      <c r="H57" s="976">
        <v>-303.21873737099986</v>
      </c>
      <c r="I57" s="977">
        <v>-8.7479374226662561</v>
      </c>
      <c r="K57" s="855" t="s">
        <v>728</v>
      </c>
    </row>
    <row r="58" spans="1:19" s="795" customFormat="1">
      <c r="A58" s="973" t="s">
        <v>942</v>
      </c>
      <c r="B58" s="982">
        <v>2955.3369070400004</v>
      </c>
      <c r="C58" s="976">
        <v>3265.30520157</v>
      </c>
      <c r="D58" s="976">
        <v>2997.7223488409991</v>
      </c>
      <c r="E58" s="976">
        <v>2922.6524238249999</v>
      </c>
      <c r="F58" s="982">
        <v>309.96829452999964</v>
      </c>
      <c r="G58" s="976">
        <v>10.48842498436014</v>
      </c>
      <c r="H58" s="976">
        <v>-75.069925015999161</v>
      </c>
      <c r="I58" s="977">
        <v>-2.5042320895737138</v>
      </c>
    </row>
    <row r="59" spans="1:19" s="795" customFormat="1">
      <c r="A59" s="973" t="s">
        <v>943</v>
      </c>
      <c r="B59" s="982">
        <v>1918.6132841600004</v>
      </c>
      <c r="C59" s="976">
        <v>1852.3429478200001</v>
      </c>
      <c r="D59" s="976">
        <v>3376.8731346009999</v>
      </c>
      <c r="E59" s="976">
        <v>3305.7891061099995</v>
      </c>
      <c r="F59" s="982">
        <v>-66.270336340000313</v>
      </c>
      <c r="G59" s="976">
        <v>-3.4540747156879261</v>
      </c>
      <c r="H59" s="976">
        <v>-71.084028491000481</v>
      </c>
      <c r="I59" s="977">
        <v>-2.1050251418284192</v>
      </c>
    </row>
    <row r="60" spans="1:19" s="795" customFormat="1">
      <c r="A60" s="973" t="s">
        <v>944</v>
      </c>
      <c r="B60" s="982">
        <v>2239.3474177900002</v>
      </c>
      <c r="C60" s="976">
        <v>2209.3604743100013</v>
      </c>
      <c r="D60" s="976">
        <v>2721.2001818100002</v>
      </c>
      <c r="E60" s="976">
        <v>3405.95766215</v>
      </c>
      <c r="F60" s="982">
        <v>-29.986943479998899</v>
      </c>
      <c r="G60" s="976">
        <v>-1.3390929536781233</v>
      </c>
      <c r="H60" s="976">
        <v>684.7574803399998</v>
      </c>
      <c r="I60" s="977">
        <v>25.163804005206806</v>
      </c>
    </row>
    <row r="61" spans="1:19" s="795" customFormat="1">
      <c r="A61" s="973" t="s">
        <v>945</v>
      </c>
      <c r="B61" s="982">
        <v>675.67252008999992</v>
      </c>
      <c r="C61" s="976">
        <v>668.13381907999985</v>
      </c>
      <c r="D61" s="976">
        <v>777.87812006000013</v>
      </c>
      <c r="E61" s="976">
        <v>781.13336852999998</v>
      </c>
      <c r="F61" s="982">
        <v>-7.538701010000068</v>
      </c>
      <c r="G61" s="976">
        <v>-1.1157329602506123</v>
      </c>
      <c r="H61" s="976">
        <v>3.2552484699998558</v>
      </c>
      <c r="I61" s="977">
        <v>0.4184779576714111</v>
      </c>
    </row>
    <row r="62" spans="1:19" s="795" customFormat="1">
      <c r="A62" s="973" t="s">
        <v>946</v>
      </c>
      <c r="B62" s="982">
        <v>63.511422489999987</v>
      </c>
      <c r="C62" s="976">
        <v>65.245500589999992</v>
      </c>
      <c r="D62" s="976">
        <v>69.900637559999993</v>
      </c>
      <c r="E62" s="976">
        <v>68.231384880000007</v>
      </c>
      <c r="F62" s="982">
        <v>1.734078100000005</v>
      </c>
      <c r="G62" s="976">
        <v>2.7303405151617244</v>
      </c>
      <c r="H62" s="976">
        <v>-1.6692526799999854</v>
      </c>
      <c r="I62" s="977">
        <v>-2.3880364160729775</v>
      </c>
    </row>
    <row r="63" spans="1:19" s="795" customFormat="1" ht="13.5" thickBot="1">
      <c r="A63" s="1006" t="s">
        <v>947</v>
      </c>
      <c r="B63" s="1007">
        <v>9.5646649999999962</v>
      </c>
      <c r="C63" s="1007">
        <v>7.4232109999999967</v>
      </c>
      <c r="D63" s="1007">
        <v>6.9854959999999968</v>
      </c>
      <c r="E63" s="1007">
        <v>6.9854959999999968</v>
      </c>
      <c r="F63" s="1007">
        <v>-2.1414539999999995</v>
      </c>
      <c r="G63" s="1007">
        <v>-22.389221159340135</v>
      </c>
      <c r="H63" s="1007">
        <v>0</v>
      </c>
      <c r="I63" s="1008">
        <v>0</v>
      </c>
    </row>
    <row r="64" spans="1:19" ht="13.5" thickTop="1">
      <c r="A64" s="855" t="s">
        <v>728</v>
      </c>
      <c r="B64" s="866"/>
      <c r="C64" s="866"/>
      <c r="D64" s="866"/>
      <c r="E64" s="866"/>
    </row>
  </sheetData>
  <mergeCells count="10">
    <mergeCell ref="F5:G5"/>
    <mergeCell ref="H5:I5"/>
    <mergeCell ref="P5:Q5"/>
    <mergeCell ref="R5:S5"/>
    <mergeCell ref="A1:S1"/>
    <mergeCell ref="A2:S2"/>
    <mergeCell ref="H3:I3"/>
    <mergeCell ref="R3:S3"/>
    <mergeCell ref="F4:I4"/>
    <mergeCell ref="P4:S4"/>
  </mergeCells>
  <pageMargins left="0.7" right="0.43" top="0.78" bottom="0.75" header="0.3" footer="0.3"/>
  <pageSetup scale="48" orientation="landscape" r:id="rId1"/>
</worksheet>
</file>

<file path=xl/worksheets/sheet33.xml><?xml version="1.0" encoding="utf-8"?>
<worksheet xmlns="http://schemas.openxmlformats.org/spreadsheetml/2006/main" xmlns:r="http://schemas.openxmlformats.org/officeDocument/2006/relationships">
  <sheetPr>
    <pageSetUpPr fitToPage="1"/>
  </sheetPr>
  <dimension ref="A1:J55"/>
  <sheetViews>
    <sheetView workbookViewId="0">
      <selection activeCell="R17" sqref="R17"/>
    </sheetView>
  </sheetViews>
  <sheetFormatPr defaultRowHeight="12.75"/>
  <cols>
    <col min="1" max="1" width="34.42578125" style="865" bestFit="1" customWidth="1"/>
    <col min="2" max="2" width="12.5703125" style="865" bestFit="1" customWidth="1"/>
    <col min="3" max="4" width="9.42578125" style="865" bestFit="1" customWidth="1"/>
    <col min="5" max="6" width="9.140625" style="865"/>
    <col min="7" max="7" width="7.28515625" style="865" bestFit="1" customWidth="1"/>
    <col min="8" max="8" width="9.5703125" style="865" customWidth="1"/>
    <col min="9" max="9" width="7.28515625" style="865" bestFit="1" customWidth="1"/>
    <col min="10" max="256" width="9.140625" style="865"/>
    <col min="257" max="257" width="34.42578125" style="865" bestFit="1" customWidth="1"/>
    <col min="258" max="258" width="12.5703125" style="865" bestFit="1" customWidth="1"/>
    <col min="259" max="260" width="9.42578125" style="865" bestFit="1" customWidth="1"/>
    <col min="261" max="262" width="9.140625" style="865"/>
    <col min="263" max="263" width="7.28515625" style="865" bestFit="1" customWidth="1"/>
    <col min="264" max="264" width="9.5703125" style="865" customWidth="1"/>
    <col min="265" max="265" width="7.28515625" style="865" bestFit="1" customWidth="1"/>
    <col min="266" max="512" width="9.140625" style="865"/>
    <col min="513" max="513" width="34.42578125" style="865" bestFit="1" customWidth="1"/>
    <col min="514" max="514" width="12.5703125" style="865" bestFit="1" customWidth="1"/>
    <col min="515" max="516" width="9.42578125" style="865" bestFit="1" customWidth="1"/>
    <col min="517" max="518" width="9.140625" style="865"/>
    <col min="519" max="519" width="7.28515625" style="865" bestFit="1" customWidth="1"/>
    <col min="520" max="520" width="9.5703125" style="865" customWidth="1"/>
    <col min="521" max="521" width="7.28515625" style="865" bestFit="1" customWidth="1"/>
    <col min="522" max="768" width="9.140625" style="865"/>
    <col min="769" max="769" width="34.42578125" style="865" bestFit="1" customWidth="1"/>
    <col min="770" max="770" width="12.5703125" style="865" bestFit="1" customWidth="1"/>
    <col min="771" max="772" width="9.42578125" style="865" bestFit="1" customWidth="1"/>
    <col min="773" max="774" width="9.140625" style="865"/>
    <col min="775" max="775" width="7.28515625" style="865" bestFit="1" customWidth="1"/>
    <col min="776" max="776" width="9.5703125" style="865" customWidth="1"/>
    <col min="777" max="777" width="7.28515625" style="865" bestFit="1" customWidth="1"/>
    <col min="778" max="1024" width="9.140625" style="865"/>
    <col min="1025" max="1025" width="34.42578125" style="865" bestFit="1" customWidth="1"/>
    <col min="1026" max="1026" width="12.5703125" style="865" bestFit="1" customWidth="1"/>
    <col min="1027" max="1028" width="9.42578125" style="865" bestFit="1" customWidth="1"/>
    <col min="1029" max="1030" width="9.140625" style="865"/>
    <col min="1031" max="1031" width="7.28515625" style="865" bestFit="1" customWidth="1"/>
    <col min="1032" max="1032" width="9.5703125" style="865" customWidth="1"/>
    <col min="1033" max="1033" width="7.28515625" style="865" bestFit="1" customWidth="1"/>
    <col min="1034" max="1280" width="9.140625" style="865"/>
    <col min="1281" max="1281" width="34.42578125" style="865" bestFit="1" customWidth="1"/>
    <col min="1282" max="1282" width="12.5703125" style="865" bestFit="1" customWidth="1"/>
    <col min="1283" max="1284" width="9.42578125" style="865" bestFit="1" customWidth="1"/>
    <col min="1285" max="1286" width="9.140625" style="865"/>
    <col min="1287" max="1287" width="7.28515625" style="865" bestFit="1" customWidth="1"/>
    <col min="1288" max="1288" width="9.5703125" style="865" customWidth="1"/>
    <col min="1289" max="1289" width="7.28515625" style="865" bestFit="1" customWidth="1"/>
    <col min="1290" max="1536" width="9.140625" style="865"/>
    <col min="1537" max="1537" width="34.42578125" style="865" bestFit="1" customWidth="1"/>
    <col min="1538" max="1538" width="12.5703125" style="865" bestFit="1" customWidth="1"/>
    <col min="1539" max="1540" width="9.42578125" style="865" bestFit="1" customWidth="1"/>
    <col min="1541" max="1542" width="9.140625" style="865"/>
    <col min="1543" max="1543" width="7.28515625" style="865" bestFit="1" customWidth="1"/>
    <col min="1544" max="1544" width="9.5703125" style="865" customWidth="1"/>
    <col min="1545" max="1545" width="7.28515625" style="865" bestFit="1" customWidth="1"/>
    <col min="1546" max="1792" width="9.140625" style="865"/>
    <col min="1793" max="1793" width="34.42578125" style="865" bestFit="1" customWidth="1"/>
    <col min="1794" max="1794" width="12.5703125" style="865" bestFit="1" customWidth="1"/>
    <col min="1795" max="1796" width="9.42578125" style="865" bestFit="1" customWidth="1"/>
    <col min="1797" max="1798" width="9.140625" style="865"/>
    <col min="1799" max="1799" width="7.28515625" style="865" bestFit="1" customWidth="1"/>
    <col min="1800" max="1800" width="9.5703125" style="865" customWidth="1"/>
    <col min="1801" max="1801" width="7.28515625" style="865" bestFit="1" customWidth="1"/>
    <col min="1802" max="2048" width="9.140625" style="865"/>
    <col min="2049" max="2049" width="34.42578125" style="865" bestFit="1" customWidth="1"/>
    <col min="2050" max="2050" width="12.5703125" style="865" bestFit="1" customWidth="1"/>
    <col min="2051" max="2052" width="9.42578125" style="865" bestFit="1" customWidth="1"/>
    <col min="2053" max="2054" width="9.140625" style="865"/>
    <col min="2055" max="2055" width="7.28515625" style="865" bestFit="1" customWidth="1"/>
    <col min="2056" max="2056" width="9.5703125" style="865" customWidth="1"/>
    <col min="2057" max="2057" width="7.28515625" style="865" bestFit="1" customWidth="1"/>
    <col min="2058" max="2304" width="9.140625" style="865"/>
    <col min="2305" max="2305" width="34.42578125" style="865" bestFit="1" customWidth="1"/>
    <col min="2306" max="2306" width="12.5703125" style="865" bestFit="1" customWidth="1"/>
    <col min="2307" max="2308" width="9.42578125" style="865" bestFit="1" customWidth="1"/>
    <col min="2309" max="2310" width="9.140625" style="865"/>
    <col min="2311" max="2311" width="7.28515625" style="865" bestFit="1" customWidth="1"/>
    <col min="2312" max="2312" width="9.5703125" style="865" customWidth="1"/>
    <col min="2313" max="2313" width="7.28515625" style="865" bestFit="1" customWidth="1"/>
    <col min="2314" max="2560" width="9.140625" style="865"/>
    <col min="2561" max="2561" width="34.42578125" style="865" bestFit="1" customWidth="1"/>
    <col min="2562" max="2562" width="12.5703125" style="865" bestFit="1" customWidth="1"/>
    <col min="2563" max="2564" width="9.42578125" style="865" bestFit="1" customWidth="1"/>
    <col min="2565" max="2566" width="9.140625" style="865"/>
    <col min="2567" max="2567" width="7.28515625" style="865" bestFit="1" customWidth="1"/>
    <col min="2568" max="2568" width="9.5703125" style="865" customWidth="1"/>
    <col min="2569" max="2569" width="7.28515625" style="865" bestFit="1" customWidth="1"/>
    <col min="2570" max="2816" width="9.140625" style="865"/>
    <col min="2817" max="2817" width="34.42578125" style="865" bestFit="1" customWidth="1"/>
    <col min="2818" max="2818" width="12.5703125" style="865" bestFit="1" customWidth="1"/>
    <col min="2819" max="2820" width="9.42578125" style="865" bestFit="1" customWidth="1"/>
    <col min="2821" max="2822" width="9.140625" style="865"/>
    <col min="2823" max="2823" width="7.28515625" style="865" bestFit="1" customWidth="1"/>
    <col min="2824" max="2824" width="9.5703125" style="865" customWidth="1"/>
    <col min="2825" max="2825" width="7.28515625" style="865" bestFit="1" customWidth="1"/>
    <col min="2826" max="3072" width="9.140625" style="865"/>
    <col min="3073" max="3073" width="34.42578125" style="865" bestFit="1" customWidth="1"/>
    <col min="3074" max="3074" width="12.5703125" style="865" bestFit="1" customWidth="1"/>
    <col min="3075" max="3076" width="9.42578125" style="865" bestFit="1" customWidth="1"/>
    <col min="3077" max="3078" width="9.140625" style="865"/>
    <col min="3079" max="3079" width="7.28515625" style="865" bestFit="1" customWidth="1"/>
    <col min="3080" max="3080" width="9.5703125" style="865" customWidth="1"/>
    <col min="3081" max="3081" width="7.28515625" style="865" bestFit="1" customWidth="1"/>
    <col min="3082" max="3328" width="9.140625" style="865"/>
    <col min="3329" max="3329" width="34.42578125" style="865" bestFit="1" customWidth="1"/>
    <col min="3330" max="3330" width="12.5703125" style="865" bestFit="1" customWidth="1"/>
    <col min="3331" max="3332" width="9.42578125" style="865" bestFit="1" customWidth="1"/>
    <col min="3333" max="3334" width="9.140625" style="865"/>
    <col min="3335" max="3335" width="7.28515625" style="865" bestFit="1" customWidth="1"/>
    <col min="3336" max="3336" width="9.5703125" style="865" customWidth="1"/>
    <col min="3337" max="3337" width="7.28515625" style="865" bestFit="1" customWidth="1"/>
    <col min="3338" max="3584" width="9.140625" style="865"/>
    <col min="3585" max="3585" width="34.42578125" style="865" bestFit="1" customWidth="1"/>
    <col min="3586" max="3586" width="12.5703125" style="865" bestFit="1" customWidth="1"/>
    <col min="3587" max="3588" width="9.42578125" style="865" bestFit="1" customWidth="1"/>
    <col min="3589" max="3590" width="9.140625" style="865"/>
    <col min="3591" max="3591" width="7.28515625" style="865" bestFit="1" customWidth="1"/>
    <col min="3592" max="3592" width="9.5703125" style="865" customWidth="1"/>
    <col min="3593" max="3593" width="7.28515625" style="865" bestFit="1" customWidth="1"/>
    <col min="3594" max="3840" width="9.140625" style="865"/>
    <col min="3841" max="3841" width="34.42578125" style="865" bestFit="1" customWidth="1"/>
    <col min="3842" max="3842" width="12.5703125" style="865" bestFit="1" customWidth="1"/>
    <col min="3843" max="3844" width="9.42578125" style="865" bestFit="1" customWidth="1"/>
    <col min="3845" max="3846" width="9.140625" style="865"/>
    <col min="3847" max="3847" width="7.28515625" style="865" bestFit="1" customWidth="1"/>
    <col min="3848" max="3848" width="9.5703125" style="865" customWidth="1"/>
    <col min="3849" max="3849" width="7.28515625" style="865" bestFit="1" customWidth="1"/>
    <col min="3850" max="4096" width="9.140625" style="865"/>
    <col min="4097" max="4097" width="34.42578125" style="865" bestFit="1" customWidth="1"/>
    <col min="4098" max="4098" width="12.5703125" style="865" bestFit="1" customWidth="1"/>
    <col min="4099" max="4100" width="9.42578125" style="865" bestFit="1" customWidth="1"/>
    <col min="4101" max="4102" width="9.140625" style="865"/>
    <col min="4103" max="4103" width="7.28515625" style="865" bestFit="1" customWidth="1"/>
    <col min="4104" max="4104" width="9.5703125" style="865" customWidth="1"/>
    <col min="4105" max="4105" width="7.28515625" style="865" bestFit="1" customWidth="1"/>
    <col min="4106" max="4352" width="9.140625" style="865"/>
    <col min="4353" max="4353" width="34.42578125" style="865" bestFit="1" customWidth="1"/>
    <col min="4354" max="4354" width="12.5703125" style="865" bestFit="1" customWidth="1"/>
    <col min="4355" max="4356" width="9.42578125" style="865" bestFit="1" customWidth="1"/>
    <col min="4357" max="4358" width="9.140625" style="865"/>
    <col min="4359" max="4359" width="7.28515625" style="865" bestFit="1" customWidth="1"/>
    <col min="4360" max="4360" width="9.5703125" style="865" customWidth="1"/>
    <col min="4361" max="4361" width="7.28515625" style="865" bestFit="1" customWidth="1"/>
    <col min="4362" max="4608" width="9.140625" style="865"/>
    <col min="4609" max="4609" width="34.42578125" style="865" bestFit="1" customWidth="1"/>
    <col min="4610" max="4610" width="12.5703125" style="865" bestFit="1" customWidth="1"/>
    <col min="4611" max="4612" width="9.42578125" style="865" bestFit="1" customWidth="1"/>
    <col min="4613" max="4614" width="9.140625" style="865"/>
    <col min="4615" max="4615" width="7.28515625" style="865" bestFit="1" customWidth="1"/>
    <col min="4616" max="4616" width="9.5703125" style="865" customWidth="1"/>
    <col min="4617" max="4617" width="7.28515625" style="865" bestFit="1" customWidth="1"/>
    <col min="4618" max="4864" width="9.140625" style="865"/>
    <col min="4865" max="4865" width="34.42578125" style="865" bestFit="1" customWidth="1"/>
    <col min="4866" max="4866" width="12.5703125" style="865" bestFit="1" customWidth="1"/>
    <col min="4867" max="4868" width="9.42578125" style="865" bestFit="1" customWidth="1"/>
    <col min="4869" max="4870" width="9.140625" style="865"/>
    <col min="4871" max="4871" width="7.28515625" style="865" bestFit="1" customWidth="1"/>
    <col min="4872" max="4872" width="9.5703125" style="865" customWidth="1"/>
    <col min="4873" max="4873" width="7.28515625" style="865" bestFit="1" customWidth="1"/>
    <col min="4874" max="5120" width="9.140625" style="865"/>
    <col min="5121" max="5121" width="34.42578125" style="865" bestFit="1" customWidth="1"/>
    <col min="5122" max="5122" width="12.5703125" style="865" bestFit="1" customWidth="1"/>
    <col min="5123" max="5124" width="9.42578125" style="865" bestFit="1" customWidth="1"/>
    <col min="5125" max="5126" width="9.140625" style="865"/>
    <col min="5127" max="5127" width="7.28515625" style="865" bestFit="1" customWidth="1"/>
    <col min="5128" max="5128" width="9.5703125" style="865" customWidth="1"/>
    <col min="5129" max="5129" width="7.28515625" style="865" bestFit="1" customWidth="1"/>
    <col min="5130" max="5376" width="9.140625" style="865"/>
    <col min="5377" max="5377" width="34.42578125" style="865" bestFit="1" customWidth="1"/>
    <col min="5378" max="5378" width="12.5703125" style="865" bestFit="1" customWidth="1"/>
    <col min="5379" max="5380" width="9.42578125" style="865" bestFit="1" customWidth="1"/>
    <col min="5381" max="5382" width="9.140625" style="865"/>
    <col min="5383" max="5383" width="7.28515625" style="865" bestFit="1" customWidth="1"/>
    <col min="5384" max="5384" width="9.5703125" style="865" customWidth="1"/>
    <col min="5385" max="5385" width="7.28515625" style="865" bestFit="1" customWidth="1"/>
    <col min="5386" max="5632" width="9.140625" style="865"/>
    <col min="5633" max="5633" width="34.42578125" style="865" bestFit="1" customWidth="1"/>
    <col min="5634" max="5634" width="12.5703125" style="865" bestFit="1" customWidth="1"/>
    <col min="5635" max="5636" width="9.42578125" style="865" bestFit="1" customWidth="1"/>
    <col min="5637" max="5638" width="9.140625" style="865"/>
    <col min="5639" max="5639" width="7.28515625" style="865" bestFit="1" customWidth="1"/>
    <col min="5640" max="5640" width="9.5703125" style="865" customWidth="1"/>
    <col min="5641" max="5641" width="7.28515625" style="865" bestFit="1" customWidth="1"/>
    <col min="5642" max="5888" width="9.140625" style="865"/>
    <col min="5889" max="5889" width="34.42578125" style="865" bestFit="1" customWidth="1"/>
    <col min="5890" max="5890" width="12.5703125" style="865" bestFit="1" customWidth="1"/>
    <col min="5891" max="5892" width="9.42578125" style="865" bestFit="1" customWidth="1"/>
    <col min="5893" max="5894" width="9.140625" style="865"/>
    <col min="5895" max="5895" width="7.28515625" style="865" bestFit="1" customWidth="1"/>
    <col min="5896" max="5896" width="9.5703125" style="865" customWidth="1"/>
    <col min="5897" max="5897" width="7.28515625" style="865" bestFit="1" customWidth="1"/>
    <col min="5898" max="6144" width="9.140625" style="865"/>
    <col min="6145" max="6145" width="34.42578125" style="865" bestFit="1" customWidth="1"/>
    <col min="6146" max="6146" width="12.5703125" style="865" bestFit="1" customWidth="1"/>
    <col min="6147" max="6148" width="9.42578125" style="865" bestFit="1" customWidth="1"/>
    <col min="6149" max="6150" width="9.140625" style="865"/>
    <col min="6151" max="6151" width="7.28515625" style="865" bestFit="1" customWidth="1"/>
    <col min="6152" max="6152" width="9.5703125" style="865" customWidth="1"/>
    <col min="6153" max="6153" width="7.28515625" style="865" bestFit="1" customWidth="1"/>
    <col min="6154" max="6400" width="9.140625" style="865"/>
    <col min="6401" max="6401" width="34.42578125" style="865" bestFit="1" customWidth="1"/>
    <col min="6402" max="6402" width="12.5703125" style="865" bestFit="1" customWidth="1"/>
    <col min="6403" max="6404" width="9.42578125" style="865" bestFit="1" customWidth="1"/>
    <col min="6405" max="6406" width="9.140625" style="865"/>
    <col min="6407" max="6407" width="7.28515625" style="865" bestFit="1" customWidth="1"/>
    <col min="6408" max="6408" width="9.5703125" style="865" customWidth="1"/>
    <col min="6409" max="6409" width="7.28515625" style="865" bestFit="1" customWidth="1"/>
    <col min="6410" max="6656" width="9.140625" style="865"/>
    <col min="6657" max="6657" width="34.42578125" style="865" bestFit="1" customWidth="1"/>
    <col min="6658" max="6658" width="12.5703125" style="865" bestFit="1" customWidth="1"/>
    <col min="6659" max="6660" width="9.42578125" style="865" bestFit="1" customWidth="1"/>
    <col min="6661" max="6662" width="9.140625" style="865"/>
    <col min="6663" max="6663" width="7.28515625" style="865" bestFit="1" customWidth="1"/>
    <col min="6664" max="6664" width="9.5703125" style="865" customWidth="1"/>
    <col min="6665" max="6665" width="7.28515625" style="865" bestFit="1" customWidth="1"/>
    <col min="6666" max="6912" width="9.140625" style="865"/>
    <col min="6913" max="6913" width="34.42578125" style="865" bestFit="1" customWidth="1"/>
    <col min="6914" max="6914" width="12.5703125" style="865" bestFit="1" customWidth="1"/>
    <col min="6915" max="6916" width="9.42578125" style="865" bestFit="1" customWidth="1"/>
    <col min="6917" max="6918" width="9.140625" style="865"/>
    <col min="6919" max="6919" width="7.28515625" style="865" bestFit="1" customWidth="1"/>
    <col min="6920" max="6920" width="9.5703125" style="865" customWidth="1"/>
    <col min="6921" max="6921" width="7.28515625" style="865" bestFit="1" customWidth="1"/>
    <col min="6922" max="7168" width="9.140625" style="865"/>
    <col min="7169" max="7169" width="34.42578125" style="865" bestFit="1" customWidth="1"/>
    <col min="7170" max="7170" width="12.5703125" style="865" bestFit="1" customWidth="1"/>
    <col min="7171" max="7172" width="9.42578125" style="865" bestFit="1" customWidth="1"/>
    <col min="7173" max="7174" width="9.140625" style="865"/>
    <col min="7175" max="7175" width="7.28515625" style="865" bestFit="1" customWidth="1"/>
    <col min="7176" max="7176" width="9.5703125" style="865" customWidth="1"/>
    <col min="7177" max="7177" width="7.28515625" style="865" bestFit="1" customWidth="1"/>
    <col min="7178" max="7424" width="9.140625" style="865"/>
    <col min="7425" max="7425" width="34.42578125" style="865" bestFit="1" customWidth="1"/>
    <col min="7426" max="7426" width="12.5703125" style="865" bestFit="1" customWidth="1"/>
    <col min="7427" max="7428" width="9.42578125" style="865" bestFit="1" customWidth="1"/>
    <col min="7429" max="7430" width="9.140625" style="865"/>
    <col min="7431" max="7431" width="7.28515625" style="865" bestFit="1" customWidth="1"/>
    <col min="7432" max="7432" width="9.5703125" style="865" customWidth="1"/>
    <col min="7433" max="7433" width="7.28515625" style="865" bestFit="1" customWidth="1"/>
    <col min="7434" max="7680" width="9.140625" style="865"/>
    <col min="7681" max="7681" width="34.42578125" style="865" bestFit="1" customWidth="1"/>
    <col min="7682" max="7682" width="12.5703125" style="865" bestFit="1" customWidth="1"/>
    <col min="7683" max="7684" width="9.42578125" style="865" bestFit="1" customWidth="1"/>
    <col min="7685" max="7686" width="9.140625" style="865"/>
    <col min="7687" max="7687" width="7.28515625" style="865" bestFit="1" customWidth="1"/>
    <col min="7688" max="7688" width="9.5703125" style="865" customWidth="1"/>
    <col min="7689" max="7689" width="7.28515625" style="865" bestFit="1" customWidth="1"/>
    <col min="7690" max="7936" width="9.140625" style="865"/>
    <col min="7937" max="7937" width="34.42578125" style="865" bestFit="1" customWidth="1"/>
    <col min="7938" max="7938" width="12.5703125" style="865" bestFit="1" customWidth="1"/>
    <col min="7939" max="7940" width="9.42578125" style="865" bestFit="1" customWidth="1"/>
    <col min="7941" max="7942" width="9.140625" style="865"/>
    <col min="7943" max="7943" width="7.28515625" style="865" bestFit="1" customWidth="1"/>
    <col min="7944" max="7944" width="9.5703125" style="865" customWidth="1"/>
    <col min="7945" max="7945" width="7.28515625" style="865" bestFit="1" customWidth="1"/>
    <col min="7946" max="8192" width="9.140625" style="865"/>
    <col min="8193" max="8193" width="34.42578125" style="865" bestFit="1" customWidth="1"/>
    <col min="8194" max="8194" width="12.5703125" style="865" bestFit="1" customWidth="1"/>
    <col min="8195" max="8196" width="9.42578125" style="865" bestFit="1" customWidth="1"/>
    <col min="8197" max="8198" width="9.140625" style="865"/>
    <col min="8199" max="8199" width="7.28515625" style="865" bestFit="1" customWidth="1"/>
    <col min="8200" max="8200" width="9.5703125" style="865" customWidth="1"/>
    <col min="8201" max="8201" width="7.28515625" style="865" bestFit="1" customWidth="1"/>
    <col min="8202" max="8448" width="9.140625" style="865"/>
    <col min="8449" max="8449" width="34.42578125" style="865" bestFit="1" customWidth="1"/>
    <col min="8450" max="8450" width="12.5703125" style="865" bestFit="1" customWidth="1"/>
    <col min="8451" max="8452" width="9.42578125" style="865" bestFit="1" customWidth="1"/>
    <col min="8453" max="8454" width="9.140625" style="865"/>
    <col min="8455" max="8455" width="7.28515625" style="865" bestFit="1" customWidth="1"/>
    <col min="8456" max="8456" width="9.5703125" style="865" customWidth="1"/>
    <col min="8457" max="8457" width="7.28515625" style="865" bestFit="1" customWidth="1"/>
    <col min="8458" max="8704" width="9.140625" style="865"/>
    <col min="8705" max="8705" width="34.42578125" style="865" bestFit="1" customWidth="1"/>
    <col min="8706" max="8706" width="12.5703125" style="865" bestFit="1" customWidth="1"/>
    <col min="8707" max="8708" width="9.42578125" style="865" bestFit="1" customWidth="1"/>
    <col min="8709" max="8710" width="9.140625" style="865"/>
    <col min="8711" max="8711" width="7.28515625" style="865" bestFit="1" customWidth="1"/>
    <col min="8712" max="8712" width="9.5703125" style="865" customWidth="1"/>
    <col min="8713" max="8713" width="7.28515625" style="865" bestFit="1" customWidth="1"/>
    <col min="8714" max="8960" width="9.140625" style="865"/>
    <col min="8961" max="8961" width="34.42578125" style="865" bestFit="1" customWidth="1"/>
    <col min="8962" max="8962" width="12.5703125" style="865" bestFit="1" customWidth="1"/>
    <col min="8963" max="8964" width="9.42578125" style="865" bestFit="1" customWidth="1"/>
    <col min="8965" max="8966" width="9.140625" style="865"/>
    <col min="8967" max="8967" width="7.28515625" style="865" bestFit="1" customWidth="1"/>
    <col min="8968" max="8968" width="9.5703125" style="865" customWidth="1"/>
    <col min="8969" max="8969" width="7.28515625" style="865" bestFit="1" customWidth="1"/>
    <col min="8970" max="9216" width="9.140625" style="865"/>
    <col min="9217" max="9217" width="34.42578125" style="865" bestFit="1" customWidth="1"/>
    <col min="9218" max="9218" width="12.5703125" style="865" bestFit="1" customWidth="1"/>
    <col min="9219" max="9220" width="9.42578125" style="865" bestFit="1" customWidth="1"/>
    <col min="9221" max="9222" width="9.140625" style="865"/>
    <col min="9223" max="9223" width="7.28515625" style="865" bestFit="1" customWidth="1"/>
    <col min="9224" max="9224" width="9.5703125" style="865" customWidth="1"/>
    <col min="9225" max="9225" width="7.28515625" style="865" bestFit="1" customWidth="1"/>
    <col min="9226" max="9472" width="9.140625" style="865"/>
    <col min="9473" max="9473" width="34.42578125" style="865" bestFit="1" customWidth="1"/>
    <col min="9474" max="9474" width="12.5703125" style="865" bestFit="1" customWidth="1"/>
    <col min="9475" max="9476" width="9.42578125" style="865" bestFit="1" customWidth="1"/>
    <col min="9477" max="9478" width="9.140625" style="865"/>
    <col min="9479" max="9479" width="7.28515625" style="865" bestFit="1" customWidth="1"/>
    <col min="9480" max="9480" width="9.5703125" style="865" customWidth="1"/>
    <col min="9481" max="9481" width="7.28515625" style="865" bestFit="1" customWidth="1"/>
    <col min="9482" max="9728" width="9.140625" style="865"/>
    <col min="9729" max="9729" width="34.42578125" style="865" bestFit="1" customWidth="1"/>
    <col min="9730" max="9730" width="12.5703125" style="865" bestFit="1" customWidth="1"/>
    <col min="9731" max="9732" width="9.42578125" style="865" bestFit="1" customWidth="1"/>
    <col min="9733" max="9734" width="9.140625" style="865"/>
    <col min="9735" max="9735" width="7.28515625" style="865" bestFit="1" customWidth="1"/>
    <col min="9736" max="9736" width="9.5703125" style="865" customWidth="1"/>
    <col min="9737" max="9737" width="7.28515625" style="865" bestFit="1" customWidth="1"/>
    <col min="9738" max="9984" width="9.140625" style="865"/>
    <col min="9985" max="9985" width="34.42578125" style="865" bestFit="1" customWidth="1"/>
    <col min="9986" max="9986" width="12.5703125" style="865" bestFit="1" customWidth="1"/>
    <col min="9987" max="9988" width="9.42578125" style="865" bestFit="1" customWidth="1"/>
    <col min="9989" max="9990" width="9.140625" style="865"/>
    <col min="9991" max="9991" width="7.28515625" style="865" bestFit="1" customWidth="1"/>
    <col min="9992" max="9992" width="9.5703125" style="865" customWidth="1"/>
    <col min="9993" max="9993" width="7.28515625" style="865" bestFit="1" customWidth="1"/>
    <col min="9994" max="10240" width="9.140625" style="865"/>
    <col min="10241" max="10241" width="34.42578125" style="865" bestFit="1" customWidth="1"/>
    <col min="10242" max="10242" width="12.5703125" style="865" bestFit="1" customWidth="1"/>
    <col min="10243" max="10244" width="9.42578125" style="865" bestFit="1" customWidth="1"/>
    <col min="10245" max="10246" width="9.140625" style="865"/>
    <col min="10247" max="10247" width="7.28515625" style="865" bestFit="1" customWidth="1"/>
    <col min="10248" max="10248" width="9.5703125" style="865" customWidth="1"/>
    <col min="10249" max="10249" width="7.28515625" style="865" bestFit="1" customWidth="1"/>
    <col min="10250" max="10496" width="9.140625" style="865"/>
    <col min="10497" max="10497" width="34.42578125" style="865" bestFit="1" customWidth="1"/>
    <col min="10498" max="10498" width="12.5703125" style="865" bestFit="1" customWidth="1"/>
    <col min="10499" max="10500" width="9.42578125" style="865" bestFit="1" customWidth="1"/>
    <col min="10501" max="10502" width="9.140625" style="865"/>
    <col min="10503" max="10503" width="7.28515625" style="865" bestFit="1" customWidth="1"/>
    <col min="10504" max="10504" width="9.5703125" style="865" customWidth="1"/>
    <col min="10505" max="10505" width="7.28515625" style="865" bestFit="1" customWidth="1"/>
    <col min="10506" max="10752" width="9.140625" style="865"/>
    <col min="10753" max="10753" width="34.42578125" style="865" bestFit="1" customWidth="1"/>
    <col min="10754" max="10754" width="12.5703125" style="865" bestFit="1" customWidth="1"/>
    <col min="10755" max="10756" width="9.42578125" style="865" bestFit="1" customWidth="1"/>
    <col min="10757" max="10758" width="9.140625" style="865"/>
    <col min="10759" max="10759" width="7.28515625" style="865" bestFit="1" customWidth="1"/>
    <col min="10760" max="10760" width="9.5703125" style="865" customWidth="1"/>
    <col min="10761" max="10761" width="7.28515625" style="865" bestFit="1" customWidth="1"/>
    <col min="10762" max="11008" width="9.140625" style="865"/>
    <col min="11009" max="11009" width="34.42578125" style="865" bestFit="1" customWidth="1"/>
    <col min="11010" max="11010" width="12.5703125" style="865" bestFit="1" customWidth="1"/>
    <col min="11011" max="11012" width="9.42578125" style="865" bestFit="1" customWidth="1"/>
    <col min="11013" max="11014" width="9.140625" style="865"/>
    <col min="11015" max="11015" width="7.28515625" style="865" bestFit="1" customWidth="1"/>
    <col min="11016" max="11016" width="9.5703125" style="865" customWidth="1"/>
    <col min="11017" max="11017" width="7.28515625" style="865" bestFit="1" customWidth="1"/>
    <col min="11018" max="11264" width="9.140625" style="865"/>
    <col min="11265" max="11265" width="34.42578125" style="865" bestFit="1" customWidth="1"/>
    <col min="11266" max="11266" width="12.5703125" style="865" bestFit="1" customWidth="1"/>
    <col min="11267" max="11268" width="9.42578125" style="865" bestFit="1" customWidth="1"/>
    <col min="11269" max="11270" width="9.140625" style="865"/>
    <col min="11271" max="11271" width="7.28515625" style="865" bestFit="1" customWidth="1"/>
    <col min="11272" max="11272" width="9.5703125" style="865" customWidth="1"/>
    <col min="11273" max="11273" width="7.28515625" style="865" bestFit="1" customWidth="1"/>
    <col min="11274" max="11520" width="9.140625" style="865"/>
    <col min="11521" max="11521" width="34.42578125" style="865" bestFit="1" customWidth="1"/>
    <col min="11522" max="11522" width="12.5703125" style="865" bestFit="1" customWidth="1"/>
    <col min="11523" max="11524" width="9.42578125" style="865" bestFit="1" customWidth="1"/>
    <col min="11525" max="11526" width="9.140625" style="865"/>
    <col min="11527" max="11527" width="7.28515625" style="865" bestFit="1" customWidth="1"/>
    <col min="11528" max="11528" width="9.5703125" style="865" customWidth="1"/>
    <col min="11529" max="11529" width="7.28515625" style="865" bestFit="1" customWidth="1"/>
    <col min="11530" max="11776" width="9.140625" style="865"/>
    <col min="11777" max="11777" width="34.42578125" style="865" bestFit="1" customWidth="1"/>
    <col min="11778" max="11778" width="12.5703125" style="865" bestFit="1" customWidth="1"/>
    <col min="11779" max="11780" width="9.42578125" style="865" bestFit="1" customWidth="1"/>
    <col min="11781" max="11782" width="9.140625" style="865"/>
    <col min="11783" max="11783" width="7.28515625" style="865" bestFit="1" customWidth="1"/>
    <col min="11784" max="11784" width="9.5703125" style="865" customWidth="1"/>
    <col min="11785" max="11785" width="7.28515625" style="865" bestFit="1" customWidth="1"/>
    <col min="11786" max="12032" width="9.140625" style="865"/>
    <col min="12033" max="12033" width="34.42578125" style="865" bestFit="1" customWidth="1"/>
    <col min="12034" max="12034" width="12.5703125" style="865" bestFit="1" customWidth="1"/>
    <col min="12035" max="12036" width="9.42578125" style="865" bestFit="1" customWidth="1"/>
    <col min="12037" max="12038" width="9.140625" style="865"/>
    <col min="12039" max="12039" width="7.28515625" style="865" bestFit="1" customWidth="1"/>
    <col min="12040" max="12040" width="9.5703125" style="865" customWidth="1"/>
    <col min="12041" max="12041" width="7.28515625" style="865" bestFit="1" customWidth="1"/>
    <col min="12042" max="12288" width="9.140625" style="865"/>
    <col min="12289" max="12289" width="34.42578125" style="865" bestFit="1" customWidth="1"/>
    <col min="12290" max="12290" width="12.5703125" style="865" bestFit="1" customWidth="1"/>
    <col min="12291" max="12292" width="9.42578125" style="865" bestFit="1" customWidth="1"/>
    <col min="12293" max="12294" width="9.140625" style="865"/>
    <col min="12295" max="12295" width="7.28515625" style="865" bestFit="1" customWidth="1"/>
    <col min="12296" max="12296" width="9.5703125" style="865" customWidth="1"/>
    <col min="12297" max="12297" width="7.28515625" style="865" bestFit="1" customWidth="1"/>
    <col min="12298" max="12544" width="9.140625" style="865"/>
    <col min="12545" max="12545" width="34.42578125" style="865" bestFit="1" customWidth="1"/>
    <col min="12546" max="12546" width="12.5703125" style="865" bestFit="1" customWidth="1"/>
    <col min="12547" max="12548" width="9.42578125" style="865" bestFit="1" customWidth="1"/>
    <col min="12549" max="12550" width="9.140625" style="865"/>
    <col min="12551" max="12551" width="7.28515625" style="865" bestFit="1" customWidth="1"/>
    <col min="12552" max="12552" width="9.5703125" style="865" customWidth="1"/>
    <col min="12553" max="12553" width="7.28515625" style="865" bestFit="1" customWidth="1"/>
    <col min="12554" max="12800" width="9.140625" style="865"/>
    <col min="12801" max="12801" width="34.42578125" style="865" bestFit="1" customWidth="1"/>
    <col min="12802" max="12802" width="12.5703125" style="865" bestFit="1" customWidth="1"/>
    <col min="12803" max="12804" width="9.42578125" style="865" bestFit="1" customWidth="1"/>
    <col min="12805" max="12806" width="9.140625" style="865"/>
    <col min="12807" max="12807" width="7.28515625" style="865" bestFit="1" customWidth="1"/>
    <col min="12808" max="12808" width="9.5703125" style="865" customWidth="1"/>
    <col min="12809" max="12809" width="7.28515625" style="865" bestFit="1" customWidth="1"/>
    <col min="12810" max="13056" width="9.140625" style="865"/>
    <col min="13057" max="13057" width="34.42578125" style="865" bestFit="1" customWidth="1"/>
    <col min="13058" max="13058" width="12.5703125" style="865" bestFit="1" customWidth="1"/>
    <col min="13059" max="13060" width="9.42578125" style="865" bestFit="1" customWidth="1"/>
    <col min="13061" max="13062" width="9.140625" style="865"/>
    <col min="13063" max="13063" width="7.28515625" style="865" bestFit="1" customWidth="1"/>
    <col min="13064" max="13064" width="9.5703125" style="865" customWidth="1"/>
    <col min="13065" max="13065" width="7.28515625" style="865" bestFit="1" customWidth="1"/>
    <col min="13066" max="13312" width="9.140625" style="865"/>
    <col min="13313" max="13313" width="34.42578125" style="865" bestFit="1" customWidth="1"/>
    <col min="13314" max="13314" width="12.5703125" style="865" bestFit="1" customWidth="1"/>
    <col min="13315" max="13316" width="9.42578125" style="865" bestFit="1" customWidth="1"/>
    <col min="13317" max="13318" width="9.140625" style="865"/>
    <col min="13319" max="13319" width="7.28515625" style="865" bestFit="1" customWidth="1"/>
    <col min="13320" max="13320" width="9.5703125" style="865" customWidth="1"/>
    <col min="13321" max="13321" width="7.28515625" style="865" bestFit="1" customWidth="1"/>
    <col min="13322" max="13568" width="9.140625" style="865"/>
    <col min="13569" max="13569" width="34.42578125" style="865" bestFit="1" customWidth="1"/>
    <col min="13570" max="13570" width="12.5703125" style="865" bestFit="1" customWidth="1"/>
    <col min="13571" max="13572" width="9.42578125" style="865" bestFit="1" customWidth="1"/>
    <col min="13573" max="13574" width="9.140625" style="865"/>
    <col min="13575" max="13575" width="7.28515625" style="865" bestFit="1" customWidth="1"/>
    <col min="13576" max="13576" width="9.5703125" style="865" customWidth="1"/>
    <col min="13577" max="13577" width="7.28515625" style="865" bestFit="1" customWidth="1"/>
    <col min="13578" max="13824" width="9.140625" style="865"/>
    <col min="13825" max="13825" width="34.42578125" style="865" bestFit="1" customWidth="1"/>
    <col min="13826" max="13826" width="12.5703125" style="865" bestFit="1" customWidth="1"/>
    <col min="13827" max="13828" width="9.42578125" style="865" bestFit="1" customWidth="1"/>
    <col min="13829" max="13830" width="9.140625" style="865"/>
    <col min="13831" max="13831" width="7.28515625" style="865" bestFit="1" customWidth="1"/>
    <col min="13832" max="13832" width="9.5703125" style="865" customWidth="1"/>
    <col min="13833" max="13833" width="7.28515625" style="865" bestFit="1" customWidth="1"/>
    <col min="13834" max="14080" width="9.140625" style="865"/>
    <col min="14081" max="14081" width="34.42578125" style="865" bestFit="1" customWidth="1"/>
    <col min="14082" max="14082" width="12.5703125" style="865" bestFit="1" customWidth="1"/>
    <col min="14083" max="14084" width="9.42578125" style="865" bestFit="1" customWidth="1"/>
    <col min="14085" max="14086" width="9.140625" style="865"/>
    <col min="14087" max="14087" width="7.28515625" style="865" bestFit="1" customWidth="1"/>
    <col min="14088" max="14088" width="9.5703125" style="865" customWidth="1"/>
    <col min="14089" max="14089" width="7.28515625" style="865" bestFit="1" customWidth="1"/>
    <col min="14090" max="14336" width="9.140625" style="865"/>
    <col min="14337" max="14337" width="34.42578125" style="865" bestFit="1" customWidth="1"/>
    <col min="14338" max="14338" width="12.5703125" style="865" bestFit="1" customWidth="1"/>
    <col min="14339" max="14340" width="9.42578125" style="865" bestFit="1" customWidth="1"/>
    <col min="14341" max="14342" width="9.140625" style="865"/>
    <col min="14343" max="14343" width="7.28515625" style="865" bestFit="1" customWidth="1"/>
    <col min="14344" max="14344" width="9.5703125" style="865" customWidth="1"/>
    <col min="14345" max="14345" width="7.28515625" style="865" bestFit="1" customWidth="1"/>
    <col min="14346" max="14592" width="9.140625" style="865"/>
    <col min="14593" max="14593" width="34.42578125" style="865" bestFit="1" customWidth="1"/>
    <col min="14594" max="14594" width="12.5703125" style="865" bestFit="1" customWidth="1"/>
    <col min="14595" max="14596" width="9.42578125" style="865" bestFit="1" customWidth="1"/>
    <col min="14597" max="14598" width="9.140625" style="865"/>
    <col min="14599" max="14599" width="7.28515625" style="865" bestFit="1" customWidth="1"/>
    <col min="14600" max="14600" width="9.5703125" style="865" customWidth="1"/>
    <col min="14601" max="14601" width="7.28515625" style="865" bestFit="1" customWidth="1"/>
    <col min="14602" max="14848" width="9.140625" style="865"/>
    <col min="14849" max="14849" width="34.42578125" style="865" bestFit="1" customWidth="1"/>
    <col min="14850" max="14850" width="12.5703125" style="865" bestFit="1" customWidth="1"/>
    <col min="14851" max="14852" width="9.42578125" style="865" bestFit="1" customWidth="1"/>
    <col min="14853" max="14854" width="9.140625" style="865"/>
    <col min="14855" max="14855" width="7.28515625" style="865" bestFit="1" customWidth="1"/>
    <col min="14856" max="14856" width="9.5703125" style="865" customWidth="1"/>
    <col min="14857" max="14857" width="7.28515625" style="865" bestFit="1" customWidth="1"/>
    <col min="14858" max="15104" width="9.140625" style="865"/>
    <col min="15105" max="15105" width="34.42578125" style="865" bestFit="1" customWidth="1"/>
    <col min="15106" max="15106" width="12.5703125" style="865" bestFit="1" customWidth="1"/>
    <col min="15107" max="15108" width="9.42578125" style="865" bestFit="1" customWidth="1"/>
    <col min="15109" max="15110" width="9.140625" style="865"/>
    <col min="15111" max="15111" width="7.28515625" style="865" bestFit="1" customWidth="1"/>
    <col min="15112" max="15112" width="9.5703125" style="865" customWidth="1"/>
    <col min="15113" max="15113" width="7.28515625" style="865" bestFit="1" customWidth="1"/>
    <col min="15114" max="15360" width="9.140625" style="865"/>
    <col min="15361" max="15361" width="34.42578125" style="865" bestFit="1" customWidth="1"/>
    <col min="15362" max="15362" width="12.5703125" style="865" bestFit="1" customWidth="1"/>
    <col min="15363" max="15364" width="9.42578125" style="865" bestFit="1" customWidth="1"/>
    <col min="15365" max="15366" width="9.140625" style="865"/>
    <col min="15367" max="15367" width="7.28515625" style="865" bestFit="1" customWidth="1"/>
    <col min="15368" max="15368" width="9.5703125" style="865" customWidth="1"/>
    <col min="15369" max="15369" width="7.28515625" style="865" bestFit="1" customWidth="1"/>
    <col min="15370" max="15616" width="9.140625" style="865"/>
    <col min="15617" max="15617" width="34.42578125" style="865" bestFit="1" customWidth="1"/>
    <col min="15618" max="15618" width="12.5703125" style="865" bestFit="1" customWidth="1"/>
    <col min="15619" max="15620" width="9.42578125" style="865" bestFit="1" customWidth="1"/>
    <col min="15621" max="15622" width="9.140625" style="865"/>
    <col min="15623" max="15623" width="7.28515625" style="865" bestFit="1" customWidth="1"/>
    <col min="15624" max="15624" width="9.5703125" style="865" customWidth="1"/>
    <col min="15625" max="15625" width="7.28515625" style="865" bestFit="1" customWidth="1"/>
    <col min="15626" max="15872" width="9.140625" style="865"/>
    <col min="15873" max="15873" width="34.42578125" style="865" bestFit="1" customWidth="1"/>
    <col min="15874" max="15874" width="12.5703125" style="865" bestFit="1" customWidth="1"/>
    <col min="15875" max="15876" width="9.42578125" style="865" bestFit="1" customWidth="1"/>
    <col min="15877" max="15878" width="9.140625" style="865"/>
    <col min="15879" max="15879" width="7.28515625" style="865" bestFit="1" customWidth="1"/>
    <col min="15880" max="15880" width="9.5703125" style="865" customWidth="1"/>
    <col min="15881" max="15881" width="7.28515625" style="865" bestFit="1" customWidth="1"/>
    <col min="15882" max="16128" width="9.140625" style="865"/>
    <col min="16129" max="16129" width="34.42578125" style="865" bestFit="1" customWidth="1"/>
    <col min="16130" max="16130" width="12.5703125" style="865" bestFit="1" customWidth="1"/>
    <col min="16131" max="16132" width="9.42578125" style="865" bestFit="1" customWidth="1"/>
    <col min="16133" max="16134" width="9.140625" style="865"/>
    <col min="16135" max="16135" width="7.28515625" style="865" bestFit="1" customWidth="1"/>
    <col min="16136" max="16136" width="9.5703125" style="865" customWidth="1"/>
    <col min="16137" max="16137" width="7.28515625" style="865" bestFit="1" customWidth="1"/>
    <col min="16138" max="16384" width="9.140625" style="865"/>
  </cols>
  <sheetData>
    <row r="1" spans="1:10">
      <c r="A1" s="1893" t="s">
        <v>1130</v>
      </c>
      <c r="B1" s="1893"/>
      <c r="C1" s="1893"/>
      <c r="D1" s="1893"/>
      <c r="E1" s="1893"/>
      <c r="F1" s="1893"/>
      <c r="G1" s="1893"/>
      <c r="H1" s="1893"/>
      <c r="I1" s="1893"/>
    </row>
    <row r="2" spans="1:10" ht="15.75">
      <c r="A2" s="1894" t="s">
        <v>272</v>
      </c>
      <c r="B2" s="1894"/>
      <c r="C2" s="1894"/>
      <c r="D2" s="1894"/>
      <c r="E2" s="1894"/>
      <c r="F2" s="1894"/>
      <c r="G2" s="1894"/>
      <c r="H2" s="1894"/>
      <c r="I2" s="1894"/>
    </row>
    <row r="3" spans="1:10" ht="13.5" thickBot="1">
      <c r="A3" s="960"/>
      <c r="B3" s="960"/>
      <c r="C3" s="960"/>
      <c r="D3" s="960"/>
      <c r="E3" s="960"/>
      <c r="F3" s="960"/>
      <c r="G3" s="960"/>
      <c r="H3" s="1895" t="s">
        <v>16</v>
      </c>
      <c r="I3" s="1895"/>
    </row>
    <row r="4" spans="1:10" ht="13.5" customHeight="1" thickTop="1">
      <c r="A4" s="961"/>
      <c r="B4" s="1009">
        <f>'Sect credit'!B4</f>
        <v>2016</v>
      </c>
      <c r="C4" s="1010">
        <f>'Sect credit'!C4</f>
        <v>2016</v>
      </c>
      <c r="D4" s="923">
        <f>'Sect credit'!D4</f>
        <v>2017</v>
      </c>
      <c r="E4" s="923">
        <f>'Sect credit'!E4</f>
        <v>2017</v>
      </c>
      <c r="F4" s="1887" t="s">
        <v>1254</v>
      </c>
      <c r="G4" s="1888"/>
      <c r="H4" s="1888"/>
      <c r="I4" s="1889"/>
    </row>
    <row r="5" spans="1:10">
      <c r="A5" s="962" t="s">
        <v>734</v>
      </c>
      <c r="B5" s="925" t="str">
        <f>'Sect credit'!B5</f>
        <v xml:space="preserve">Jul </v>
      </c>
      <c r="C5" s="803" t="str">
        <f>'Sect credit'!C5</f>
        <v>Sep</v>
      </c>
      <c r="D5" s="925" t="str">
        <f>'Sect credit'!D5</f>
        <v>Jul (R)</v>
      </c>
      <c r="E5" s="803" t="str">
        <f>'Sect credit'!E5</f>
        <v>Sep (P)</v>
      </c>
      <c r="F5" s="1890" t="str">
        <f>'Sect credit'!F5:G5</f>
        <v>2016/17</v>
      </c>
      <c r="G5" s="1891"/>
      <c r="H5" s="1890" t="str">
        <f>'Sect credit'!H5:I5</f>
        <v>2017/18</v>
      </c>
      <c r="I5" s="1892"/>
    </row>
    <row r="6" spans="1:10">
      <c r="A6" s="963"/>
      <c r="B6" s="965"/>
      <c r="C6" s="965"/>
      <c r="D6" s="965"/>
      <c r="E6" s="965"/>
      <c r="F6" s="965" t="s">
        <v>3</v>
      </c>
      <c r="G6" s="965" t="s">
        <v>698</v>
      </c>
      <c r="H6" s="965" t="s">
        <v>3</v>
      </c>
      <c r="I6" s="1011" t="s">
        <v>698</v>
      </c>
    </row>
    <row r="7" spans="1:10" s="960" customFormat="1">
      <c r="A7" s="966" t="s">
        <v>949</v>
      </c>
      <c r="B7" s="1012">
        <v>30642.247245480001</v>
      </c>
      <c r="C7" s="1012">
        <v>29754.597703440002</v>
      </c>
      <c r="D7" s="1012">
        <v>37452.612048049028</v>
      </c>
      <c r="E7" s="1012">
        <v>36043.806086259014</v>
      </c>
      <c r="F7" s="1012">
        <v>-887.64954203999878</v>
      </c>
      <c r="G7" s="1012">
        <v>-2.896816068772289</v>
      </c>
      <c r="H7" s="1012">
        <v>-1408.8059617900144</v>
      </c>
      <c r="I7" s="1013">
        <v>-3.761569313196679</v>
      </c>
    </row>
    <row r="8" spans="1:10" s="960" customFormat="1">
      <c r="A8" s="966" t="s">
        <v>950</v>
      </c>
      <c r="B8" s="1012">
        <v>1014.6742012399998</v>
      </c>
      <c r="C8" s="1012">
        <v>1181.4815178599995</v>
      </c>
      <c r="D8" s="1012">
        <v>997.93884472999969</v>
      </c>
      <c r="E8" s="1012">
        <v>449.36880804999976</v>
      </c>
      <c r="F8" s="1012">
        <v>166.80731661999971</v>
      </c>
      <c r="G8" s="1012">
        <v>16.439495201134513</v>
      </c>
      <c r="H8" s="1012">
        <v>-548.57003667999993</v>
      </c>
      <c r="I8" s="1013">
        <v>-54.970306003913493</v>
      </c>
    </row>
    <row r="9" spans="1:10" s="960" customFormat="1">
      <c r="A9" s="966" t="s">
        <v>951</v>
      </c>
      <c r="B9" s="1012">
        <v>29668.697392400001</v>
      </c>
      <c r="C9" s="1012">
        <v>29467.017645209999</v>
      </c>
      <c r="D9" s="1012">
        <v>33940.579231210002</v>
      </c>
      <c r="E9" s="1012">
        <v>34960.212059609999</v>
      </c>
      <c r="F9" s="1012">
        <v>-201.67974719000267</v>
      </c>
      <c r="G9" s="1012">
        <v>-0.67977284112805503</v>
      </c>
      <c r="H9" s="1012">
        <v>1019.6328283999974</v>
      </c>
      <c r="I9" s="1013">
        <v>3.0041703809886537</v>
      </c>
    </row>
    <row r="10" spans="1:10" s="960" customFormat="1">
      <c r="A10" s="966" t="s">
        <v>952</v>
      </c>
      <c r="B10" s="1012">
        <v>10549.536879520989</v>
      </c>
      <c r="C10" s="1012">
        <v>11378.474793970989</v>
      </c>
      <c r="D10" s="1012">
        <v>21433.386203185986</v>
      </c>
      <c r="E10" s="1012">
        <v>18373.874958039985</v>
      </c>
      <c r="F10" s="1012">
        <v>828.93791444999988</v>
      </c>
      <c r="G10" s="1012">
        <v>7.8575763459261792</v>
      </c>
      <c r="H10" s="1012">
        <v>-3059.5112451460009</v>
      </c>
      <c r="I10" s="1013">
        <v>-14.274511811349793</v>
      </c>
    </row>
    <row r="11" spans="1:10">
      <c r="A11" s="973" t="s">
        <v>953</v>
      </c>
      <c r="B11" s="1014">
        <v>9573.2858712009893</v>
      </c>
      <c r="C11" s="1014">
        <v>9933.2355617209887</v>
      </c>
      <c r="D11" s="1014">
        <v>20038.838908685982</v>
      </c>
      <c r="E11" s="1014">
        <v>17573.002531469985</v>
      </c>
      <c r="F11" s="1014">
        <v>359.94969051999942</v>
      </c>
      <c r="G11" s="1014">
        <v>3.7599388064115438</v>
      </c>
      <c r="H11" s="1014">
        <v>-2465.8363772159973</v>
      </c>
      <c r="I11" s="1015">
        <v>-12.30528569271128</v>
      </c>
      <c r="J11" s="960"/>
    </row>
    <row r="12" spans="1:10">
      <c r="A12" s="973" t="s">
        <v>954</v>
      </c>
      <c r="B12" s="1014">
        <v>976.25100831999998</v>
      </c>
      <c r="C12" s="1014">
        <v>1445.23923225</v>
      </c>
      <c r="D12" s="1014">
        <v>1394.5472945000029</v>
      </c>
      <c r="E12" s="1014">
        <v>800.87242657000274</v>
      </c>
      <c r="F12" s="1014">
        <v>468.98822393</v>
      </c>
      <c r="G12" s="1014">
        <v>48.039717237994687</v>
      </c>
      <c r="H12" s="1014">
        <v>-593.67486793000012</v>
      </c>
      <c r="I12" s="1015">
        <v>-42.571153396619273</v>
      </c>
      <c r="J12" s="960"/>
    </row>
    <row r="13" spans="1:10" s="960" customFormat="1">
      <c r="A13" s="966" t="s">
        <v>955</v>
      </c>
      <c r="B13" s="1012">
        <v>1463885.5165692642</v>
      </c>
      <c r="C13" s="1012">
        <v>1517171.2488303613</v>
      </c>
      <c r="D13" s="1012">
        <v>1728231.1549233354</v>
      </c>
      <c r="E13" s="1012">
        <v>1769842.1556347637</v>
      </c>
      <c r="F13" s="1012">
        <v>53285.732261097059</v>
      </c>
      <c r="G13" s="1012">
        <v>3.6400204563794407</v>
      </c>
      <c r="H13" s="1012">
        <v>41611.000711428234</v>
      </c>
      <c r="I13" s="1013">
        <v>2.407721941181769</v>
      </c>
    </row>
    <row r="14" spans="1:10">
      <c r="A14" s="973" t="s">
        <v>956</v>
      </c>
      <c r="B14" s="1014">
        <v>1207457.4441309331</v>
      </c>
      <c r="C14" s="1014">
        <v>1253976.3529284168</v>
      </c>
      <c r="D14" s="1014">
        <v>1453024.6078200554</v>
      </c>
      <c r="E14" s="1014">
        <v>1482265.0935479486</v>
      </c>
      <c r="F14" s="1014">
        <v>46518.908797483658</v>
      </c>
      <c r="G14" s="1014">
        <v>3.8526334011684877</v>
      </c>
      <c r="H14" s="1014">
        <v>29240.485727893189</v>
      </c>
      <c r="I14" s="1015">
        <v>2.0123875101993023</v>
      </c>
      <c r="J14" s="960"/>
    </row>
    <row r="15" spans="1:10">
      <c r="A15" s="973" t="s">
        <v>957</v>
      </c>
      <c r="B15" s="1014">
        <v>1021955.0148755575</v>
      </c>
      <c r="C15" s="1014">
        <v>1052583.1086461365</v>
      </c>
      <c r="D15" s="1014">
        <v>1208966.3336286163</v>
      </c>
      <c r="E15" s="1014">
        <v>1233424.9084393166</v>
      </c>
      <c r="F15" s="1014">
        <v>30628.093770578969</v>
      </c>
      <c r="G15" s="1014">
        <v>2.997009978399932</v>
      </c>
      <c r="H15" s="1014">
        <v>24458.574810700258</v>
      </c>
      <c r="I15" s="1015">
        <v>2.0230980905224873</v>
      </c>
      <c r="J15" s="960"/>
    </row>
    <row r="16" spans="1:10">
      <c r="A16" s="973" t="s">
        <v>958</v>
      </c>
      <c r="B16" s="1014">
        <v>38739.909665018989</v>
      </c>
      <c r="C16" s="1014">
        <v>42264.811840914503</v>
      </c>
      <c r="D16" s="1014">
        <v>53180.607488533526</v>
      </c>
      <c r="E16" s="1014">
        <v>53771.453533305015</v>
      </c>
      <c r="F16" s="1014">
        <v>3524.9021758955132</v>
      </c>
      <c r="G16" s="1014">
        <v>9.0988910567295349</v>
      </c>
      <c r="H16" s="1014">
        <v>590.84604477148969</v>
      </c>
      <c r="I16" s="1015">
        <v>1.1110178553317283</v>
      </c>
      <c r="J16" s="960"/>
    </row>
    <row r="17" spans="1:10">
      <c r="A17" s="973" t="s">
        <v>959</v>
      </c>
      <c r="B17" s="1014">
        <v>913.77268212334366</v>
      </c>
      <c r="C17" s="1014">
        <v>931.9117526733437</v>
      </c>
      <c r="D17" s="1014">
        <v>1157.6889045299999</v>
      </c>
      <c r="E17" s="1014">
        <v>1204.3273840100001</v>
      </c>
      <c r="F17" s="1014">
        <v>18.139070550000042</v>
      </c>
      <c r="G17" s="1014">
        <v>1.9850747242574689</v>
      </c>
      <c r="H17" s="1014">
        <v>46.638479480000115</v>
      </c>
      <c r="I17" s="1015">
        <v>4.0285848208016182</v>
      </c>
      <c r="J17" s="960"/>
    </row>
    <row r="18" spans="1:10">
      <c r="A18" s="973" t="s">
        <v>960</v>
      </c>
      <c r="B18" s="1014">
        <v>115407.51848351916</v>
      </c>
      <c r="C18" s="1014">
        <v>126489.25906621825</v>
      </c>
      <c r="D18" s="1014">
        <v>158394.45860238725</v>
      </c>
      <c r="E18" s="1014">
        <v>162256.75046136914</v>
      </c>
      <c r="F18" s="1014">
        <v>11081.740582699087</v>
      </c>
      <c r="G18" s="1014">
        <v>9.602269183425534</v>
      </c>
      <c r="H18" s="1014">
        <v>3862.2918589818873</v>
      </c>
      <c r="I18" s="1015">
        <v>2.4384008715085672</v>
      </c>
      <c r="J18" s="960"/>
    </row>
    <row r="19" spans="1:10">
      <c r="A19" s="973" t="s">
        <v>961</v>
      </c>
      <c r="B19" s="1014">
        <v>30441.228424714001</v>
      </c>
      <c r="C19" s="1014">
        <v>31707.261622473994</v>
      </c>
      <c r="D19" s="1014">
        <v>31325.519195988501</v>
      </c>
      <c r="E19" s="1014">
        <v>31607.653729947997</v>
      </c>
      <c r="F19" s="1014">
        <v>1266.0331977599926</v>
      </c>
      <c r="G19" s="1014">
        <v>4.1589425370631607</v>
      </c>
      <c r="H19" s="1014">
        <v>282.13453395949546</v>
      </c>
      <c r="I19" s="1015">
        <v>0.90065397541958436</v>
      </c>
      <c r="J19" s="960"/>
    </row>
    <row r="20" spans="1:10">
      <c r="A20" s="973" t="s">
        <v>962</v>
      </c>
      <c r="B20" s="1014">
        <v>256428.07243833123</v>
      </c>
      <c r="C20" s="1014">
        <v>263194.89590194443</v>
      </c>
      <c r="D20" s="1014">
        <v>275206.54710327991</v>
      </c>
      <c r="E20" s="1014">
        <v>287577.06208681484</v>
      </c>
      <c r="F20" s="1014">
        <v>6766.8234636131965</v>
      </c>
      <c r="G20" s="1014">
        <v>2.6388777949577107</v>
      </c>
      <c r="H20" s="1014">
        <v>12370.514983534929</v>
      </c>
      <c r="I20" s="1015">
        <v>4.4949929839032876</v>
      </c>
      <c r="J20" s="960"/>
    </row>
    <row r="21" spans="1:10">
      <c r="A21" s="973" t="s">
        <v>963</v>
      </c>
      <c r="B21" s="1014">
        <v>17327.638864479995</v>
      </c>
      <c r="C21" s="1014">
        <v>18229.917660784493</v>
      </c>
      <c r="D21" s="1014">
        <v>20275.515842311506</v>
      </c>
      <c r="E21" s="1014">
        <v>20223.939406758007</v>
      </c>
      <c r="F21" s="1014">
        <v>902.27879630449752</v>
      </c>
      <c r="G21" s="1014">
        <v>5.2071652887115674</v>
      </c>
      <c r="H21" s="1014">
        <v>-51.576435553499323</v>
      </c>
      <c r="I21" s="1015">
        <v>-0.25437792041703911</v>
      </c>
      <c r="J21" s="960"/>
    </row>
    <row r="22" spans="1:10">
      <c r="A22" s="973" t="s">
        <v>964</v>
      </c>
      <c r="B22" s="1014">
        <v>6520.465008359999</v>
      </c>
      <c r="C22" s="1014">
        <v>6305.4813135000013</v>
      </c>
      <c r="D22" s="1014">
        <v>7427.6373241500014</v>
      </c>
      <c r="E22" s="1014">
        <v>7268.4396573300019</v>
      </c>
      <c r="F22" s="1014">
        <v>-214.98369485999774</v>
      </c>
      <c r="G22" s="1014">
        <v>-3.2970607860691454</v>
      </c>
      <c r="H22" s="1014">
        <v>-159.19766681999954</v>
      </c>
      <c r="I22" s="1015">
        <v>-2.1433150256594908</v>
      </c>
      <c r="J22" s="960"/>
    </row>
    <row r="23" spans="1:10">
      <c r="A23" s="973" t="s">
        <v>965</v>
      </c>
      <c r="B23" s="1014">
        <v>287.13090332000002</v>
      </c>
      <c r="C23" s="1014">
        <v>256.78715998000007</v>
      </c>
      <c r="D23" s="1014">
        <v>244.15460744000004</v>
      </c>
      <c r="E23" s="1014">
        <v>274.85700382000005</v>
      </c>
      <c r="F23" s="1014">
        <v>-30.343743339999946</v>
      </c>
      <c r="G23" s="1014">
        <v>-10.567912749601398</v>
      </c>
      <c r="H23" s="1014">
        <v>30.70239638000001</v>
      </c>
      <c r="I23" s="1015">
        <v>12.574981361981871</v>
      </c>
      <c r="J23" s="960"/>
    </row>
    <row r="24" spans="1:10">
      <c r="A24" s="973" t="s">
        <v>966</v>
      </c>
      <c r="B24" s="1014">
        <v>10520.042952799995</v>
      </c>
      <c r="C24" s="1014">
        <v>11667.649187304491</v>
      </c>
      <c r="D24" s="1014">
        <v>12603.723910721506</v>
      </c>
      <c r="E24" s="1014">
        <v>12680.642745608004</v>
      </c>
      <c r="F24" s="1014">
        <v>1147.6062345044957</v>
      </c>
      <c r="G24" s="1014">
        <v>10.908759970405358</v>
      </c>
      <c r="H24" s="1014">
        <v>76.91883488649728</v>
      </c>
      <c r="I24" s="1015">
        <v>0.61028657428036304</v>
      </c>
      <c r="J24" s="960"/>
    </row>
    <row r="25" spans="1:10">
      <c r="A25" s="973" t="s">
        <v>967</v>
      </c>
      <c r="B25" s="1014">
        <v>239100.43357385125</v>
      </c>
      <c r="C25" s="1014">
        <v>244964.97824115993</v>
      </c>
      <c r="D25" s="1014">
        <v>254931.03126096842</v>
      </c>
      <c r="E25" s="1014">
        <v>267353.12268005678</v>
      </c>
      <c r="F25" s="1014">
        <v>5864.5446673086844</v>
      </c>
      <c r="G25" s="1014">
        <v>2.4527536732790138</v>
      </c>
      <c r="H25" s="1014">
        <v>12422.091419088363</v>
      </c>
      <c r="I25" s="1015">
        <v>4.87272630469693</v>
      </c>
      <c r="J25" s="960"/>
    </row>
    <row r="26" spans="1:10">
      <c r="A26" s="973" t="s">
        <v>968</v>
      </c>
      <c r="B26" s="1014">
        <v>21244.037959647005</v>
      </c>
      <c r="C26" s="1014">
        <v>20281.408740224</v>
      </c>
      <c r="D26" s="1014">
        <v>20008.657657009506</v>
      </c>
      <c r="E26" s="1014">
        <v>21656.071756022004</v>
      </c>
      <c r="F26" s="1014">
        <v>-962.62921942300454</v>
      </c>
      <c r="G26" s="1014">
        <v>-4.5312911850916304</v>
      </c>
      <c r="H26" s="1014">
        <v>1647.4140990124979</v>
      </c>
      <c r="I26" s="1015">
        <v>8.2335063513637046</v>
      </c>
      <c r="J26" s="960"/>
    </row>
    <row r="27" spans="1:10">
      <c r="A27" s="973" t="s">
        <v>969</v>
      </c>
      <c r="B27" s="1014">
        <v>4896.8193568699999</v>
      </c>
      <c r="C27" s="1014">
        <v>5060.817584847</v>
      </c>
      <c r="D27" s="1014">
        <v>5115.3989484724998</v>
      </c>
      <c r="E27" s="1014">
        <v>5273.5654134199995</v>
      </c>
      <c r="F27" s="1014">
        <v>163.99822797700017</v>
      </c>
      <c r="G27" s="1014">
        <v>3.3490765336670751</v>
      </c>
      <c r="H27" s="1014">
        <v>158.16646494749966</v>
      </c>
      <c r="I27" s="1015">
        <v>3.0919673429328416</v>
      </c>
      <c r="J27" s="960"/>
    </row>
    <row r="28" spans="1:10">
      <c r="A28" s="973" t="s">
        <v>970</v>
      </c>
      <c r="B28" s="1014">
        <v>212959.57625733424</v>
      </c>
      <c r="C28" s="1014">
        <v>219622.75191608892</v>
      </c>
      <c r="D28" s="1014">
        <v>229806.97465548641</v>
      </c>
      <c r="E28" s="1014">
        <v>240423.48551061479</v>
      </c>
      <c r="F28" s="1014">
        <v>6663.1756587546843</v>
      </c>
      <c r="G28" s="1014">
        <v>3.128845284094242</v>
      </c>
      <c r="H28" s="1014">
        <v>10616.510855128377</v>
      </c>
      <c r="I28" s="1015">
        <v>4.6197513678790862</v>
      </c>
    </row>
    <row r="29" spans="1:10">
      <c r="A29" s="973" t="s">
        <v>971</v>
      </c>
      <c r="B29" s="1014">
        <v>5278.9611000700006</v>
      </c>
      <c r="C29" s="1014">
        <v>6226.4092854549999</v>
      </c>
      <c r="D29" s="1014">
        <v>6484.4219719099983</v>
      </c>
      <c r="E29" s="1014">
        <v>4943.4426547199982</v>
      </c>
      <c r="F29" s="1014">
        <v>947.44818538499931</v>
      </c>
      <c r="G29" s="1014">
        <v>17.947625819262729</v>
      </c>
      <c r="H29" s="1014">
        <v>-1540.9793171900001</v>
      </c>
      <c r="I29" s="1015">
        <v>-23.764328167805861</v>
      </c>
    </row>
    <row r="30" spans="1:10">
      <c r="A30" s="973" t="s">
        <v>972</v>
      </c>
      <c r="B30" s="1014">
        <v>6049.5126459699995</v>
      </c>
      <c r="C30" s="1014">
        <v>6348.9564921960009</v>
      </c>
      <c r="D30" s="1014">
        <v>7961.0625486200006</v>
      </c>
      <c r="E30" s="1014">
        <v>9212.1104544555983</v>
      </c>
      <c r="F30" s="1014">
        <v>299.44384622600137</v>
      </c>
      <c r="G30" s="1014">
        <v>4.9498837964324567</v>
      </c>
      <c r="H30" s="1014">
        <v>1251.0479058355977</v>
      </c>
      <c r="I30" s="1015">
        <v>15.714584556962926</v>
      </c>
    </row>
    <row r="31" spans="1:10">
      <c r="A31" s="973" t="s">
        <v>973</v>
      </c>
      <c r="B31" s="1014">
        <v>201631.10251129424</v>
      </c>
      <c r="C31" s="1014">
        <v>207047.38613843793</v>
      </c>
      <c r="D31" s="1014">
        <v>215361.4901349564</v>
      </c>
      <c r="E31" s="1014">
        <v>226267.9324014392</v>
      </c>
      <c r="F31" s="1014">
        <v>5416.2836271436827</v>
      </c>
      <c r="G31" s="1014">
        <v>2.6862341968498105</v>
      </c>
      <c r="H31" s="1014">
        <v>10906.442266482802</v>
      </c>
      <c r="I31" s="1015">
        <v>5.0642490724076401</v>
      </c>
    </row>
    <row r="32" spans="1:10" s="960" customFormat="1">
      <c r="A32" s="966" t="s">
        <v>974</v>
      </c>
      <c r="B32" s="1012">
        <v>15710.448766480469</v>
      </c>
      <c r="C32" s="1012">
        <v>14880.402280209668</v>
      </c>
      <c r="D32" s="1012">
        <v>15873.632969296117</v>
      </c>
      <c r="E32" s="1012">
        <v>15890.455674461817</v>
      </c>
      <c r="F32" s="1012">
        <v>-830.04648627080132</v>
      </c>
      <c r="G32" s="1012">
        <v>-5.2834040491686887</v>
      </c>
      <c r="H32" s="1012">
        <v>16.822705165699517</v>
      </c>
      <c r="I32" s="1013">
        <v>0.10597892239438295</v>
      </c>
    </row>
    <row r="33" spans="1:10">
      <c r="A33" s="973" t="s">
        <v>975</v>
      </c>
      <c r="B33" s="1014">
        <v>3525.8661369574529</v>
      </c>
      <c r="C33" s="1014">
        <v>1566.3076963300032</v>
      </c>
      <c r="D33" s="1014">
        <v>798.37922911999999</v>
      </c>
      <c r="E33" s="1014">
        <v>743.22222841000018</v>
      </c>
      <c r="F33" s="1014">
        <v>-1959.5584406274497</v>
      </c>
      <c r="G33" s="1014">
        <v>-55.576654487467167</v>
      </c>
      <c r="H33" s="1014">
        <v>-55.157000709999807</v>
      </c>
      <c r="I33" s="1015">
        <v>-6.9086217048501721</v>
      </c>
      <c r="J33" s="960"/>
    </row>
    <row r="34" spans="1:10">
      <c r="A34" s="973" t="s">
        <v>976</v>
      </c>
      <c r="B34" s="1014">
        <v>12184.582629523016</v>
      </c>
      <c r="C34" s="1014">
        <v>13314.094583879665</v>
      </c>
      <c r="D34" s="1014">
        <v>15075.253740176116</v>
      </c>
      <c r="E34" s="1014">
        <v>15147.233446051816</v>
      </c>
      <c r="F34" s="1014">
        <v>1129.5119543566489</v>
      </c>
      <c r="G34" s="1014">
        <v>9.2700093938372774</v>
      </c>
      <c r="H34" s="1014">
        <v>71.979705875699437</v>
      </c>
      <c r="I34" s="1015">
        <v>0.47746928254926035</v>
      </c>
      <c r="J34" s="960"/>
    </row>
    <row r="35" spans="1:10">
      <c r="A35" s="973" t="s">
        <v>977</v>
      </c>
      <c r="B35" s="1014">
        <v>11320.202087583017</v>
      </c>
      <c r="C35" s="1014">
        <v>12382.290271412166</v>
      </c>
      <c r="D35" s="1014">
        <v>14375.570182953867</v>
      </c>
      <c r="E35" s="1014">
        <v>14382.564800498067</v>
      </c>
      <c r="F35" s="1014">
        <v>1062.0881838291498</v>
      </c>
      <c r="G35" s="1014">
        <v>9.3822369566541628</v>
      </c>
      <c r="H35" s="1014">
        <v>6.9946175442000822</v>
      </c>
      <c r="I35" s="1015">
        <v>4.8656279056632452E-2</v>
      </c>
      <c r="J35" s="960"/>
    </row>
    <row r="36" spans="1:10">
      <c r="A36" s="973" t="s">
        <v>978</v>
      </c>
      <c r="B36" s="1014">
        <v>265.39942653000003</v>
      </c>
      <c r="C36" s="1014">
        <v>371.87176435999999</v>
      </c>
      <c r="D36" s="1014">
        <v>475.84970142999993</v>
      </c>
      <c r="E36" s="1014">
        <v>381.99165664999998</v>
      </c>
      <c r="F36" s="1014">
        <v>106.47233782999996</v>
      </c>
      <c r="G36" s="1014">
        <v>40.117772378820348</v>
      </c>
      <c r="H36" s="1014">
        <v>-93.858044779999943</v>
      </c>
      <c r="I36" s="1015">
        <v>-19.724304648703654</v>
      </c>
      <c r="J36" s="960"/>
    </row>
    <row r="37" spans="1:10">
      <c r="A37" s="973" t="s">
        <v>979</v>
      </c>
      <c r="B37" s="1014">
        <v>384.82057557999997</v>
      </c>
      <c r="C37" s="1014">
        <v>305.90447999999998</v>
      </c>
      <c r="D37" s="1014">
        <v>125.76797999999997</v>
      </c>
      <c r="E37" s="1014">
        <v>317.52098000000001</v>
      </c>
      <c r="F37" s="1014">
        <v>-78.91609557999999</v>
      </c>
      <c r="G37" s="1014">
        <v>-20.507244307573206</v>
      </c>
      <c r="H37" s="1014">
        <v>191.75300000000004</v>
      </c>
      <c r="I37" s="1015">
        <v>152.46567528555369</v>
      </c>
      <c r="J37" s="960"/>
    </row>
    <row r="38" spans="1:10">
      <c r="A38" s="973" t="s">
        <v>980</v>
      </c>
      <c r="B38" s="1014">
        <v>214.16053982999998</v>
      </c>
      <c r="C38" s="1014">
        <v>254.02806810750005</v>
      </c>
      <c r="D38" s="1014">
        <v>98.065875792249997</v>
      </c>
      <c r="E38" s="1014">
        <v>65.156008903749907</v>
      </c>
      <c r="F38" s="1014">
        <v>39.867528277500071</v>
      </c>
      <c r="G38" s="1014">
        <v>18.615720855553878</v>
      </c>
      <c r="H38" s="1014">
        <v>-32.90986688850009</v>
      </c>
      <c r="I38" s="1015">
        <v>-33.558938440746488</v>
      </c>
      <c r="J38" s="960"/>
    </row>
    <row r="39" spans="1:10" s="960" customFormat="1">
      <c r="A39" s="966" t="s">
        <v>981</v>
      </c>
      <c r="B39" s="1016">
        <v>52982.202178080013</v>
      </c>
      <c r="C39" s="1016">
        <v>52902.864492199995</v>
      </c>
      <c r="D39" s="1016">
        <v>63087.466175484013</v>
      </c>
      <c r="E39" s="1016">
        <v>64734.91156533701</v>
      </c>
      <c r="F39" s="1016">
        <v>-79.337685880018398</v>
      </c>
      <c r="G39" s="1016">
        <v>-0.14974403218151297</v>
      </c>
      <c r="H39" s="1016">
        <v>1647.4453898529973</v>
      </c>
      <c r="I39" s="1017">
        <v>2.6113671854730467</v>
      </c>
    </row>
    <row r="40" spans="1:10">
      <c r="A40" s="973" t="s">
        <v>982</v>
      </c>
      <c r="B40" s="1014">
        <v>2364.1932916099995</v>
      </c>
      <c r="C40" s="1014">
        <v>2520.7925708299999</v>
      </c>
      <c r="D40" s="1014">
        <v>2557.9741380300002</v>
      </c>
      <c r="E40" s="1014">
        <v>2495.7676336899995</v>
      </c>
      <c r="F40" s="1014">
        <v>156.59927922000043</v>
      </c>
      <c r="G40" s="1014">
        <v>6.623793400300082</v>
      </c>
      <c r="H40" s="1014">
        <v>-62.20650434000072</v>
      </c>
      <c r="I40" s="1015">
        <v>-2.4318660386421449</v>
      </c>
      <c r="J40" s="960"/>
    </row>
    <row r="41" spans="1:10">
      <c r="A41" s="973" t="s">
        <v>983</v>
      </c>
      <c r="B41" s="1014">
        <v>33199.255564790001</v>
      </c>
      <c r="C41" s="1014">
        <v>33854.48259462</v>
      </c>
      <c r="D41" s="1014">
        <v>42571.079088134007</v>
      </c>
      <c r="E41" s="1014">
        <v>44258.913087274006</v>
      </c>
      <c r="F41" s="1014">
        <v>655.22702982999908</v>
      </c>
      <c r="G41" s="1014">
        <v>1.9736196450287593</v>
      </c>
      <c r="H41" s="1014">
        <v>1687.8339991399989</v>
      </c>
      <c r="I41" s="1015">
        <v>3.9647432841570964</v>
      </c>
      <c r="J41" s="960"/>
    </row>
    <row r="42" spans="1:10">
      <c r="A42" s="973" t="s">
        <v>984</v>
      </c>
      <c r="B42" s="1014">
        <v>4053.484134090002</v>
      </c>
      <c r="C42" s="1014">
        <v>4412.3032110999975</v>
      </c>
      <c r="D42" s="1014">
        <v>5334.2274360700094</v>
      </c>
      <c r="E42" s="1014">
        <v>5201.7985737230065</v>
      </c>
      <c r="F42" s="1014">
        <v>358.81907700999545</v>
      </c>
      <c r="G42" s="1014">
        <v>8.8521149988551642</v>
      </c>
      <c r="H42" s="1014">
        <v>-132.42886234700291</v>
      </c>
      <c r="I42" s="1015">
        <v>-2.4826249711723922</v>
      </c>
      <c r="J42" s="960"/>
    </row>
    <row r="43" spans="1:10">
      <c r="A43" s="973" t="s">
        <v>985</v>
      </c>
      <c r="B43" s="1014">
        <v>4855.5547392700009</v>
      </c>
      <c r="C43" s="1014">
        <v>5136.499393060004</v>
      </c>
      <c r="D43" s="1014">
        <v>5819.1500393899987</v>
      </c>
      <c r="E43" s="1014">
        <v>6074.0003400999967</v>
      </c>
      <c r="F43" s="1014">
        <v>280.94465379000303</v>
      </c>
      <c r="G43" s="1014">
        <v>5.7860464741097966</v>
      </c>
      <c r="H43" s="1014">
        <v>254.85030070999801</v>
      </c>
      <c r="I43" s="1015">
        <v>4.3795107358447334</v>
      </c>
      <c r="J43" s="960"/>
    </row>
    <row r="44" spans="1:10">
      <c r="A44" s="973" t="s">
        <v>986</v>
      </c>
      <c r="B44" s="1014">
        <v>8509.69</v>
      </c>
      <c r="C44" s="1014">
        <v>6978.7503370499999</v>
      </c>
      <c r="D44" s="1014">
        <v>6805.0354738599981</v>
      </c>
      <c r="E44" s="1014">
        <v>6704.4338171599993</v>
      </c>
      <c r="F44" s="1014">
        <v>-1530.9396629500006</v>
      </c>
      <c r="G44" s="1014">
        <v>-17.990545636210019</v>
      </c>
      <c r="H44" s="1014">
        <v>-100.60165669999878</v>
      </c>
      <c r="I44" s="1015">
        <v>-1.4783414000770057</v>
      </c>
      <c r="J44" s="960"/>
    </row>
    <row r="45" spans="1:10" s="960" customFormat="1">
      <c r="A45" s="966" t="s">
        <v>987</v>
      </c>
      <c r="B45" s="1012">
        <v>546.32794058218929</v>
      </c>
      <c r="C45" s="1012">
        <v>553.38224382030444</v>
      </c>
      <c r="D45" s="1012">
        <v>905.78233736723189</v>
      </c>
      <c r="E45" s="1012">
        <v>1212.8168594190001</v>
      </c>
      <c r="F45" s="1012">
        <v>7.0543032381151534</v>
      </c>
      <c r="G45" s="1012">
        <v>1.2912213917885658</v>
      </c>
      <c r="H45" s="1012">
        <v>307.03452205176825</v>
      </c>
      <c r="I45" s="1013">
        <v>33.897163742914437</v>
      </c>
    </row>
    <row r="46" spans="1:10" s="960" customFormat="1">
      <c r="A46" s="966" t="s">
        <v>988</v>
      </c>
      <c r="B46" s="1012">
        <v>0</v>
      </c>
      <c r="C46" s="1012">
        <v>0</v>
      </c>
      <c r="D46" s="1012">
        <v>0</v>
      </c>
      <c r="E46" s="1012">
        <v>0</v>
      </c>
      <c r="F46" s="1012">
        <v>0</v>
      </c>
      <c r="G46" s="1018"/>
      <c r="H46" s="1018">
        <v>0</v>
      </c>
      <c r="I46" s="1019"/>
    </row>
    <row r="47" spans="1:10" s="960" customFormat="1">
      <c r="A47" s="966" t="s">
        <v>989</v>
      </c>
      <c r="B47" s="1012">
        <v>76853.009754380895</v>
      </c>
      <c r="C47" s="1012">
        <v>78889.467254030518</v>
      </c>
      <c r="D47" s="1012">
        <v>84302.562282967541</v>
      </c>
      <c r="E47" s="1012">
        <v>82636.243643632712</v>
      </c>
      <c r="F47" s="1012">
        <v>2036.4574996496231</v>
      </c>
      <c r="G47" s="1012">
        <v>2.64980838897274</v>
      </c>
      <c r="H47" s="1012">
        <v>-1666.3186393348296</v>
      </c>
      <c r="I47" s="1013">
        <v>-1.9765931120120797</v>
      </c>
    </row>
    <row r="48" spans="1:10" ht="13.5" thickBot="1">
      <c r="A48" s="1020" t="s">
        <v>543</v>
      </c>
      <c r="B48" s="1021">
        <v>1681852.6609274289</v>
      </c>
      <c r="C48" s="1021">
        <v>1736178.9367611026</v>
      </c>
      <c r="D48" s="1021">
        <v>1986225.1150156255</v>
      </c>
      <c r="E48" s="1021">
        <v>2024143.8452895728</v>
      </c>
      <c r="F48" s="1021">
        <v>54326.275833673979</v>
      </c>
      <c r="G48" s="1021">
        <v>3.2301447740206135</v>
      </c>
      <c r="H48" s="1021">
        <v>37918.730273947855</v>
      </c>
      <c r="I48" s="1022">
        <v>1.9090852284208253</v>
      </c>
      <c r="J48" s="960"/>
    </row>
    <row r="49" spans="1:8" ht="13.5" thickTop="1">
      <c r="A49" s="855" t="s">
        <v>728</v>
      </c>
      <c r="B49" s="866"/>
      <c r="C49" s="866"/>
      <c r="D49" s="866"/>
      <c r="E49" s="866"/>
      <c r="F49" s="866"/>
      <c r="H49" s="866"/>
    </row>
    <row r="54" spans="1:8">
      <c r="B54" s="866"/>
      <c r="C54" s="866"/>
      <c r="D54" s="866"/>
      <c r="E54" s="866"/>
    </row>
    <row r="55" spans="1:8">
      <c r="B55" s="866"/>
      <c r="C55" s="866"/>
      <c r="D55" s="866"/>
      <c r="E55" s="866"/>
    </row>
  </sheetData>
  <mergeCells count="6">
    <mergeCell ref="A1:I1"/>
    <mergeCell ref="A2:I2"/>
    <mergeCell ref="H3:I3"/>
    <mergeCell ref="F4:I4"/>
    <mergeCell ref="F5:G5"/>
    <mergeCell ref="H5:I5"/>
  </mergeCells>
  <pageMargins left="0.7" right="0.7" top="0.75" bottom="0.75" header="0.3" footer="0.3"/>
  <pageSetup scale="81"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O72"/>
  <sheetViews>
    <sheetView workbookViewId="0">
      <selection activeCell="M12" sqref="M12"/>
    </sheetView>
  </sheetViews>
  <sheetFormatPr defaultRowHeight="12.75"/>
  <cols>
    <col min="1" max="1" width="50.85546875" style="865" bestFit="1" customWidth="1"/>
    <col min="2" max="2" width="9.42578125" style="865" bestFit="1" customWidth="1"/>
    <col min="3" max="3" width="9.42578125" style="865" customWidth="1"/>
    <col min="4" max="4" width="9.42578125" style="865" bestFit="1" customWidth="1"/>
    <col min="5" max="5" width="9.42578125" style="865" customWidth="1"/>
    <col min="6" max="6" width="7.42578125" style="865" bestFit="1" customWidth="1"/>
    <col min="7" max="8" width="7.140625" style="865" bestFit="1" customWidth="1"/>
    <col min="9" max="9" width="6.85546875" style="865" customWidth="1"/>
    <col min="10" max="256" width="9.140625" style="865"/>
    <col min="257" max="257" width="50.85546875" style="865" bestFit="1" customWidth="1"/>
    <col min="258" max="258" width="9.42578125" style="865" bestFit="1" customWidth="1"/>
    <col min="259" max="259" width="9.42578125" style="865" customWidth="1"/>
    <col min="260" max="260" width="9.42578125" style="865" bestFit="1" customWidth="1"/>
    <col min="261" max="261" width="9.42578125" style="865" customWidth="1"/>
    <col min="262" max="262" width="7.42578125" style="865" bestFit="1" customWidth="1"/>
    <col min="263" max="264" width="7.140625" style="865" bestFit="1" customWidth="1"/>
    <col min="265" max="265" width="6.85546875" style="865" customWidth="1"/>
    <col min="266" max="512" width="9.140625" style="865"/>
    <col min="513" max="513" width="50.85546875" style="865" bestFit="1" customWidth="1"/>
    <col min="514" max="514" width="9.42578125" style="865" bestFit="1" customWidth="1"/>
    <col min="515" max="515" width="9.42578125" style="865" customWidth="1"/>
    <col min="516" max="516" width="9.42578125" style="865" bestFit="1" customWidth="1"/>
    <col min="517" max="517" width="9.42578125" style="865" customWidth="1"/>
    <col min="518" max="518" width="7.42578125" style="865" bestFit="1" customWidth="1"/>
    <col min="519" max="520" width="7.140625" style="865" bestFit="1" customWidth="1"/>
    <col min="521" max="521" width="6.85546875" style="865" customWidth="1"/>
    <col min="522" max="768" width="9.140625" style="865"/>
    <col min="769" max="769" width="50.85546875" style="865" bestFit="1" customWidth="1"/>
    <col min="770" max="770" width="9.42578125" style="865" bestFit="1" customWidth="1"/>
    <col min="771" max="771" width="9.42578125" style="865" customWidth="1"/>
    <col min="772" max="772" width="9.42578125" style="865" bestFit="1" customWidth="1"/>
    <col min="773" max="773" width="9.42578125" style="865" customWidth="1"/>
    <col min="774" max="774" width="7.42578125" style="865" bestFit="1" customWidth="1"/>
    <col min="775" max="776" width="7.140625" style="865" bestFit="1" customWidth="1"/>
    <col min="777" max="777" width="6.85546875" style="865" customWidth="1"/>
    <col min="778" max="1024" width="9.140625" style="865"/>
    <col min="1025" max="1025" width="50.85546875" style="865" bestFit="1" customWidth="1"/>
    <col min="1026" max="1026" width="9.42578125" style="865" bestFit="1" customWidth="1"/>
    <col min="1027" max="1027" width="9.42578125" style="865" customWidth="1"/>
    <col min="1028" max="1028" width="9.42578125" style="865" bestFit="1" customWidth="1"/>
    <col min="1029" max="1029" width="9.42578125" style="865" customWidth="1"/>
    <col min="1030" max="1030" width="7.42578125" style="865" bestFit="1" customWidth="1"/>
    <col min="1031" max="1032" width="7.140625" style="865" bestFit="1" customWidth="1"/>
    <col min="1033" max="1033" width="6.85546875" style="865" customWidth="1"/>
    <col min="1034" max="1280" width="9.140625" style="865"/>
    <col min="1281" max="1281" width="50.85546875" style="865" bestFit="1" customWidth="1"/>
    <col min="1282" max="1282" width="9.42578125" style="865" bestFit="1" customWidth="1"/>
    <col min="1283" max="1283" width="9.42578125" style="865" customWidth="1"/>
    <col min="1284" max="1284" width="9.42578125" style="865" bestFit="1" customWidth="1"/>
    <col min="1285" max="1285" width="9.42578125" style="865" customWidth="1"/>
    <col min="1286" max="1286" width="7.42578125" style="865" bestFit="1" customWidth="1"/>
    <col min="1287" max="1288" width="7.140625" style="865" bestFit="1" customWidth="1"/>
    <col min="1289" max="1289" width="6.85546875" style="865" customWidth="1"/>
    <col min="1290" max="1536" width="9.140625" style="865"/>
    <col min="1537" max="1537" width="50.85546875" style="865" bestFit="1" customWidth="1"/>
    <col min="1538" max="1538" width="9.42578125" style="865" bestFit="1" customWidth="1"/>
    <col min="1539" max="1539" width="9.42578125" style="865" customWidth="1"/>
    <col min="1540" max="1540" width="9.42578125" style="865" bestFit="1" customWidth="1"/>
    <col min="1541" max="1541" width="9.42578125" style="865" customWidth="1"/>
    <col min="1542" max="1542" width="7.42578125" style="865" bestFit="1" customWidth="1"/>
    <col min="1543" max="1544" width="7.140625" style="865" bestFit="1" customWidth="1"/>
    <col min="1545" max="1545" width="6.85546875" style="865" customWidth="1"/>
    <col min="1546" max="1792" width="9.140625" style="865"/>
    <col min="1793" max="1793" width="50.85546875" style="865" bestFit="1" customWidth="1"/>
    <col min="1794" max="1794" width="9.42578125" style="865" bestFit="1" customWidth="1"/>
    <col min="1795" max="1795" width="9.42578125" style="865" customWidth="1"/>
    <col min="1796" max="1796" width="9.42578125" style="865" bestFit="1" customWidth="1"/>
    <col min="1797" max="1797" width="9.42578125" style="865" customWidth="1"/>
    <col min="1798" max="1798" width="7.42578125" style="865" bestFit="1" customWidth="1"/>
    <col min="1799" max="1800" width="7.140625" style="865" bestFit="1" customWidth="1"/>
    <col min="1801" max="1801" width="6.85546875" style="865" customWidth="1"/>
    <col min="1802" max="2048" width="9.140625" style="865"/>
    <col min="2049" max="2049" width="50.85546875" style="865" bestFit="1" customWidth="1"/>
    <col min="2050" max="2050" width="9.42578125" style="865" bestFit="1" customWidth="1"/>
    <col min="2051" max="2051" width="9.42578125" style="865" customWidth="1"/>
    <col min="2052" max="2052" width="9.42578125" style="865" bestFit="1" customWidth="1"/>
    <col min="2053" max="2053" width="9.42578125" style="865" customWidth="1"/>
    <col min="2054" max="2054" width="7.42578125" style="865" bestFit="1" customWidth="1"/>
    <col min="2055" max="2056" width="7.140625" style="865" bestFit="1" customWidth="1"/>
    <col min="2057" max="2057" width="6.85546875" style="865" customWidth="1"/>
    <col min="2058" max="2304" width="9.140625" style="865"/>
    <col min="2305" max="2305" width="50.85546875" style="865" bestFit="1" customWidth="1"/>
    <col min="2306" max="2306" width="9.42578125" style="865" bestFit="1" customWidth="1"/>
    <col min="2307" max="2307" width="9.42578125" style="865" customWidth="1"/>
    <col min="2308" max="2308" width="9.42578125" style="865" bestFit="1" customWidth="1"/>
    <col min="2309" max="2309" width="9.42578125" style="865" customWidth="1"/>
    <col min="2310" max="2310" width="7.42578125" style="865" bestFit="1" customWidth="1"/>
    <col min="2311" max="2312" width="7.140625" style="865" bestFit="1" customWidth="1"/>
    <col min="2313" max="2313" width="6.85546875" style="865" customWidth="1"/>
    <col min="2314" max="2560" width="9.140625" style="865"/>
    <col min="2561" max="2561" width="50.85546875" style="865" bestFit="1" customWidth="1"/>
    <col min="2562" max="2562" width="9.42578125" style="865" bestFit="1" customWidth="1"/>
    <col min="2563" max="2563" width="9.42578125" style="865" customWidth="1"/>
    <col min="2564" max="2564" width="9.42578125" style="865" bestFit="1" customWidth="1"/>
    <col min="2565" max="2565" width="9.42578125" style="865" customWidth="1"/>
    <col min="2566" max="2566" width="7.42578125" style="865" bestFit="1" customWidth="1"/>
    <col min="2567" max="2568" width="7.140625" style="865" bestFit="1" customWidth="1"/>
    <col min="2569" max="2569" width="6.85546875" style="865" customWidth="1"/>
    <col min="2570" max="2816" width="9.140625" style="865"/>
    <col min="2817" max="2817" width="50.85546875" style="865" bestFit="1" customWidth="1"/>
    <col min="2818" max="2818" width="9.42578125" style="865" bestFit="1" customWidth="1"/>
    <col min="2819" max="2819" width="9.42578125" style="865" customWidth="1"/>
    <col min="2820" max="2820" width="9.42578125" style="865" bestFit="1" customWidth="1"/>
    <col min="2821" max="2821" width="9.42578125" style="865" customWidth="1"/>
    <col min="2822" max="2822" width="7.42578125" style="865" bestFit="1" customWidth="1"/>
    <col min="2823" max="2824" width="7.140625" style="865" bestFit="1" customWidth="1"/>
    <col min="2825" max="2825" width="6.85546875" style="865" customWidth="1"/>
    <col min="2826" max="3072" width="9.140625" style="865"/>
    <col min="3073" max="3073" width="50.85546875" style="865" bestFit="1" customWidth="1"/>
    <col min="3074" max="3074" width="9.42578125" style="865" bestFit="1" customWidth="1"/>
    <col min="3075" max="3075" width="9.42578125" style="865" customWidth="1"/>
    <col min="3076" max="3076" width="9.42578125" style="865" bestFit="1" customWidth="1"/>
    <col min="3077" max="3077" width="9.42578125" style="865" customWidth="1"/>
    <col min="3078" max="3078" width="7.42578125" style="865" bestFit="1" customWidth="1"/>
    <col min="3079" max="3080" width="7.140625" style="865" bestFit="1" customWidth="1"/>
    <col min="3081" max="3081" width="6.85546875" style="865" customWidth="1"/>
    <col min="3082" max="3328" width="9.140625" style="865"/>
    <col min="3329" max="3329" width="50.85546875" style="865" bestFit="1" customWidth="1"/>
    <col min="3330" max="3330" width="9.42578125" style="865" bestFit="1" customWidth="1"/>
    <col min="3331" max="3331" width="9.42578125" style="865" customWidth="1"/>
    <col min="3332" max="3332" width="9.42578125" style="865" bestFit="1" customWidth="1"/>
    <col min="3333" max="3333" width="9.42578125" style="865" customWidth="1"/>
    <col min="3334" max="3334" width="7.42578125" style="865" bestFit="1" customWidth="1"/>
    <col min="3335" max="3336" width="7.140625" style="865" bestFit="1" customWidth="1"/>
    <col min="3337" max="3337" width="6.85546875" style="865" customWidth="1"/>
    <col min="3338" max="3584" width="9.140625" style="865"/>
    <col min="3585" max="3585" width="50.85546875" style="865" bestFit="1" customWidth="1"/>
    <col min="3586" max="3586" width="9.42578125" style="865" bestFit="1" customWidth="1"/>
    <col min="3587" max="3587" width="9.42578125" style="865" customWidth="1"/>
    <col min="3588" max="3588" width="9.42578125" style="865" bestFit="1" customWidth="1"/>
    <col min="3589" max="3589" width="9.42578125" style="865" customWidth="1"/>
    <col min="3590" max="3590" width="7.42578125" style="865" bestFit="1" customWidth="1"/>
    <col min="3591" max="3592" width="7.140625" style="865" bestFit="1" customWidth="1"/>
    <col min="3593" max="3593" width="6.85546875" style="865" customWidth="1"/>
    <col min="3594" max="3840" width="9.140625" style="865"/>
    <col min="3841" max="3841" width="50.85546875" style="865" bestFit="1" customWidth="1"/>
    <col min="3842" max="3842" width="9.42578125" style="865" bestFit="1" customWidth="1"/>
    <col min="3843" max="3843" width="9.42578125" style="865" customWidth="1"/>
    <col min="3844" max="3844" width="9.42578125" style="865" bestFit="1" customWidth="1"/>
    <col min="3845" max="3845" width="9.42578125" style="865" customWidth="1"/>
    <col min="3846" max="3846" width="7.42578125" style="865" bestFit="1" customWidth="1"/>
    <col min="3847" max="3848" width="7.140625" style="865" bestFit="1" customWidth="1"/>
    <col min="3849" max="3849" width="6.85546875" style="865" customWidth="1"/>
    <col min="3850" max="4096" width="9.140625" style="865"/>
    <col min="4097" max="4097" width="50.85546875" style="865" bestFit="1" customWidth="1"/>
    <col min="4098" max="4098" width="9.42578125" style="865" bestFit="1" customWidth="1"/>
    <col min="4099" max="4099" width="9.42578125" style="865" customWidth="1"/>
    <col min="4100" max="4100" width="9.42578125" style="865" bestFit="1" customWidth="1"/>
    <col min="4101" max="4101" width="9.42578125" style="865" customWidth="1"/>
    <col min="4102" max="4102" width="7.42578125" style="865" bestFit="1" customWidth="1"/>
    <col min="4103" max="4104" width="7.140625" style="865" bestFit="1" customWidth="1"/>
    <col min="4105" max="4105" width="6.85546875" style="865" customWidth="1"/>
    <col min="4106" max="4352" width="9.140625" style="865"/>
    <col min="4353" max="4353" width="50.85546875" style="865" bestFit="1" customWidth="1"/>
    <col min="4354" max="4354" width="9.42578125" style="865" bestFit="1" customWidth="1"/>
    <col min="4355" max="4355" width="9.42578125" style="865" customWidth="1"/>
    <col min="4356" max="4356" width="9.42578125" style="865" bestFit="1" customWidth="1"/>
    <col min="4357" max="4357" width="9.42578125" style="865" customWidth="1"/>
    <col min="4358" max="4358" width="7.42578125" style="865" bestFit="1" customWidth="1"/>
    <col min="4359" max="4360" width="7.140625" style="865" bestFit="1" customWidth="1"/>
    <col min="4361" max="4361" width="6.85546875" style="865" customWidth="1"/>
    <col min="4362" max="4608" width="9.140625" style="865"/>
    <col min="4609" max="4609" width="50.85546875" style="865" bestFit="1" customWidth="1"/>
    <col min="4610" max="4610" width="9.42578125" style="865" bestFit="1" customWidth="1"/>
    <col min="4611" max="4611" width="9.42578125" style="865" customWidth="1"/>
    <col min="4612" max="4612" width="9.42578125" style="865" bestFit="1" customWidth="1"/>
    <col min="4613" max="4613" width="9.42578125" style="865" customWidth="1"/>
    <col min="4614" max="4614" width="7.42578125" style="865" bestFit="1" customWidth="1"/>
    <col min="4615" max="4616" width="7.140625" style="865" bestFit="1" customWidth="1"/>
    <col min="4617" max="4617" width="6.85546875" style="865" customWidth="1"/>
    <col min="4618" max="4864" width="9.140625" style="865"/>
    <col min="4865" max="4865" width="50.85546875" style="865" bestFit="1" customWidth="1"/>
    <col min="4866" max="4866" width="9.42578125" style="865" bestFit="1" customWidth="1"/>
    <col min="4867" max="4867" width="9.42578125" style="865" customWidth="1"/>
    <col min="4868" max="4868" width="9.42578125" style="865" bestFit="1" customWidth="1"/>
    <col min="4869" max="4869" width="9.42578125" style="865" customWidth="1"/>
    <col min="4870" max="4870" width="7.42578125" style="865" bestFit="1" customWidth="1"/>
    <col min="4871" max="4872" width="7.140625" style="865" bestFit="1" customWidth="1"/>
    <col min="4873" max="4873" width="6.85546875" style="865" customWidth="1"/>
    <col min="4874" max="5120" width="9.140625" style="865"/>
    <col min="5121" max="5121" width="50.85546875" style="865" bestFit="1" customWidth="1"/>
    <col min="5122" max="5122" width="9.42578125" style="865" bestFit="1" customWidth="1"/>
    <col min="5123" max="5123" width="9.42578125" style="865" customWidth="1"/>
    <col min="5124" max="5124" width="9.42578125" style="865" bestFit="1" customWidth="1"/>
    <col min="5125" max="5125" width="9.42578125" style="865" customWidth="1"/>
    <col min="5126" max="5126" width="7.42578125" style="865" bestFit="1" customWidth="1"/>
    <col min="5127" max="5128" width="7.140625" style="865" bestFit="1" customWidth="1"/>
    <col min="5129" max="5129" width="6.85546875" style="865" customWidth="1"/>
    <col min="5130" max="5376" width="9.140625" style="865"/>
    <col min="5377" max="5377" width="50.85546875" style="865" bestFit="1" customWidth="1"/>
    <col min="5378" max="5378" width="9.42578125" style="865" bestFit="1" customWidth="1"/>
    <col min="5379" max="5379" width="9.42578125" style="865" customWidth="1"/>
    <col min="5380" max="5380" width="9.42578125" style="865" bestFit="1" customWidth="1"/>
    <col min="5381" max="5381" width="9.42578125" style="865" customWidth="1"/>
    <col min="5382" max="5382" width="7.42578125" style="865" bestFit="1" customWidth="1"/>
    <col min="5383" max="5384" width="7.140625" style="865" bestFit="1" customWidth="1"/>
    <col min="5385" max="5385" width="6.85546875" style="865" customWidth="1"/>
    <col min="5386" max="5632" width="9.140625" style="865"/>
    <col min="5633" max="5633" width="50.85546875" style="865" bestFit="1" customWidth="1"/>
    <col min="5634" max="5634" width="9.42578125" style="865" bestFit="1" customWidth="1"/>
    <col min="5635" max="5635" width="9.42578125" style="865" customWidth="1"/>
    <col min="5636" max="5636" width="9.42578125" style="865" bestFit="1" customWidth="1"/>
    <col min="5637" max="5637" width="9.42578125" style="865" customWidth="1"/>
    <col min="5638" max="5638" width="7.42578125" style="865" bestFit="1" customWidth="1"/>
    <col min="5639" max="5640" width="7.140625" style="865" bestFit="1" customWidth="1"/>
    <col min="5641" max="5641" width="6.85546875" style="865" customWidth="1"/>
    <col min="5642" max="5888" width="9.140625" style="865"/>
    <col min="5889" max="5889" width="50.85546875" style="865" bestFit="1" customWidth="1"/>
    <col min="5890" max="5890" width="9.42578125" style="865" bestFit="1" customWidth="1"/>
    <col min="5891" max="5891" width="9.42578125" style="865" customWidth="1"/>
    <col min="5892" max="5892" width="9.42578125" style="865" bestFit="1" customWidth="1"/>
    <col min="5893" max="5893" width="9.42578125" style="865" customWidth="1"/>
    <col min="5894" max="5894" width="7.42578125" style="865" bestFit="1" customWidth="1"/>
    <col min="5895" max="5896" width="7.140625" style="865" bestFit="1" customWidth="1"/>
    <col min="5897" max="5897" width="6.85546875" style="865" customWidth="1"/>
    <col min="5898" max="6144" width="9.140625" style="865"/>
    <col min="6145" max="6145" width="50.85546875" style="865" bestFit="1" customWidth="1"/>
    <col min="6146" max="6146" width="9.42578125" style="865" bestFit="1" customWidth="1"/>
    <col min="6147" max="6147" width="9.42578125" style="865" customWidth="1"/>
    <col min="6148" max="6148" width="9.42578125" style="865" bestFit="1" customWidth="1"/>
    <col min="6149" max="6149" width="9.42578125" style="865" customWidth="1"/>
    <col min="6150" max="6150" width="7.42578125" style="865" bestFit="1" customWidth="1"/>
    <col min="6151" max="6152" width="7.140625" style="865" bestFit="1" customWidth="1"/>
    <col min="6153" max="6153" width="6.85546875" style="865" customWidth="1"/>
    <col min="6154" max="6400" width="9.140625" style="865"/>
    <col min="6401" max="6401" width="50.85546875" style="865" bestFit="1" customWidth="1"/>
    <col min="6402" max="6402" width="9.42578125" style="865" bestFit="1" customWidth="1"/>
    <col min="6403" max="6403" width="9.42578125" style="865" customWidth="1"/>
    <col min="6404" max="6404" width="9.42578125" style="865" bestFit="1" customWidth="1"/>
    <col min="6405" max="6405" width="9.42578125" style="865" customWidth="1"/>
    <col min="6406" max="6406" width="7.42578125" style="865" bestFit="1" customWidth="1"/>
    <col min="6407" max="6408" width="7.140625" style="865" bestFit="1" customWidth="1"/>
    <col min="6409" max="6409" width="6.85546875" style="865" customWidth="1"/>
    <col min="6410" max="6656" width="9.140625" style="865"/>
    <col min="6657" max="6657" width="50.85546875" style="865" bestFit="1" customWidth="1"/>
    <col min="6658" max="6658" width="9.42578125" style="865" bestFit="1" customWidth="1"/>
    <col min="6659" max="6659" width="9.42578125" style="865" customWidth="1"/>
    <col min="6660" max="6660" width="9.42578125" style="865" bestFit="1" customWidth="1"/>
    <col min="6661" max="6661" width="9.42578125" style="865" customWidth="1"/>
    <col min="6662" max="6662" width="7.42578125" style="865" bestFit="1" customWidth="1"/>
    <col min="6663" max="6664" width="7.140625" style="865" bestFit="1" customWidth="1"/>
    <col min="6665" max="6665" width="6.85546875" style="865" customWidth="1"/>
    <col min="6666" max="6912" width="9.140625" style="865"/>
    <col min="6913" max="6913" width="50.85546875" style="865" bestFit="1" customWidth="1"/>
    <col min="6914" max="6914" width="9.42578125" style="865" bestFit="1" customWidth="1"/>
    <col min="6915" max="6915" width="9.42578125" style="865" customWidth="1"/>
    <col min="6916" max="6916" width="9.42578125" style="865" bestFit="1" customWidth="1"/>
    <col min="6917" max="6917" width="9.42578125" style="865" customWidth="1"/>
    <col min="6918" max="6918" width="7.42578125" style="865" bestFit="1" customWidth="1"/>
    <col min="6919" max="6920" width="7.140625" style="865" bestFit="1" customWidth="1"/>
    <col min="6921" max="6921" width="6.85546875" style="865" customWidth="1"/>
    <col min="6922" max="7168" width="9.140625" style="865"/>
    <col min="7169" max="7169" width="50.85546875" style="865" bestFit="1" customWidth="1"/>
    <col min="7170" max="7170" width="9.42578125" style="865" bestFit="1" customWidth="1"/>
    <col min="7171" max="7171" width="9.42578125" style="865" customWidth="1"/>
    <col min="7172" max="7172" width="9.42578125" style="865" bestFit="1" customWidth="1"/>
    <col min="7173" max="7173" width="9.42578125" style="865" customWidth="1"/>
    <col min="7174" max="7174" width="7.42578125" style="865" bestFit="1" customWidth="1"/>
    <col min="7175" max="7176" width="7.140625" style="865" bestFit="1" customWidth="1"/>
    <col min="7177" max="7177" width="6.85546875" style="865" customWidth="1"/>
    <col min="7178" max="7424" width="9.140625" style="865"/>
    <col min="7425" max="7425" width="50.85546875" style="865" bestFit="1" customWidth="1"/>
    <col min="7426" max="7426" width="9.42578125" style="865" bestFit="1" customWidth="1"/>
    <col min="7427" max="7427" width="9.42578125" style="865" customWidth="1"/>
    <col min="7428" max="7428" width="9.42578125" style="865" bestFit="1" customWidth="1"/>
    <col min="7429" max="7429" width="9.42578125" style="865" customWidth="1"/>
    <col min="7430" max="7430" width="7.42578125" style="865" bestFit="1" customWidth="1"/>
    <col min="7431" max="7432" width="7.140625" style="865" bestFit="1" customWidth="1"/>
    <col min="7433" max="7433" width="6.85546875" style="865" customWidth="1"/>
    <col min="7434" max="7680" width="9.140625" style="865"/>
    <col min="7681" max="7681" width="50.85546875" style="865" bestFit="1" customWidth="1"/>
    <col min="7682" max="7682" width="9.42578125" style="865" bestFit="1" customWidth="1"/>
    <col min="7683" max="7683" width="9.42578125" style="865" customWidth="1"/>
    <col min="7684" max="7684" width="9.42578125" style="865" bestFit="1" customWidth="1"/>
    <col min="7685" max="7685" width="9.42578125" style="865" customWidth="1"/>
    <col min="7686" max="7686" width="7.42578125" style="865" bestFit="1" customWidth="1"/>
    <col min="7687" max="7688" width="7.140625" style="865" bestFit="1" customWidth="1"/>
    <col min="7689" max="7689" width="6.85546875" style="865" customWidth="1"/>
    <col min="7690" max="7936" width="9.140625" style="865"/>
    <col min="7937" max="7937" width="50.85546875" style="865" bestFit="1" customWidth="1"/>
    <col min="7938" max="7938" width="9.42578125" style="865" bestFit="1" customWidth="1"/>
    <col min="7939" max="7939" width="9.42578125" style="865" customWidth="1"/>
    <col min="7940" max="7940" width="9.42578125" style="865" bestFit="1" customWidth="1"/>
    <col min="7941" max="7941" width="9.42578125" style="865" customWidth="1"/>
    <col min="7942" max="7942" width="7.42578125" style="865" bestFit="1" customWidth="1"/>
    <col min="7943" max="7944" width="7.140625" style="865" bestFit="1" customWidth="1"/>
    <col min="7945" max="7945" width="6.85546875" style="865" customWidth="1"/>
    <col min="7946" max="8192" width="9.140625" style="865"/>
    <col min="8193" max="8193" width="50.85546875" style="865" bestFit="1" customWidth="1"/>
    <col min="8194" max="8194" width="9.42578125" style="865" bestFit="1" customWidth="1"/>
    <col min="8195" max="8195" width="9.42578125" style="865" customWidth="1"/>
    <col min="8196" max="8196" width="9.42578125" style="865" bestFit="1" customWidth="1"/>
    <col min="8197" max="8197" width="9.42578125" style="865" customWidth="1"/>
    <col min="8198" max="8198" width="7.42578125" style="865" bestFit="1" customWidth="1"/>
    <col min="8199" max="8200" width="7.140625" style="865" bestFit="1" customWidth="1"/>
    <col min="8201" max="8201" width="6.85546875" style="865" customWidth="1"/>
    <col min="8202" max="8448" width="9.140625" style="865"/>
    <col min="8449" max="8449" width="50.85546875" style="865" bestFit="1" customWidth="1"/>
    <col min="8450" max="8450" width="9.42578125" style="865" bestFit="1" customWidth="1"/>
    <col min="8451" max="8451" width="9.42578125" style="865" customWidth="1"/>
    <col min="8452" max="8452" width="9.42578125" style="865" bestFit="1" customWidth="1"/>
    <col min="8453" max="8453" width="9.42578125" style="865" customWidth="1"/>
    <col min="8454" max="8454" width="7.42578125" style="865" bestFit="1" customWidth="1"/>
    <col min="8455" max="8456" width="7.140625" style="865" bestFit="1" customWidth="1"/>
    <col min="8457" max="8457" width="6.85546875" style="865" customWidth="1"/>
    <col min="8458" max="8704" width="9.140625" style="865"/>
    <col min="8705" max="8705" width="50.85546875" style="865" bestFit="1" customWidth="1"/>
    <col min="8706" max="8706" width="9.42578125" style="865" bestFit="1" customWidth="1"/>
    <col min="8707" max="8707" width="9.42578125" style="865" customWidth="1"/>
    <col min="8708" max="8708" width="9.42578125" style="865" bestFit="1" customWidth="1"/>
    <col min="8709" max="8709" width="9.42578125" style="865" customWidth="1"/>
    <col min="8710" max="8710" width="7.42578125" style="865" bestFit="1" customWidth="1"/>
    <col min="8711" max="8712" width="7.140625" style="865" bestFit="1" customWidth="1"/>
    <col min="8713" max="8713" width="6.85546875" style="865" customWidth="1"/>
    <col min="8714" max="8960" width="9.140625" style="865"/>
    <col min="8961" max="8961" width="50.85546875" style="865" bestFit="1" customWidth="1"/>
    <col min="8962" max="8962" width="9.42578125" style="865" bestFit="1" customWidth="1"/>
    <col min="8963" max="8963" width="9.42578125" style="865" customWidth="1"/>
    <col min="8964" max="8964" width="9.42578125" style="865" bestFit="1" customWidth="1"/>
    <col min="8965" max="8965" width="9.42578125" style="865" customWidth="1"/>
    <col min="8966" max="8966" width="7.42578125" style="865" bestFit="1" customWidth="1"/>
    <col min="8967" max="8968" width="7.140625" style="865" bestFit="1" customWidth="1"/>
    <col min="8969" max="8969" width="6.85546875" style="865" customWidth="1"/>
    <col min="8970" max="9216" width="9.140625" style="865"/>
    <col min="9217" max="9217" width="50.85546875" style="865" bestFit="1" customWidth="1"/>
    <col min="9218" max="9218" width="9.42578125" style="865" bestFit="1" customWidth="1"/>
    <col min="9219" max="9219" width="9.42578125" style="865" customWidth="1"/>
    <col min="9220" max="9220" width="9.42578125" style="865" bestFit="1" customWidth="1"/>
    <col min="9221" max="9221" width="9.42578125" style="865" customWidth="1"/>
    <col min="9222" max="9222" width="7.42578125" style="865" bestFit="1" customWidth="1"/>
    <col min="9223" max="9224" width="7.140625" style="865" bestFit="1" customWidth="1"/>
    <col min="9225" max="9225" width="6.85546875" style="865" customWidth="1"/>
    <col min="9226" max="9472" width="9.140625" style="865"/>
    <col min="9473" max="9473" width="50.85546875" style="865" bestFit="1" customWidth="1"/>
    <col min="9474" max="9474" width="9.42578125" style="865" bestFit="1" customWidth="1"/>
    <col min="9475" max="9475" width="9.42578125" style="865" customWidth="1"/>
    <col min="9476" max="9476" width="9.42578125" style="865" bestFit="1" customWidth="1"/>
    <col min="9477" max="9477" width="9.42578125" style="865" customWidth="1"/>
    <col min="9478" max="9478" width="7.42578125" style="865" bestFit="1" customWidth="1"/>
    <col min="9479" max="9480" width="7.140625" style="865" bestFit="1" customWidth="1"/>
    <col min="9481" max="9481" width="6.85546875" style="865" customWidth="1"/>
    <col min="9482" max="9728" width="9.140625" style="865"/>
    <col min="9729" max="9729" width="50.85546875" style="865" bestFit="1" customWidth="1"/>
    <col min="9730" max="9730" width="9.42578125" style="865" bestFit="1" customWidth="1"/>
    <col min="9731" max="9731" width="9.42578125" style="865" customWidth="1"/>
    <col min="9732" max="9732" width="9.42578125" style="865" bestFit="1" customWidth="1"/>
    <col min="9733" max="9733" width="9.42578125" style="865" customWidth="1"/>
    <col min="9734" max="9734" width="7.42578125" style="865" bestFit="1" customWidth="1"/>
    <col min="9735" max="9736" width="7.140625" style="865" bestFit="1" customWidth="1"/>
    <col min="9737" max="9737" width="6.85546875" style="865" customWidth="1"/>
    <col min="9738" max="9984" width="9.140625" style="865"/>
    <col min="9985" max="9985" width="50.85546875" style="865" bestFit="1" customWidth="1"/>
    <col min="9986" max="9986" width="9.42578125" style="865" bestFit="1" customWidth="1"/>
    <col min="9987" max="9987" width="9.42578125" style="865" customWidth="1"/>
    <col min="9988" max="9988" width="9.42578125" style="865" bestFit="1" customWidth="1"/>
    <col min="9989" max="9989" width="9.42578125" style="865" customWidth="1"/>
    <col min="9990" max="9990" width="7.42578125" style="865" bestFit="1" customWidth="1"/>
    <col min="9991" max="9992" width="7.140625" style="865" bestFit="1" customWidth="1"/>
    <col min="9993" max="9993" width="6.85546875" style="865" customWidth="1"/>
    <col min="9994" max="10240" width="9.140625" style="865"/>
    <col min="10241" max="10241" width="50.85546875" style="865" bestFit="1" customWidth="1"/>
    <col min="10242" max="10242" width="9.42578125" style="865" bestFit="1" customWidth="1"/>
    <col min="10243" max="10243" width="9.42578125" style="865" customWidth="1"/>
    <col min="10244" max="10244" width="9.42578125" style="865" bestFit="1" customWidth="1"/>
    <col min="10245" max="10245" width="9.42578125" style="865" customWidth="1"/>
    <col min="10246" max="10246" width="7.42578125" style="865" bestFit="1" customWidth="1"/>
    <col min="10247" max="10248" width="7.140625" style="865" bestFit="1" customWidth="1"/>
    <col min="10249" max="10249" width="6.85546875" style="865" customWidth="1"/>
    <col min="10250" max="10496" width="9.140625" style="865"/>
    <col min="10497" max="10497" width="50.85546875" style="865" bestFit="1" customWidth="1"/>
    <col min="10498" max="10498" width="9.42578125" style="865" bestFit="1" customWidth="1"/>
    <col min="10499" max="10499" width="9.42578125" style="865" customWidth="1"/>
    <col min="10500" max="10500" width="9.42578125" style="865" bestFit="1" customWidth="1"/>
    <col min="10501" max="10501" width="9.42578125" style="865" customWidth="1"/>
    <col min="10502" max="10502" width="7.42578125" style="865" bestFit="1" customWidth="1"/>
    <col min="10503" max="10504" width="7.140625" style="865" bestFit="1" customWidth="1"/>
    <col min="10505" max="10505" width="6.85546875" style="865" customWidth="1"/>
    <col min="10506" max="10752" width="9.140625" style="865"/>
    <col min="10753" max="10753" width="50.85546875" style="865" bestFit="1" customWidth="1"/>
    <col min="10754" max="10754" width="9.42578125" style="865" bestFit="1" customWidth="1"/>
    <col min="10755" max="10755" width="9.42578125" style="865" customWidth="1"/>
    <col min="10756" max="10756" width="9.42578125" style="865" bestFit="1" customWidth="1"/>
    <col min="10757" max="10757" width="9.42578125" style="865" customWidth="1"/>
    <col min="10758" max="10758" width="7.42578125" style="865" bestFit="1" customWidth="1"/>
    <col min="10759" max="10760" width="7.140625" style="865" bestFit="1" customWidth="1"/>
    <col min="10761" max="10761" width="6.85546875" style="865" customWidth="1"/>
    <col min="10762" max="11008" width="9.140625" style="865"/>
    <col min="11009" max="11009" width="50.85546875" style="865" bestFit="1" customWidth="1"/>
    <col min="11010" max="11010" width="9.42578125" style="865" bestFit="1" customWidth="1"/>
    <col min="11011" max="11011" width="9.42578125" style="865" customWidth="1"/>
    <col min="11012" max="11012" width="9.42578125" style="865" bestFit="1" customWidth="1"/>
    <col min="11013" max="11013" width="9.42578125" style="865" customWidth="1"/>
    <col min="11014" max="11014" width="7.42578125" style="865" bestFit="1" customWidth="1"/>
    <col min="11015" max="11016" width="7.140625" style="865" bestFit="1" customWidth="1"/>
    <col min="11017" max="11017" width="6.85546875" style="865" customWidth="1"/>
    <col min="11018" max="11264" width="9.140625" style="865"/>
    <col min="11265" max="11265" width="50.85546875" style="865" bestFit="1" customWidth="1"/>
    <col min="11266" max="11266" width="9.42578125" style="865" bestFit="1" customWidth="1"/>
    <col min="11267" max="11267" width="9.42578125" style="865" customWidth="1"/>
    <col min="11268" max="11268" width="9.42578125" style="865" bestFit="1" customWidth="1"/>
    <col min="11269" max="11269" width="9.42578125" style="865" customWidth="1"/>
    <col min="11270" max="11270" width="7.42578125" style="865" bestFit="1" customWidth="1"/>
    <col min="11271" max="11272" width="7.140625" style="865" bestFit="1" customWidth="1"/>
    <col min="11273" max="11273" width="6.85546875" style="865" customWidth="1"/>
    <col min="11274" max="11520" width="9.140625" style="865"/>
    <col min="11521" max="11521" width="50.85546875" style="865" bestFit="1" customWidth="1"/>
    <col min="11522" max="11522" width="9.42578125" style="865" bestFit="1" customWidth="1"/>
    <col min="11523" max="11523" width="9.42578125" style="865" customWidth="1"/>
    <col min="11524" max="11524" width="9.42578125" style="865" bestFit="1" customWidth="1"/>
    <col min="11525" max="11525" width="9.42578125" style="865" customWidth="1"/>
    <col min="11526" max="11526" width="7.42578125" style="865" bestFit="1" customWidth="1"/>
    <col min="11527" max="11528" width="7.140625" style="865" bestFit="1" customWidth="1"/>
    <col min="11529" max="11529" width="6.85546875" style="865" customWidth="1"/>
    <col min="11530" max="11776" width="9.140625" style="865"/>
    <col min="11777" max="11777" width="50.85546875" style="865" bestFit="1" customWidth="1"/>
    <col min="11778" max="11778" width="9.42578125" style="865" bestFit="1" customWidth="1"/>
    <col min="11779" max="11779" width="9.42578125" style="865" customWidth="1"/>
    <col min="11780" max="11780" width="9.42578125" style="865" bestFit="1" customWidth="1"/>
    <col min="11781" max="11781" width="9.42578125" style="865" customWidth="1"/>
    <col min="11782" max="11782" width="7.42578125" style="865" bestFit="1" customWidth="1"/>
    <col min="11783" max="11784" width="7.140625" style="865" bestFit="1" customWidth="1"/>
    <col min="11785" max="11785" width="6.85546875" style="865" customWidth="1"/>
    <col min="11786" max="12032" width="9.140625" style="865"/>
    <col min="12033" max="12033" width="50.85546875" style="865" bestFit="1" customWidth="1"/>
    <col min="12034" max="12034" width="9.42578125" style="865" bestFit="1" customWidth="1"/>
    <col min="12035" max="12035" width="9.42578125" style="865" customWidth="1"/>
    <col min="12036" max="12036" width="9.42578125" style="865" bestFit="1" customWidth="1"/>
    <col min="12037" max="12037" width="9.42578125" style="865" customWidth="1"/>
    <col min="12038" max="12038" width="7.42578125" style="865" bestFit="1" customWidth="1"/>
    <col min="12039" max="12040" width="7.140625" style="865" bestFit="1" customWidth="1"/>
    <col min="12041" max="12041" width="6.85546875" style="865" customWidth="1"/>
    <col min="12042" max="12288" width="9.140625" style="865"/>
    <col min="12289" max="12289" width="50.85546875" style="865" bestFit="1" customWidth="1"/>
    <col min="12290" max="12290" width="9.42578125" style="865" bestFit="1" customWidth="1"/>
    <col min="12291" max="12291" width="9.42578125" style="865" customWidth="1"/>
    <col min="12292" max="12292" width="9.42578125" style="865" bestFit="1" customWidth="1"/>
    <col min="12293" max="12293" width="9.42578125" style="865" customWidth="1"/>
    <col min="12294" max="12294" width="7.42578125" style="865" bestFit="1" customWidth="1"/>
    <col min="12295" max="12296" width="7.140625" style="865" bestFit="1" customWidth="1"/>
    <col min="12297" max="12297" width="6.85546875" style="865" customWidth="1"/>
    <col min="12298" max="12544" width="9.140625" style="865"/>
    <col min="12545" max="12545" width="50.85546875" style="865" bestFit="1" customWidth="1"/>
    <col min="12546" max="12546" width="9.42578125" style="865" bestFit="1" customWidth="1"/>
    <col min="12547" max="12547" width="9.42578125" style="865" customWidth="1"/>
    <col min="12548" max="12548" width="9.42578125" style="865" bestFit="1" customWidth="1"/>
    <col min="12549" max="12549" width="9.42578125" style="865" customWidth="1"/>
    <col min="12550" max="12550" width="7.42578125" style="865" bestFit="1" customWidth="1"/>
    <col min="12551" max="12552" width="7.140625" style="865" bestFit="1" customWidth="1"/>
    <col min="12553" max="12553" width="6.85546875" style="865" customWidth="1"/>
    <col min="12554" max="12800" width="9.140625" style="865"/>
    <col min="12801" max="12801" width="50.85546875" style="865" bestFit="1" customWidth="1"/>
    <col min="12802" max="12802" width="9.42578125" style="865" bestFit="1" customWidth="1"/>
    <col min="12803" max="12803" width="9.42578125" style="865" customWidth="1"/>
    <col min="12804" max="12804" width="9.42578125" style="865" bestFit="1" customWidth="1"/>
    <col min="12805" max="12805" width="9.42578125" style="865" customWidth="1"/>
    <col min="12806" max="12806" width="7.42578125" style="865" bestFit="1" customWidth="1"/>
    <col min="12807" max="12808" width="7.140625" style="865" bestFit="1" customWidth="1"/>
    <col min="12809" max="12809" width="6.85546875" style="865" customWidth="1"/>
    <col min="12810" max="13056" width="9.140625" style="865"/>
    <col min="13057" max="13057" width="50.85546875" style="865" bestFit="1" customWidth="1"/>
    <col min="13058" max="13058" width="9.42578125" style="865" bestFit="1" customWidth="1"/>
    <col min="13059" max="13059" width="9.42578125" style="865" customWidth="1"/>
    <col min="13060" max="13060" width="9.42578125" style="865" bestFit="1" customWidth="1"/>
    <col min="13061" max="13061" width="9.42578125" style="865" customWidth="1"/>
    <col min="13062" max="13062" width="7.42578125" style="865" bestFit="1" customWidth="1"/>
    <col min="13063" max="13064" width="7.140625" style="865" bestFit="1" customWidth="1"/>
    <col min="13065" max="13065" width="6.85546875" style="865" customWidth="1"/>
    <col min="13066" max="13312" width="9.140625" style="865"/>
    <col min="13313" max="13313" width="50.85546875" style="865" bestFit="1" customWidth="1"/>
    <col min="13314" max="13314" width="9.42578125" style="865" bestFit="1" customWidth="1"/>
    <col min="13315" max="13315" width="9.42578125" style="865" customWidth="1"/>
    <col min="13316" max="13316" width="9.42578125" style="865" bestFit="1" customWidth="1"/>
    <col min="13317" max="13317" width="9.42578125" style="865" customWidth="1"/>
    <col min="13318" max="13318" width="7.42578125" style="865" bestFit="1" customWidth="1"/>
    <col min="13319" max="13320" width="7.140625" style="865" bestFit="1" customWidth="1"/>
    <col min="13321" max="13321" width="6.85546875" style="865" customWidth="1"/>
    <col min="13322" max="13568" width="9.140625" style="865"/>
    <col min="13569" max="13569" width="50.85546875" style="865" bestFit="1" customWidth="1"/>
    <col min="13570" max="13570" width="9.42578125" style="865" bestFit="1" customWidth="1"/>
    <col min="13571" max="13571" width="9.42578125" style="865" customWidth="1"/>
    <col min="13572" max="13572" width="9.42578125" style="865" bestFit="1" customWidth="1"/>
    <col min="13573" max="13573" width="9.42578125" style="865" customWidth="1"/>
    <col min="13574" max="13574" width="7.42578125" style="865" bestFit="1" customWidth="1"/>
    <col min="13575" max="13576" width="7.140625" style="865" bestFit="1" customWidth="1"/>
    <col min="13577" max="13577" width="6.85546875" style="865" customWidth="1"/>
    <col min="13578" max="13824" width="9.140625" style="865"/>
    <col min="13825" max="13825" width="50.85546875" style="865" bestFit="1" customWidth="1"/>
    <col min="13826" max="13826" width="9.42578125" style="865" bestFit="1" customWidth="1"/>
    <col min="13827" max="13827" width="9.42578125" style="865" customWidth="1"/>
    <col min="13828" max="13828" width="9.42578125" style="865" bestFit="1" customWidth="1"/>
    <col min="13829" max="13829" width="9.42578125" style="865" customWidth="1"/>
    <col min="13830" max="13830" width="7.42578125" style="865" bestFit="1" customWidth="1"/>
    <col min="13831" max="13832" width="7.140625" style="865" bestFit="1" customWidth="1"/>
    <col min="13833" max="13833" width="6.85546875" style="865" customWidth="1"/>
    <col min="13834" max="14080" width="9.140625" style="865"/>
    <col min="14081" max="14081" width="50.85546875" style="865" bestFit="1" customWidth="1"/>
    <col min="14082" max="14082" width="9.42578125" style="865" bestFit="1" customWidth="1"/>
    <col min="14083" max="14083" width="9.42578125" style="865" customWidth="1"/>
    <col min="14084" max="14084" width="9.42578125" style="865" bestFit="1" customWidth="1"/>
    <col min="14085" max="14085" width="9.42578125" style="865" customWidth="1"/>
    <col min="14086" max="14086" width="7.42578125" style="865" bestFit="1" customWidth="1"/>
    <col min="14087" max="14088" width="7.140625" style="865" bestFit="1" customWidth="1"/>
    <col min="14089" max="14089" width="6.85546875" style="865" customWidth="1"/>
    <col min="14090" max="14336" width="9.140625" style="865"/>
    <col min="14337" max="14337" width="50.85546875" style="865" bestFit="1" customWidth="1"/>
    <col min="14338" max="14338" width="9.42578125" style="865" bestFit="1" customWidth="1"/>
    <col min="14339" max="14339" width="9.42578125" style="865" customWidth="1"/>
    <col min="14340" max="14340" width="9.42578125" style="865" bestFit="1" customWidth="1"/>
    <col min="14341" max="14341" width="9.42578125" style="865" customWidth="1"/>
    <col min="14342" max="14342" width="7.42578125" style="865" bestFit="1" customWidth="1"/>
    <col min="14343" max="14344" width="7.140625" style="865" bestFit="1" customWidth="1"/>
    <col min="14345" max="14345" width="6.85546875" style="865" customWidth="1"/>
    <col min="14346" max="14592" width="9.140625" style="865"/>
    <col min="14593" max="14593" width="50.85546875" style="865" bestFit="1" customWidth="1"/>
    <col min="14594" max="14594" width="9.42578125" style="865" bestFit="1" customWidth="1"/>
    <col min="14595" max="14595" width="9.42578125" style="865" customWidth="1"/>
    <col min="14596" max="14596" width="9.42578125" style="865" bestFit="1" customWidth="1"/>
    <col min="14597" max="14597" width="9.42578125" style="865" customWidth="1"/>
    <col min="14598" max="14598" width="7.42578125" style="865" bestFit="1" customWidth="1"/>
    <col min="14599" max="14600" width="7.140625" style="865" bestFit="1" customWidth="1"/>
    <col min="14601" max="14601" width="6.85546875" style="865" customWidth="1"/>
    <col min="14602" max="14848" width="9.140625" style="865"/>
    <col min="14849" max="14849" width="50.85546875" style="865" bestFit="1" customWidth="1"/>
    <col min="14850" max="14850" width="9.42578125" style="865" bestFit="1" customWidth="1"/>
    <col min="14851" max="14851" width="9.42578125" style="865" customWidth="1"/>
    <col min="14852" max="14852" width="9.42578125" style="865" bestFit="1" customWidth="1"/>
    <col min="14853" max="14853" width="9.42578125" style="865" customWidth="1"/>
    <col min="14854" max="14854" width="7.42578125" style="865" bestFit="1" customWidth="1"/>
    <col min="14855" max="14856" width="7.140625" style="865" bestFit="1" customWidth="1"/>
    <col min="14857" max="14857" width="6.85546875" style="865" customWidth="1"/>
    <col min="14858" max="15104" width="9.140625" style="865"/>
    <col min="15105" max="15105" width="50.85546875" style="865" bestFit="1" customWidth="1"/>
    <col min="15106" max="15106" width="9.42578125" style="865" bestFit="1" customWidth="1"/>
    <col min="15107" max="15107" width="9.42578125" style="865" customWidth="1"/>
    <col min="15108" max="15108" width="9.42578125" style="865" bestFit="1" customWidth="1"/>
    <col min="15109" max="15109" width="9.42578125" style="865" customWidth="1"/>
    <col min="15110" max="15110" width="7.42578125" style="865" bestFit="1" customWidth="1"/>
    <col min="15111" max="15112" width="7.140625" style="865" bestFit="1" customWidth="1"/>
    <col min="15113" max="15113" width="6.85546875" style="865" customWidth="1"/>
    <col min="15114" max="15360" width="9.140625" style="865"/>
    <col min="15361" max="15361" width="50.85546875" style="865" bestFit="1" customWidth="1"/>
    <col min="15362" max="15362" width="9.42578125" style="865" bestFit="1" customWidth="1"/>
    <col min="15363" max="15363" width="9.42578125" style="865" customWidth="1"/>
    <col min="15364" max="15364" width="9.42578125" style="865" bestFit="1" customWidth="1"/>
    <col min="15365" max="15365" width="9.42578125" style="865" customWidth="1"/>
    <col min="15366" max="15366" width="7.42578125" style="865" bestFit="1" customWidth="1"/>
    <col min="15367" max="15368" width="7.140625" style="865" bestFit="1" customWidth="1"/>
    <col min="15369" max="15369" width="6.85546875" style="865" customWidth="1"/>
    <col min="15370" max="15616" width="9.140625" style="865"/>
    <col min="15617" max="15617" width="50.85546875" style="865" bestFit="1" customWidth="1"/>
    <col min="15618" max="15618" width="9.42578125" style="865" bestFit="1" customWidth="1"/>
    <col min="15619" max="15619" width="9.42578125" style="865" customWidth="1"/>
    <col min="15620" max="15620" width="9.42578125" style="865" bestFit="1" customWidth="1"/>
    <col min="15621" max="15621" width="9.42578125" style="865" customWidth="1"/>
    <col min="15622" max="15622" width="7.42578125" style="865" bestFit="1" customWidth="1"/>
    <col min="15623" max="15624" width="7.140625" style="865" bestFit="1" customWidth="1"/>
    <col min="15625" max="15625" width="6.85546875" style="865" customWidth="1"/>
    <col min="15626" max="15872" width="9.140625" style="865"/>
    <col min="15873" max="15873" width="50.85546875" style="865" bestFit="1" customWidth="1"/>
    <col min="15874" max="15874" width="9.42578125" style="865" bestFit="1" customWidth="1"/>
    <col min="15875" max="15875" width="9.42578125" style="865" customWidth="1"/>
    <col min="15876" max="15876" width="9.42578125" style="865" bestFit="1" customWidth="1"/>
    <col min="15877" max="15877" width="9.42578125" style="865" customWidth="1"/>
    <col min="15878" max="15878" width="7.42578125" style="865" bestFit="1" customWidth="1"/>
    <col min="15879" max="15880" width="7.140625" style="865" bestFit="1" customWidth="1"/>
    <col min="15881" max="15881" width="6.85546875" style="865" customWidth="1"/>
    <col min="15882" max="16128" width="9.140625" style="865"/>
    <col min="16129" max="16129" width="50.85546875" style="865" bestFit="1" customWidth="1"/>
    <col min="16130" max="16130" width="9.42578125" style="865" bestFit="1" customWidth="1"/>
    <col min="16131" max="16131" width="9.42578125" style="865" customWidth="1"/>
    <col min="16132" max="16132" width="9.42578125" style="865" bestFit="1" customWidth="1"/>
    <col min="16133" max="16133" width="9.42578125" style="865" customWidth="1"/>
    <col min="16134" max="16134" width="7.42578125" style="865" bestFit="1" customWidth="1"/>
    <col min="16135" max="16136" width="7.140625" style="865" bestFit="1" customWidth="1"/>
    <col min="16137" max="16137" width="6.85546875" style="865" customWidth="1"/>
    <col min="16138" max="16384" width="9.140625" style="865"/>
  </cols>
  <sheetData>
    <row r="1" spans="1:15">
      <c r="A1" s="1893" t="s">
        <v>1131</v>
      </c>
      <c r="B1" s="1893"/>
      <c r="C1" s="1893"/>
      <c r="D1" s="1893"/>
      <c r="E1" s="1893"/>
      <c r="F1" s="1893"/>
      <c r="G1" s="1893"/>
      <c r="H1" s="1893"/>
      <c r="I1" s="1893"/>
    </row>
    <row r="2" spans="1:15" s="1023" customFormat="1" ht="15.75">
      <c r="A2" s="1894" t="s">
        <v>273</v>
      </c>
      <c r="B2" s="1894"/>
      <c r="C2" s="1894"/>
      <c r="D2" s="1894"/>
      <c r="E2" s="1894"/>
      <c r="F2" s="1894"/>
      <c r="G2" s="1894"/>
      <c r="H2" s="1894"/>
      <c r="I2" s="1894"/>
      <c r="L2" s="794"/>
      <c r="M2" s="794"/>
      <c r="N2" s="794"/>
      <c r="O2" s="794"/>
    </row>
    <row r="3" spans="1:15" ht="13.5" thickBot="1">
      <c r="A3" s="960"/>
      <c r="B3" s="960"/>
      <c r="C3" s="960"/>
      <c r="D3" s="960"/>
      <c r="E3" s="960"/>
      <c r="F3" s="1024"/>
      <c r="G3" s="1024"/>
      <c r="I3" s="1025" t="s">
        <v>16</v>
      </c>
      <c r="J3" s="1026"/>
      <c r="L3" s="794"/>
      <c r="M3" s="794"/>
      <c r="N3" s="794"/>
      <c r="O3" s="794"/>
    </row>
    <row r="4" spans="1:15" ht="13.5" customHeight="1" thickTop="1">
      <c r="A4" s="1027"/>
      <c r="B4" s="1028">
        <v>2016</v>
      </c>
      <c r="C4" s="1028">
        <v>2016</v>
      </c>
      <c r="D4" s="1028">
        <v>2017</v>
      </c>
      <c r="E4" s="1029">
        <v>2017</v>
      </c>
      <c r="F4" s="1896" t="s">
        <v>1254</v>
      </c>
      <c r="G4" s="1897"/>
      <c r="H4" s="1897"/>
      <c r="I4" s="1898"/>
      <c r="L4" s="794"/>
      <c r="M4" s="794"/>
      <c r="N4" s="794"/>
      <c r="O4" s="794"/>
    </row>
    <row r="5" spans="1:15">
      <c r="A5" s="1030" t="s">
        <v>734</v>
      </c>
      <c r="B5" s="1031" t="s">
        <v>991</v>
      </c>
      <c r="C5" s="1031" t="s">
        <v>696</v>
      </c>
      <c r="D5" s="1031" t="s">
        <v>697</v>
      </c>
      <c r="E5" s="1032" t="s">
        <v>992</v>
      </c>
      <c r="F5" s="1899" t="s">
        <v>5</v>
      </c>
      <c r="G5" s="1900"/>
      <c r="H5" s="1901" t="s">
        <v>79</v>
      </c>
      <c r="I5" s="1902"/>
      <c r="L5" s="794"/>
      <c r="M5" s="794"/>
      <c r="N5" s="794"/>
      <c r="O5" s="794"/>
    </row>
    <row r="6" spans="1:15">
      <c r="A6" s="1033"/>
      <c r="B6" s="965"/>
      <c r="C6" s="965"/>
      <c r="D6" s="965"/>
      <c r="E6" s="964"/>
      <c r="F6" s="1034" t="s">
        <v>3</v>
      </c>
      <c r="G6" s="1035" t="s">
        <v>698</v>
      </c>
      <c r="H6" s="1035" t="s">
        <v>3</v>
      </c>
      <c r="I6" s="1036" t="s">
        <v>698</v>
      </c>
      <c r="L6" s="794"/>
      <c r="M6" s="794"/>
      <c r="N6" s="794"/>
      <c r="O6" s="794"/>
    </row>
    <row r="7" spans="1:15" s="960" customFormat="1">
      <c r="A7" s="1037" t="s">
        <v>993</v>
      </c>
      <c r="B7" s="1038">
        <v>272669.10449378705</v>
      </c>
      <c r="C7" s="1038">
        <v>276832.10971504555</v>
      </c>
      <c r="D7" s="1038">
        <v>320911.37686844706</v>
      </c>
      <c r="E7" s="1038">
        <v>330110.59631904901</v>
      </c>
      <c r="F7" s="1038">
        <v>4163.0052212584997</v>
      </c>
      <c r="G7" s="1039">
        <v>1.5267608807338702</v>
      </c>
      <c r="H7" s="1038">
        <v>9199.2194506019587</v>
      </c>
      <c r="I7" s="1040">
        <v>2.8665918735480185</v>
      </c>
      <c r="K7" s="954"/>
      <c r="L7" s="794"/>
      <c r="M7" s="794"/>
      <c r="N7" s="794"/>
      <c r="O7" s="794"/>
    </row>
    <row r="8" spans="1:15" s="795" customFormat="1">
      <c r="A8" s="1041" t="s">
        <v>994</v>
      </c>
      <c r="B8" s="1042">
        <v>102502.87031549773</v>
      </c>
      <c r="C8" s="1042">
        <v>105357.70383013148</v>
      </c>
      <c r="D8" s="1042">
        <v>124061.78594515505</v>
      </c>
      <c r="E8" s="1042">
        <v>129478.95578888</v>
      </c>
      <c r="F8" s="1042">
        <v>2854.8335146337486</v>
      </c>
      <c r="G8" s="1043">
        <v>2.785125436826053</v>
      </c>
      <c r="H8" s="1042">
        <v>5417.1698437249579</v>
      </c>
      <c r="I8" s="1044">
        <v>4.3665096407041641</v>
      </c>
      <c r="K8" s="954"/>
      <c r="L8" s="794"/>
      <c r="M8" s="794"/>
      <c r="N8" s="794"/>
      <c r="O8" s="794"/>
    </row>
    <row r="9" spans="1:15" s="795" customFormat="1">
      <c r="A9" s="1041" t="s">
        <v>995</v>
      </c>
      <c r="B9" s="1042">
        <v>38106.232492948679</v>
      </c>
      <c r="C9" s="1042">
        <v>41244.556199491737</v>
      </c>
      <c r="D9" s="1042">
        <v>54882.592065490004</v>
      </c>
      <c r="E9" s="1042">
        <v>55260.777334460006</v>
      </c>
      <c r="F9" s="1042">
        <v>3138.3237065430585</v>
      </c>
      <c r="G9" s="1043">
        <v>8.2357228758413363</v>
      </c>
      <c r="H9" s="1042">
        <v>378.18526897000265</v>
      </c>
      <c r="I9" s="1044">
        <v>0.68908055311732319</v>
      </c>
      <c r="K9" s="954"/>
      <c r="L9" s="794"/>
      <c r="M9" s="794"/>
      <c r="N9" s="794"/>
      <c r="O9" s="794"/>
    </row>
    <row r="10" spans="1:15" s="795" customFormat="1">
      <c r="A10" s="1041" t="s">
        <v>996</v>
      </c>
      <c r="B10" s="1042">
        <v>67450.74726567122</v>
      </c>
      <c r="C10" s="1042">
        <v>67422.805600954409</v>
      </c>
      <c r="D10" s="1042">
        <v>83445.260128987473</v>
      </c>
      <c r="E10" s="1042">
        <v>88228.539558147997</v>
      </c>
      <c r="F10" s="1042">
        <v>-27.941664716810919</v>
      </c>
      <c r="G10" s="1043">
        <v>-4.1425285633613307E-2</v>
      </c>
      <c r="H10" s="1042">
        <v>4783.2794291605242</v>
      </c>
      <c r="I10" s="1044">
        <v>5.7322362250014649</v>
      </c>
      <c r="K10" s="954"/>
      <c r="L10" s="794"/>
      <c r="M10" s="794"/>
      <c r="N10" s="794"/>
      <c r="O10" s="794"/>
    </row>
    <row r="11" spans="1:15" s="795" customFormat="1">
      <c r="A11" s="1041" t="s">
        <v>997</v>
      </c>
      <c r="B11" s="1042">
        <v>64609.254419669407</v>
      </c>
      <c r="C11" s="1042">
        <v>62807.044084467932</v>
      </c>
      <c r="D11" s="1042">
        <v>58521.738728814504</v>
      </c>
      <c r="E11" s="1042">
        <v>57142.323637560992</v>
      </c>
      <c r="F11" s="1042">
        <v>-1802.2103352014747</v>
      </c>
      <c r="G11" s="1043">
        <v>-2.789399678713544</v>
      </c>
      <c r="H11" s="1042">
        <v>-1379.4150912535115</v>
      </c>
      <c r="I11" s="1044">
        <v>-2.3570986119288442</v>
      </c>
      <c r="K11" s="954"/>
      <c r="L11" s="794"/>
      <c r="M11" s="794"/>
      <c r="N11" s="794"/>
      <c r="O11" s="794"/>
    </row>
    <row r="12" spans="1:15" s="1046" customFormat="1">
      <c r="A12" s="1045" t="s">
        <v>998</v>
      </c>
      <c r="B12" s="1038">
        <v>294335.40503556671</v>
      </c>
      <c r="C12" s="1038">
        <v>309241.53385380912</v>
      </c>
      <c r="D12" s="1038">
        <v>359292.05474008806</v>
      </c>
      <c r="E12" s="1038">
        <v>353554.53746077337</v>
      </c>
      <c r="F12" s="1038">
        <v>14906.128818242403</v>
      </c>
      <c r="G12" s="1039">
        <v>5.0643342809680627</v>
      </c>
      <c r="H12" s="1038">
        <v>-5737.5172793146921</v>
      </c>
      <c r="I12" s="1040">
        <v>-1.5968951173900057</v>
      </c>
      <c r="K12" s="954"/>
      <c r="L12" s="1047"/>
      <c r="M12" s="1047"/>
      <c r="N12" s="1047"/>
      <c r="O12" s="1047"/>
    </row>
    <row r="13" spans="1:15" s="960" customFormat="1">
      <c r="A13" s="1048" t="s">
        <v>994</v>
      </c>
      <c r="B13" s="1042">
        <v>60603.603720049148</v>
      </c>
      <c r="C13" s="1042">
        <v>62555.250983628997</v>
      </c>
      <c r="D13" s="1042">
        <v>70140.351638703956</v>
      </c>
      <c r="E13" s="1042">
        <v>71287.03303258348</v>
      </c>
      <c r="F13" s="1042">
        <v>1951.6472635798491</v>
      </c>
      <c r="G13" s="1043">
        <v>3.2203485333896018</v>
      </c>
      <c r="H13" s="1042">
        <v>1146.681393879524</v>
      </c>
      <c r="I13" s="1044">
        <v>1.6348383877316872</v>
      </c>
      <c r="K13" s="954"/>
      <c r="L13" s="794"/>
      <c r="M13" s="794"/>
      <c r="N13" s="794"/>
      <c r="O13" s="794"/>
    </row>
    <row r="14" spans="1:15" s="795" customFormat="1">
      <c r="A14" s="1041" t="s">
        <v>995</v>
      </c>
      <c r="B14" s="1042">
        <v>155246.91800991195</v>
      </c>
      <c r="C14" s="1042">
        <v>160359.82055778996</v>
      </c>
      <c r="D14" s="1042">
        <v>189123.96745320203</v>
      </c>
      <c r="E14" s="1042">
        <v>191958.27283557702</v>
      </c>
      <c r="F14" s="1042">
        <v>5112.9025478780095</v>
      </c>
      <c r="G14" s="1043">
        <v>3.2934003543642456</v>
      </c>
      <c r="H14" s="1042">
        <v>2834.3053823749942</v>
      </c>
      <c r="I14" s="1044">
        <v>1.4986494945841973</v>
      </c>
      <c r="K14" s="954"/>
      <c r="L14" s="954"/>
    </row>
    <row r="15" spans="1:15" s="795" customFormat="1">
      <c r="A15" s="1041" t="s">
        <v>996</v>
      </c>
      <c r="B15" s="1042">
        <v>28164.070367485376</v>
      </c>
      <c r="C15" s="1042">
        <v>27700.457408300001</v>
      </c>
      <c r="D15" s="1042">
        <v>30427.697594562</v>
      </c>
      <c r="E15" s="1042">
        <v>30586.445471522988</v>
      </c>
      <c r="F15" s="1042">
        <v>-463.61295918537508</v>
      </c>
      <c r="G15" s="1043">
        <v>-1.6461149014902445</v>
      </c>
      <c r="H15" s="1042">
        <v>158.74787696098792</v>
      </c>
      <c r="I15" s="1044">
        <v>0.52172162046647641</v>
      </c>
      <c r="K15" s="954"/>
      <c r="L15" s="954"/>
    </row>
    <row r="16" spans="1:15" s="795" customFormat="1">
      <c r="A16" s="1041" t="s">
        <v>997</v>
      </c>
      <c r="B16" s="1042">
        <v>50320.812938120245</v>
      </c>
      <c r="C16" s="1042">
        <v>58626.004904090216</v>
      </c>
      <c r="D16" s="1042">
        <v>69600.038053619995</v>
      </c>
      <c r="E16" s="1042">
        <v>59722.786121089914</v>
      </c>
      <c r="F16" s="1042">
        <v>8305.1919659699706</v>
      </c>
      <c r="G16" s="1043">
        <v>16.504486873419367</v>
      </c>
      <c r="H16" s="1042">
        <v>-9877.2519325300818</v>
      </c>
      <c r="I16" s="1044">
        <v>-14.191446166912481</v>
      </c>
      <c r="K16" s="954"/>
      <c r="L16" s="954"/>
    </row>
    <row r="17" spans="1:12" s="795" customFormat="1">
      <c r="A17" s="1045" t="s">
        <v>999</v>
      </c>
      <c r="B17" s="1038">
        <v>72678.066853962009</v>
      </c>
      <c r="C17" s="1038">
        <v>79395.981270068005</v>
      </c>
      <c r="D17" s="1038">
        <v>64530.023834348467</v>
      </c>
      <c r="E17" s="1038">
        <v>74799.824590198798</v>
      </c>
      <c r="F17" s="1038">
        <v>6717.9144161059958</v>
      </c>
      <c r="G17" s="1039">
        <v>9.2433862194007599</v>
      </c>
      <c r="H17" s="1038">
        <v>10269.80075585033</v>
      </c>
      <c r="I17" s="1040">
        <v>15.914763617960812</v>
      </c>
      <c r="K17" s="954"/>
      <c r="L17" s="954"/>
    </row>
    <row r="18" spans="1:12" s="795" customFormat="1">
      <c r="A18" s="1048" t="s">
        <v>994</v>
      </c>
      <c r="B18" s="1042">
        <v>28691.010091213084</v>
      </c>
      <c r="C18" s="1042">
        <v>30881.887915947995</v>
      </c>
      <c r="D18" s="1042">
        <v>25514.206436660501</v>
      </c>
      <c r="E18" s="1042">
        <v>31327.043748198801</v>
      </c>
      <c r="F18" s="1042">
        <v>2190.877824734911</v>
      </c>
      <c r="G18" s="1043">
        <v>7.6361125584975129</v>
      </c>
      <c r="H18" s="1042">
        <v>5812.8373115383001</v>
      </c>
      <c r="I18" s="1044">
        <v>22.78274782313445</v>
      </c>
      <c r="K18" s="954"/>
      <c r="L18" s="954"/>
    </row>
    <row r="19" spans="1:12" s="795" customFormat="1">
      <c r="A19" s="1041" t="s">
        <v>995</v>
      </c>
      <c r="B19" s="1042">
        <v>41816.664871246641</v>
      </c>
      <c r="C19" s="1042">
        <v>45007.538605720008</v>
      </c>
      <c r="D19" s="1042">
        <v>35378.34172715796</v>
      </c>
      <c r="E19" s="1042">
        <v>39792.480075644999</v>
      </c>
      <c r="F19" s="1042">
        <v>3190.8737344733672</v>
      </c>
      <c r="G19" s="1043">
        <v>7.6306270342172331</v>
      </c>
      <c r="H19" s="1042">
        <v>4414.1383484870385</v>
      </c>
      <c r="I19" s="1044">
        <v>12.476950962058668</v>
      </c>
      <c r="K19" s="954"/>
      <c r="L19" s="954"/>
    </row>
    <row r="20" spans="1:12" s="795" customFormat="1">
      <c r="A20" s="1041" t="s">
        <v>996</v>
      </c>
      <c r="B20" s="1042">
        <v>1534.5699001983471</v>
      </c>
      <c r="C20" s="1042">
        <v>2188.9745342700003</v>
      </c>
      <c r="D20" s="1042">
        <v>3208.3544018299999</v>
      </c>
      <c r="E20" s="1042">
        <v>3046.5022297849996</v>
      </c>
      <c r="F20" s="1042">
        <v>654.40463407165316</v>
      </c>
      <c r="G20" s="1043">
        <v>42.64417241515487</v>
      </c>
      <c r="H20" s="1042">
        <v>-161.85217204500032</v>
      </c>
      <c r="I20" s="1044">
        <v>-5.044709897157313</v>
      </c>
      <c r="K20" s="954"/>
      <c r="L20" s="954"/>
    </row>
    <row r="21" spans="1:12" s="960" customFormat="1">
      <c r="A21" s="1041" t="s">
        <v>997</v>
      </c>
      <c r="B21" s="1042">
        <v>635.82199130393019</v>
      </c>
      <c r="C21" s="1042">
        <v>1317.5802141299998</v>
      </c>
      <c r="D21" s="1042">
        <v>429.12126870000003</v>
      </c>
      <c r="E21" s="1042">
        <v>633.79853657000001</v>
      </c>
      <c r="F21" s="1042">
        <v>681.75822282606964</v>
      </c>
      <c r="G21" s="1043">
        <v>107.2247000183077</v>
      </c>
      <c r="H21" s="1042">
        <v>204.67726786999998</v>
      </c>
      <c r="I21" s="1044">
        <v>47.696836022614036</v>
      </c>
      <c r="K21" s="954"/>
      <c r="L21" s="954"/>
    </row>
    <row r="22" spans="1:12" s="795" customFormat="1">
      <c r="A22" s="1049" t="s">
        <v>1000</v>
      </c>
      <c r="B22" s="1038">
        <v>365912.57988803199</v>
      </c>
      <c r="C22" s="1038">
        <v>381387.91213050426</v>
      </c>
      <c r="D22" s="1038">
        <v>404020.8615446224</v>
      </c>
      <c r="E22" s="1038">
        <v>416174.14374156139</v>
      </c>
      <c r="F22" s="1038">
        <v>15475.332242472272</v>
      </c>
      <c r="G22" s="1039">
        <v>4.2292430195233166</v>
      </c>
      <c r="H22" s="1038">
        <v>12153.282196938992</v>
      </c>
      <c r="I22" s="1040">
        <v>3.0080828377216635</v>
      </c>
      <c r="K22" s="954"/>
      <c r="L22" s="954"/>
    </row>
    <row r="23" spans="1:12" s="795" customFormat="1">
      <c r="A23" s="1050" t="s">
        <v>994</v>
      </c>
      <c r="B23" s="1042">
        <v>106893.92305125755</v>
      </c>
      <c r="C23" s="1042">
        <v>111151.72822571814</v>
      </c>
      <c r="D23" s="1042">
        <v>113477.684341115</v>
      </c>
      <c r="E23" s="1042">
        <v>117092.88099881898</v>
      </c>
      <c r="F23" s="1042">
        <v>4257.8051744605909</v>
      </c>
      <c r="G23" s="1043">
        <v>3.9832060166964749</v>
      </c>
      <c r="H23" s="1042">
        <v>3615.1966577039711</v>
      </c>
      <c r="I23" s="1044">
        <v>3.1858216694276695</v>
      </c>
      <c r="K23" s="954"/>
      <c r="L23" s="954"/>
    </row>
    <row r="24" spans="1:12" s="795" customFormat="1">
      <c r="A24" s="1051" t="s">
        <v>995</v>
      </c>
      <c r="B24" s="1042">
        <v>177362.28981070622</v>
      </c>
      <c r="C24" s="1042">
        <v>181371.89910315059</v>
      </c>
      <c r="D24" s="1042">
        <v>188323.38114095703</v>
      </c>
      <c r="E24" s="1042">
        <v>198540.80003534004</v>
      </c>
      <c r="F24" s="1042">
        <v>4009.6092924443656</v>
      </c>
      <c r="G24" s="1043">
        <v>2.2606887274198528</v>
      </c>
      <c r="H24" s="1042">
        <v>10217.418894383009</v>
      </c>
      <c r="I24" s="1044">
        <v>5.4254648745582124</v>
      </c>
      <c r="K24" s="954"/>
      <c r="L24" s="954"/>
    </row>
    <row r="25" spans="1:12" s="795" customFormat="1">
      <c r="A25" s="1051" t="s">
        <v>996</v>
      </c>
      <c r="B25" s="1042">
        <v>28149.954552494426</v>
      </c>
      <c r="C25" s="1042">
        <v>29248.580292405593</v>
      </c>
      <c r="D25" s="1042">
        <v>25670.245124150002</v>
      </c>
      <c r="E25" s="1042">
        <v>27028.860849080003</v>
      </c>
      <c r="F25" s="1042">
        <v>1098.6257399111673</v>
      </c>
      <c r="G25" s="1043">
        <v>3.902762037723488</v>
      </c>
      <c r="H25" s="1042">
        <v>1358.6157249300013</v>
      </c>
      <c r="I25" s="1044">
        <v>5.2925701268502712</v>
      </c>
      <c r="K25" s="954"/>
      <c r="L25" s="954"/>
    </row>
    <row r="26" spans="1:12" s="795" customFormat="1">
      <c r="A26" s="1051" t="s">
        <v>997</v>
      </c>
      <c r="B26" s="1042">
        <v>53506.412473573786</v>
      </c>
      <c r="C26" s="1042">
        <v>59615.704509230018</v>
      </c>
      <c r="D26" s="1042">
        <v>76549.550938400353</v>
      </c>
      <c r="E26" s="1042">
        <v>73511.601858322378</v>
      </c>
      <c r="F26" s="1042">
        <v>6109.2920356562317</v>
      </c>
      <c r="G26" s="1043">
        <v>11.417868911830974</v>
      </c>
      <c r="H26" s="1042">
        <v>-3037.9490800779749</v>
      </c>
      <c r="I26" s="1044">
        <v>-3.9686047048435613</v>
      </c>
      <c r="K26" s="954"/>
      <c r="L26" s="954"/>
    </row>
    <row r="27" spans="1:12" s="795" customFormat="1">
      <c r="A27" s="1045" t="s">
        <v>1001</v>
      </c>
      <c r="B27" s="1038">
        <v>142812.69559431373</v>
      </c>
      <c r="C27" s="1038">
        <v>149371.52897252209</v>
      </c>
      <c r="D27" s="1038">
        <v>167828.1895716913</v>
      </c>
      <c r="E27" s="1038">
        <v>174209.20149444113</v>
      </c>
      <c r="F27" s="1038">
        <v>6558.8333782083646</v>
      </c>
      <c r="G27" s="1039">
        <v>4.5926122680577093</v>
      </c>
      <c r="H27" s="1038">
        <v>6381.0119227498362</v>
      </c>
      <c r="I27" s="1040">
        <v>3.8021097284279852</v>
      </c>
      <c r="K27" s="954"/>
      <c r="L27" s="954"/>
    </row>
    <row r="28" spans="1:12" s="795" customFormat="1">
      <c r="A28" s="1045" t="s">
        <v>1002</v>
      </c>
      <c r="B28" s="1038">
        <v>108060.06589912</v>
      </c>
      <c r="C28" s="1038">
        <v>110514.59914127</v>
      </c>
      <c r="D28" s="1038">
        <v>125917.98318149998</v>
      </c>
      <c r="E28" s="1038">
        <v>125445.06146661098</v>
      </c>
      <c r="F28" s="1038">
        <v>2454.5332421499916</v>
      </c>
      <c r="G28" s="1039">
        <v>2.271452660820541</v>
      </c>
      <c r="H28" s="1038">
        <v>-472.92171488900203</v>
      </c>
      <c r="I28" s="1040">
        <v>-0.37557916902729133</v>
      </c>
      <c r="K28" s="954"/>
      <c r="L28" s="954"/>
    </row>
    <row r="29" spans="1:12" s="795" customFormat="1" ht="25.5">
      <c r="A29" s="1052" t="s">
        <v>1003</v>
      </c>
      <c r="B29" s="1042">
        <v>23199.541410190002</v>
      </c>
      <c r="C29" s="1042">
        <v>24239.054757819998</v>
      </c>
      <c r="D29" s="1042">
        <v>27388.569530379995</v>
      </c>
      <c r="E29" s="1042">
        <v>24702.136067459996</v>
      </c>
      <c r="F29" s="1042">
        <v>1039.5133476299961</v>
      </c>
      <c r="G29" s="1053">
        <v>4.4807495512536626</v>
      </c>
      <c r="H29" s="1042">
        <v>-2686.4334629199984</v>
      </c>
      <c r="I29" s="1054">
        <v>-9.8085935446177572</v>
      </c>
      <c r="J29" s="938"/>
      <c r="K29" s="954"/>
      <c r="L29" s="954"/>
    </row>
    <row r="30" spans="1:12" s="795" customFormat="1" ht="25.5">
      <c r="A30" s="1055" t="s">
        <v>1004</v>
      </c>
      <c r="B30" s="1042">
        <v>15604.253593079997</v>
      </c>
      <c r="C30" s="1042">
        <v>15325.320126080002</v>
      </c>
      <c r="D30" s="1042">
        <v>14512.03347588</v>
      </c>
      <c r="E30" s="1042">
        <v>15049.959142710002</v>
      </c>
      <c r="F30" s="1042">
        <v>-278.93346699999529</v>
      </c>
      <c r="G30" s="1053">
        <v>-1.7875476410079214</v>
      </c>
      <c r="H30" s="1042">
        <v>537.92566683000223</v>
      </c>
      <c r="I30" s="1054">
        <v>3.7067559672052282</v>
      </c>
      <c r="K30" s="954"/>
      <c r="L30" s="954"/>
    </row>
    <row r="31" spans="1:12" s="795" customFormat="1">
      <c r="A31" s="1041" t="s">
        <v>1005</v>
      </c>
      <c r="B31" s="1042">
        <v>6925.7814945500004</v>
      </c>
      <c r="C31" s="1042">
        <v>6582.4566662900006</v>
      </c>
      <c r="D31" s="1042">
        <v>7404.5323111599992</v>
      </c>
      <c r="E31" s="1042">
        <v>8040.0404700600002</v>
      </c>
      <c r="F31" s="1042">
        <v>-343.32482825999978</v>
      </c>
      <c r="G31" s="1043">
        <v>-4.9571998269100339</v>
      </c>
      <c r="H31" s="1042">
        <v>635.50815890000104</v>
      </c>
      <c r="I31" s="1044">
        <v>8.582691413773329</v>
      </c>
      <c r="K31" s="954"/>
      <c r="L31" s="954"/>
    </row>
    <row r="32" spans="1:12" s="795" customFormat="1">
      <c r="A32" s="1041" t="s">
        <v>1006</v>
      </c>
      <c r="B32" s="1042">
        <v>62330.489401300008</v>
      </c>
      <c r="C32" s="1042">
        <v>64367.767591080003</v>
      </c>
      <c r="D32" s="1042">
        <v>76612.847864080002</v>
      </c>
      <c r="E32" s="1042">
        <v>77652.925786380976</v>
      </c>
      <c r="F32" s="1042">
        <v>2037.2781897799941</v>
      </c>
      <c r="G32" s="1043">
        <v>3.2685098566505131</v>
      </c>
      <c r="H32" s="1042">
        <v>1040.077922300974</v>
      </c>
      <c r="I32" s="1044">
        <v>1.3575763743258726</v>
      </c>
      <c r="K32" s="954"/>
      <c r="L32" s="954"/>
    </row>
    <row r="33" spans="1:12" s="795" customFormat="1">
      <c r="A33" s="1056" t="s">
        <v>1007</v>
      </c>
      <c r="B33" s="1042">
        <v>21017.646250680002</v>
      </c>
      <c r="C33" s="1042">
        <v>21837.764879520004</v>
      </c>
      <c r="D33" s="1042">
        <v>20457.091605939997</v>
      </c>
      <c r="E33" s="1042">
        <v>21626.528663129997</v>
      </c>
      <c r="F33" s="1042">
        <v>820.1186288400022</v>
      </c>
      <c r="G33" s="1043">
        <v>3.9020479222951439</v>
      </c>
      <c r="H33" s="1042">
        <v>1169.4370571899999</v>
      </c>
      <c r="I33" s="1044">
        <v>5.7165362492214573</v>
      </c>
      <c r="K33" s="954"/>
      <c r="L33" s="954"/>
    </row>
    <row r="34" spans="1:12" s="795" customFormat="1" ht="25.5">
      <c r="A34" s="1057" t="s">
        <v>1008</v>
      </c>
      <c r="B34" s="1042">
        <v>31147.005646210004</v>
      </c>
      <c r="C34" s="1042">
        <v>33275.219474800004</v>
      </c>
      <c r="D34" s="1042">
        <v>46467.113063099998</v>
      </c>
      <c r="E34" s="1042">
        <v>46604.739926639995</v>
      </c>
      <c r="F34" s="1042">
        <v>2128.21382859</v>
      </c>
      <c r="G34" s="1053">
        <v>6.8328039387277757</v>
      </c>
      <c r="H34" s="1042">
        <v>137.62686353999743</v>
      </c>
      <c r="I34" s="1054">
        <v>0.29618122251990797</v>
      </c>
      <c r="K34" s="954"/>
      <c r="L34" s="954"/>
    </row>
    <row r="35" spans="1:12" s="795" customFormat="1">
      <c r="A35" s="1057" t="s">
        <v>1009</v>
      </c>
      <c r="B35" s="1042">
        <v>10165.837504409999</v>
      </c>
      <c r="C35" s="1042">
        <v>9254.7832367599985</v>
      </c>
      <c r="D35" s="1042">
        <v>9688.643195040002</v>
      </c>
      <c r="E35" s="1042">
        <v>9421.6571966109987</v>
      </c>
      <c r="F35" s="1042">
        <v>-911.05426765000084</v>
      </c>
      <c r="G35" s="1043">
        <v>-8.9619204247046067</v>
      </c>
      <c r="H35" s="1042">
        <v>-266.9859984290033</v>
      </c>
      <c r="I35" s="1044">
        <v>-2.7556593121902142</v>
      </c>
      <c r="K35" s="954"/>
      <c r="L35" s="954"/>
    </row>
    <row r="36" spans="1:12" s="795" customFormat="1">
      <c r="A36" s="1045" t="s">
        <v>1010</v>
      </c>
      <c r="B36" s="1038">
        <v>37656.880072019994</v>
      </c>
      <c r="C36" s="1038">
        <v>37450.762788180007</v>
      </c>
      <c r="D36" s="1038">
        <v>40475.700104839998</v>
      </c>
      <c r="E36" s="1038">
        <v>40458.485563969996</v>
      </c>
      <c r="F36" s="1038">
        <v>-206.11728383998707</v>
      </c>
      <c r="G36" s="1039">
        <v>-0.5473562425930697</v>
      </c>
      <c r="H36" s="1038">
        <v>-17.214540870001656</v>
      </c>
      <c r="I36" s="1040">
        <v>-4.2530557409538615E-2</v>
      </c>
      <c r="K36" s="954"/>
      <c r="L36" s="954"/>
    </row>
    <row r="37" spans="1:12" s="795" customFormat="1">
      <c r="A37" s="1048" t="s">
        <v>1011</v>
      </c>
      <c r="B37" s="1042">
        <v>20825.555157039998</v>
      </c>
      <c r="C37" s="1042">
        <v>20942.156885700002</v>
      </c>
      <c r="D37" s="1042">
        <v>24728.511382509998</v>
      </c>
      <c r="E37" s="1042">
        <v>25155.191343669994</v>
      </c>
      <c r="F37" s="1042">
        <v>116.60172866000357</v>
      </c>
      <c r="G37" s="1043">
        <v>0.55989733661715524</v>
      </c>
      <c r="H37" s="1042">
        <v>426.67996115999631</v>
      </c>
      <c r="I37" s="1044">
        <v>1.7254575277902855</v>
      </c>
      <c r="K37" s="954"/>
      <c r="L37" s="954"/>
    </row>
    <row r="38" spans="1:12" s="795" customFormat="1">
      <c r="A38" s="1041" t="s">
        <v>1012</v>
      </c>
      <c r="B38" s="1042">
        <v>7402.389162819999</v>
      </c>
      <c r="C38" s="1042">
        <v>7296.0758770400007</v>
      </c>
      <c r="D38" s="1042">
        <v>6233.6250215100008</v>
      </c>
      <c r="E38" s="1042">
        <v>6174.0460376499977</v>
      </c>
      <c r="F38" s="1042">
        <v>-106.3132857799983</v>
      </c>
      <c r="G38" s="1043">
        <v>-1.4362023319981383</v>
      </c>
      <c r="H38" s="1042">
        <v>-59.578983860003063</v>
      </c>
      <c r="I38" s="1044">
        <v>-0.95576785023830257</v>
      </c>
      <c r="K38" s="954"/>
      <c r="L38" s="954"/>
    </row>
    <row r="39" spans="1:12" s="795" customFormat="1">
      <c r="A39" s="1041" t="s">
        <v>1013</v>
      </c>
      <c r="B39" s="1042">
        <v>4327.1377363800011</v>
      </c>
      <c r="C39" s="1042">
        <v>3969.2346529299998</v>
      </c>
      <c r="D39" s="1042">
        <v>4410.0536775400005</v>
      </c>
      <c r="E39" s="1042">
        <v>4327.3741367599996</v>
      </c>
      <c r="F39" s="1042">
        <v>-357.9030834500013</v>
      </c>
      <c r="G39" s="1043">
        <v>-8.2711275964470694</v>
      </c>
      <c r="H39" s="1042">
        <v>-82.679540780000934</v>
      </c>
      <c r="I39" s="1044">
        <v>-1.8747966992120815</v>
      </c>
      <c r="K39" s="954"/>
      <c r="L39" s="954"/>
    </row>
    <row r="40" spans="1:12" s="795" customFormat="1">
      <c r="A40" s="1041" t="s">
        <v>1014</v>
      </c>
      <c r="B40" s="1042">
        <v>5101.7980157799984</v>
      </c>
      <c r="C40" s="1042">
        <v>5243.2953725100006</v>
      </c>
      <c r="D40" s="1042">
        <v>5103.5100232800005</v>
      </c>
      <c r="E40" s="1042">
        <v>4801.8740458899993</v>
      </c>
      <c r="F40" s="1042">
        <v>141.49735673000214</v>
      </c>
      <c r="G40" s="1043">
        <v>2.7734801787986707</v>
      </c>
      <c r="H40" s="1042">
        <v>-301.63597739000124</v>
      </c>
      <c r="I40" s="1044">
        <v>-5.9103631816939455</v>
      </c>
      <c r="K40" s="954"/>
      <c r="L40" s="954"/>
    </row>
    <row r="41" spans="1:12" s="795" customFormat="1">
      <c r="A41" s="1045" t="s">
        <v>1015</v>
      </c>
      <c r="B41" s="1038">
        <v>110085.98122649593</v>
      </c>
      <c r="C41" s="1038">
        <v>118358.19449681517</v>
      </c>
      <c r="D41" s="1038">
        <v>149331.25429897025</v>
      </c>
      <c r="E41" s="1038">
        <v>151429.9865791862</v>
      </c>
      <c r="F41" s="1038">
        <v>8272.2132703192328</v>
      </c>
      <c r="G41" s="1039">
        <v>7.5143203323042584</v>
      </c>
      <c r="H41" s="1038">
        <v>2098.732280215947</v>
      </c>
      <c r="I41" s="1040">
        <v>1.4054206469157202</v>
      </c>
      <c r="K41" s="954"/>
      <c r="L41" s="954"/>
    </row>
    <row r="42" spans="1:12" s="795" customFormat="1">
      <c r="A42" s="1048" t="s">
        <v>1016</v>
      </c>
      <c r="B42" s="1042">
        <v>64493.9168792907</v>
      </c>
      <c r="C42" s="1042">
        <v>67129.984736414219</v>
      </c>
      <c r="D42" s="1042">
        <v>89486.221891859983</v>
      </c>
      <c r="E42" s="1042">
        <v>91872.293206761999</v>
      </c>
      <c r="F42" s="1042">
        <v>2636.0678571235185</v>
      </c>
      <c r="G42" s="1043">
        <v>4.0873123926668686</v>
      </c>
      <c r="H42" s="1042">
        <v>2386.0713149020157</v>
      </c>
      <c r="I42" s="1044">
        <v>2.6664119508648763</v>
      </c>
      <c r="K42" s="954"/>
      <c r="L42" s="954"/>
    </row>
    <row r="43" spans="1:12" s="795" customFormat="1">
      <c r="A43" s="1041" t="s">
        <v>1017</v>
      </c>
      <c r="B43" s="1042">
        <v>45592.064347205225</v>
      </c>
      <c r="C43" s="1042">
        <v>51228.20976040094</v>
      </c>
      <c r="D43" s="1042">
        <v>59845.032407110237</v>
      </c>
      <c r="E43" s="1042">
        <v>59557.693372424197</v>
      </c>
      <c r="F43" s="1042">
        <v>5636.1454131957144</v>
      </c>
      <c r="G43" s="1043">
        <v>12.362119359794262</v>
      </c>
      <c r="H43" s="1042">
        <v>-287.33903468603967</v>
      </c>
      <c r="I43" s="1044">
        <v>-0.48013848957645594</v>
      </c>
      <c r="K43" s="954"/>
      <c r="L43" s="954"/>
    </row>
    <row r="44" spans="1:12" s="795" customFormat="1">
      <c r="A44" s="1058" t="s">
        <v>1018</v>
      </c>
      <c r="B44" s="1038">
        <v>81211.153518214938</v>
      </c>
      <c r="C44" s="1038">
        <v>77950.8921527645</v>
      </c>
      <c r="D44" s="1038">
        <v>111463.84802355261</v>
      </c>
      <c r="E44" s="1038">
        <v>112650.40275990801</v>
      </c>
      <c r="F44" s="1038">
        <v>-3260.2613654504385</v>
      </c>
      <c r="G44" s="1039">
        <v>-4.0145487709630805</v>
      </c>
      <c r="H44" s="1038">
        <v>1186.5547363554069</v>
      </c>
      <c r="I44" s="1040">
        <v>1.0645198038602479</v>
      </c>
      <c r="K44" s="954"/>
      <c r="L44" s="954"/>
    </row>
    <row r="45" spans="1:12" s="795" customFormat="1">
      <c r="A45" s="1049" t="s">
        <v>1019</v>
      </c>
      <c r="B45" s="1038">
        <v>12530.803971041596</v>
      </c>
      <c r="C45" s="1038">
        <v>10775.196513280605</v>
      </c>
      <c r="D45" s="1038">
        <v>17354.166389796046</v>
      </c>
      <c r="E45" s="1038">
        <v>14307.593249427749</v>
      </c>
      <c r="F45" s="1038">
        <v>-1755.6074577609907</v>
      </c>
      <c r="G45" s="1039">
        <v>-14.010333748881235</v>
      </c>
      <c r="H45" s="1038">
        <v>-3046.5731403682967</v>
      </c>
      <c r="I45" s="1040">
        <v>-17.555283681961409</v>
      </c>
      <c r="K45" s="954"/>
      <c r="L45" s="954"/>
    </row>
    <row r="46" spans="1:12" s="960" customFormat="1">
      <c r="A46" s="1058" t="s">
        <v>1020</v>
      </c>
      <c r="B46" s="1038">
        <v>183899.98806573582</v>
      </c>
      <c r="C46" s="1038">
        <v>184900.21435178578</v>
      </c>
      <c r="D46" s="1038">
        <v>225099.66461874219</v>
      </c>
      <c r="E46" s="1038">
        <v>231004.00920472833</v>
      </c>
      <c r="F46" s="1038">
        <v>1000.2262860499613</v>
      </c>
      <c r="G46" s="1039">
        <v>0.54389687382275764</v>
      </c>
      <c r="H46" s="1038">
        <v>5904.3445859861386</v>
      </c>
      <c r="I46" s="1040">
        <v>2.6229912852098192</v>
      </c>
      <c r="K46" s="954"/>
      <c r="L46" s="954"/>
    </row>
    <row r="47" spans="1:12" s="795" customFormat="1">
      <c r="A47" s="1059" t="s">
        <v>1021</v>
      </c>
      <c r="B47" s="1042">
        <v>563.7840498221824</v>
      </c>
      <c r="C47" s="1042">
        <v>554.98935405029999</v>
      </c>
      <c r="D47" s="1042">
        <v>910.63085501722787</v>
      </c>
      <c r="E47" s="1042">
        <v>1226.466325049</v>
      </c>
      <c r="F47" s="1042">
        <v>-8.7946957718824024</v>
      </c>
      <c r="G47" s="1043">
        <v>-1.5599405081885964</v>
      </c>
      <c r="H47" s="1042">
        <v>315.83547003177216</v>
      </c>
      <c r="I47" s="1044">
        <v>34.683150509521994</v>
      </c>
      <c r="K47" s="954"/>
      <c r="L47" s="954"/>
    </row>
    <row r="48" spans="1:12" s="795" customFormat="1">
      <c r="A48" s="1041" t="s">
        <v>1022</v>
      </c>
      <c r="B48" s="1042">
        <v>10696.985034430001</v>
      </c>
      <c r="C48" s="1042">
        <v>10664.102585969998</v>
      </c>
      <c r="D48" s="1042">
        <v>12865.293795619997</v>
      </c>
      <c r="E48" s="1042">
        <v>13140.622153739996</v>
      </c>
      <c r="F48" s="1042">
        <v>-32.882448460002706</v>
      </c>
      <c r="G48" s="1043">
        <v>-0.30739921907121631</v>
      </c>
      <c r="H48" s="1042">
        <v>275.32835811999939</v>
      </c>
      <c r="I48" s="1044">
        <v>2.1400860523973049</v>
      </c>
      <c r="K48" s="954"/>
      <c r="L48" s="954"/>
    </row>
    <row r="49" spans="1:12" s="795" customFormat="1">
      <c r="A49" s="1041" t="s">
        <v>1023</v>
      </c>
      <c r="B49" s="1042">
        <v>38780.184258378817</v>
      </c>
      <c r="C49" s="1042">
        <v>39591.483086051187</v>
      </c>
      <c r="D49" s="1042">
        <v>48881.118384220004</v>
      </c>
      <c r="E49" s="1042">
        <v>48234.133541420037</v>
      </c>
      <c r="F49" s="1042">
        <v>811.29882767236995</v>
      </c>
      <c r="G49" s="1043">
        <v>2.0920447986192365</v>
      </c>
      <c r="H49" s="1042">
        <v>-646.98484279996774</v>
      </c>
      <c r="I49" s="1044">
        <v>-1.3235884615292066</v>
      </c>
      <c r="K49" s="954"/>
      <c r="L49" s="954"/>
    </row>
    <row r="50" spans="1:12" s="960" customFormat="1">
      <c r="A50" s="1060" t="s">
        <v>1024</v>
      </c>
      <c r="B50" s="1042">
        <v>48496.674191835576</v>
      </c>
      <c r="C50" s="1042">
        <v>49207.177389912766</v>
      </c>
      <c r="D50" s="1042">
        <v>60806.819954940918</v>
      </c>
      <c r="E50" s="1042">
        <v>49265.999415574501</v>
      </c>
      <c r="F50" s="1042">
        <v>710.50319807718915</v>
      </c>
      <c r="G50" s="1043">
        <v>1.4650555113670094</v>
      </c>
      <c r="H50" s="1042">
        <v>-11540.820539366418</v>
      </c>
      <c r="I50" s="1044">
        <v>-18.979483794611195</v>
      </c>
      <c r="K50" s="954"/>
      <c r="L50" s="954"/>
    </row>
    <row r="51" spans="1:12" s="795" customFormat="1">
      <c r="A51" s="1061" t="s">
        <v>1025</v>
      </c>
      <c r="B51" s="1042">
        <v>85362.360531269718</v>
      </c>
      <c r="C51" s="1042">
        <v>84882.46193580149</v>
      </c>
      <c r="D51" s="1042">
        <v>101635.80162894406</v>
      </c>
      <c r="E51" s="1042">
        <v>119136.78776894478</v>
      </c>
      <c r="F51" s="1042">
        <v>-479.89859546822845</v>
      </c>
      <c r="G51" s="1043">
        <v>-0.56218993064564238</v>
      </c>
      <c r="H51" s="1042">
        <v>17500.986140000721</v>
      </c>
      <c r="I51" s="1044">
        <v>17.219312348117256</v>
      </c>
      <c r="K51" s="954"/>
      <c r="L51" s="954"/>
    </row>
    <row r="52" spans="1:12" ht="13.5" thickBot="1">
      <c r="A52" s="1062" t="s">
        <v>1026</v>
      </c>
      <c r="B52" s="1063">
        <v>1681852.7246182899</v>
      </c>
      <c r="C52" s="1063">
        <v>1736178.9253860451</v>
      </c>
      <c r="D52" s="1063">
        <v>1986225.1231765987</v>
      </c>
      <c r="E52" s="1063">
        <v>2024143.8424298547</v>
      </c>
      <c r="F52" s="1063">
        <v>54326.200767755276</v>
      </c>
      <c r="G52" s="1064">
        <v>3.2301401884094845</v>
      </c>
      <c r="H52" s="1063">
        <v>37918.719253255986</v>
      </c>
      <c r="I52" s="1065">
        <v>1.9090846657206724</v>
      </c>
      <c r="K52" s="954"/>
      <c r="L52" s="954"/>
    </row>
    <row r="53" spans="1:12" ht="13.5" thickTop="1">
      <c r="A53" s="1066" t="s">
        <v>1027</v>
      </c>
      <c r="B53" s="866"/>
      <c r="C53" s="866"/>
      <c r="D53" s="866"/>
      <c r="E53" s="866"/>
    </row>
    <row r="54" spans="1:12" ht="13.5">
      <c r="B54" s="1067"/>
      <c r="C54" s="1067"/>
      <c r="D54" s="1067"/>
      <c r="E54" s="1067"/>
    </row>
    <row r="55" spans="1:12">
      <c r="B55" s="54"/>
      <c r="C55" s="54"/>
      <c r="D55" s="54"/>
      <c r="E55" s="54"/>
    </row>
    <row r="56" spans="1:12">
      <c r="B56" s="866"/>
      <c r="C56" s="866"/>
      <c r="D56" s="866"/>
      <c r="E56" s="866"/>
      <c r="F56" s="866"/>
      <c r="G56" s="866"/>
    </row>
    <row r="57" spans="1:12" ht="13.5">
      <c r="B57" s="1067"/>
      <c r="C57" s="1067"/>
      <c r="D57" s="1067"/>
      <c r="E57" s="1067"/>
      <c r="F57" s="866"/>
    </row>
    <row r="58" spans="1:12" ht="13.5">
      <c r="B58" s="1067"/>
      <c r="C58" s="1067"/>
      <c r="D58" s="1067"/>
      <c r="E58" s="1067"/>
    </row>
    <row r="59" spans="1:12" ht="13.5">
      <c r="B59" s="1067"/>
      <c r="C59" s="1067"/>
      <c r="D59" s="1067"/>
      <c r="E59" s="1067"/>
    </row>
    <row r="60" spans="1:12" ht="13.5">
      <c r="B60" s="1067"/>
      <c r="C60" s="1067"/>
      <c r="D60" s="1067"/>
      <c r="E60" s="1067"/>
    </row>
    <row r="61" spans="1:12" ht="13.5">
      <c r="B61" s="1067"/>
      <c r="C61" s="1067"/>
      <c r="D61" s="1067"/>
      <c r="E61" s="1067"/>
    </row>
    <row r="62" spans="1:12" ht="13.5">
      <c r="B62" s="1067"/>
      <c r="C62" s="1067"/>
      <c r="D62" s="1067"/>
      <c r="E62" s="1067"/>
    </row>
    <row r="63" spans="1:12" ht="13.5">
      <c r="B63" s="1067"/>
      <c r="C63" s="1067"/>
      <c r="D63" s="1067"/>
      <c r="E63" s="1067"/>
    </row>
    <row r="64" spans="1:12" ht="13.5">
      <c r="B64" s="1067"/>
      <c r="C64" s="1067"/>
      <c r="D64" s="1067"/>
      <c r="E64" s="1067"/>
    </row>
    <row r="65" spans="2:7" ht="13.5">
      <c r="B65" s="1067"/>
      <c r="C65" s="1067"/>
      <c r="D65" s="1067"/>
      <c r="E65" s="1067"/>
    </row>
    <row r="66" spans="2:7" ht="13.5">
      <c r="B66" s="1067"/>
      <c r="C66" s="1067"/>
      <c r="D66" s="1067"/>
      <c r="E66" s="1067"/>
    </row>
    <row r="67" spans="2:7" ht="13.5">
      <c r="B67" s="1067"/>
      <c r="C67" s="1067"/>
      <c r="D67" s="1067"/>
      <c r="E67" s="1067"/>
    </row>
    <row r="68" spans="2:7" ht="13.5">
      <c r="B68" s="1067"/>
      <c r="C68" s="1067"/>
      <c r="D68" s="1067"/>
      <c r="E68" s="1067"/>
    </row>
    <row r="71" spans="2:7">
      <c r="B71" s="866"/>
      <c r="C71" s="866"/>
      <c r="D71" s="866"/>
      <c r="E71" s="866"/>
      <c r="F71" s="866"/>
      <c r="G71" s="866"/>
    </row>
    <row r="72" spans="2:7">
      <c r="B72" s="866"/>
      <c r="C72" s="866"/>
      <c r="D72" s="866"/>
      <c r="E72" s="866"/>
    </row>
  </sheetData>
  <mergeCells count="5">
    <mergeCell ref="A1:I1"/>
    <mergeCell ref="A2:I2"/>
    <mergeCell ref="F4:I4"/>
    <mergeCell ref="F5:G5"/>
    <mergeCell ref="H5:I5"/>
  </mergeCells>
  <pageMargins left="0.7" right="0.7" top="0.75" bottom="0.75" header="0.3" footer="0.3"/>
  <pageSetup paperSize="9" scale="73"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L26"/>
  <sheetViews>
    <sheetView workbookViewId="0">
      <selection activeCell="O12" sqref="O12"/>
    </sheetView>
  </sheetViews>
  <sheetFormatPr defaultRowHeight="12.75"/>
  <cols>
    <col min="1" max="1" width="23.140625" style="938" bestFit="1" customWidth="1"/>
    <col min="2" max="2" width="7.42578125" style="938" bestFit="1" customWidth="1"/>
    <col min="3" max="3" width="7.42578125" style="1068" bestFit="1" customWidth="1"/>
    <col min="4" max="5" width="7.42578125" style="938" bestFit="1" customWidth="1"/>
    <col min="6" max="9" width="7.140625" style="938" bestFit="1" customWidth="1"/>
    <col min="10" max="256" width="9.140625" style="938"/>
    <col min="257" max="257" width="23.140625" style="938" bestFit="1" customWidth="1"/>
    <col min="258" max="261" width="7.42578125" style="938" bestFit="1" customWidth="1"/>
    <col min="262" max="265" width="7.140625" style="938" bestFit="1" customWidth="1"/>
    <col min="266" max="512" width="9.140625" style="938"/>
    <col min="513" max="513" width="23.140625" style="938" bestFit="1" customWidth="1"/>
    <col min="514" max="517" width="7.42578125" style="938" bestFit="1" customWidth="1"/>
    <col min="518" max="521" width="7.140625" style="938" bestFit="1" customWidth="1"/>
    <col min="522" max="768" width="9.140625" style="938"/>
    <col min="769" max="769" width="23.140625" style="938" bestFit="1" customWidth="1"/>
    <col min="770" max="773" width="7.42578125" style="938" bestFit="1" customWidth="1"/>
    <col min="774" max="777" width="7.140625" style="938" bestFit="1" customWidth="1"/>
    <col min="778" max="1024" width="9.140625" style="938"/>
    <col min="1025" max="1025" width="23.140625" style="938" bestFit="1" customWidth="1"/>
    <col min="1026" max="1029" width="7.42578125" style="938" bestFit="1" customWidth="1"/>
    <col min="1030" max="1033" width="7.140625" style="938" bestFit="1" customWidth="1"/>
    <col min="1034" max="1280" width="9.140625" style="938"/>
    <col min="1281" max="1281" width="23.140625" style="938" bestFit="1" customWidth="1"/>
    <col min="1282" max="1285" width="7.42578125" style="938" bestFit="1" customWidth="1"/>
    <col min="1286" max="1289" width="7.140625" style="938" bestFit="1" customWidth="1"/>
    <col min="1290" max="1536" width="9.140625" style="938"/>
    <col min="1537" max="1537" width="23.140625" style="938" bestFit="1" customWidth="1"/>
    <col min="1538" max="1541" width="7.42578125" style="938" bestFit="1" customWidth="1"/>
    <col min="1542" max="1545" width="7.140625" style="938" bestFit="1" customWidth="1"/>
    <col min="1546" max="1792" width="9.140625" style="938"/>
    <col min="1793" max="1793" width="23.140625" style="938" bestFit="1" customWidth="1"/>
    <col min="1794" max="1797" width="7.42578125" style="938" bestFit="1" customWidth="1"/>
    <col min="1798" max="1801" width="7.140625" style="938" bestFit="1" customWidth="1"/>
    <col min="1802" max="2048" width="9.140625" style="938"/>
    <col min="2049" max="2049" width="23.140625" style="938" bestFit="1" customWidth="1"/>
    <col min="2050" max="2053" width="7.42578125" style="938" bestFit="1" customWidth="1"/>
    <col min="2054" max="2057" width="7.140625" style="938" bestFit="1" customWidth="1"/>
    <col min="2058" max="2304" width="9.140625" style="938"/>
    <col min="2305" max="2305" width="23.140625" style="938" bestFit="1" customWidth="1"/>
    <col min="2306" max="2309" width="7.42578125" style="938" bestFit="1" customWidth="1"/>
    <col min="2310" max="2313" width="7.140625" style="938" bestFit="1" customWidth="1"/>
    <col min="2314" max="2560" width="9.140625" style="938"/>
    <col min="2561" max="2561" width="23.140625" style="938" bestFit="1" customWidth="1"/>
    <col min="2562" max="2565" width="7.42578125" style="938" bestFit="1" customWidth="1"/>
    <col min="2566" max="2569" width="7.140625" style="938" bestFit="1" customWidth="1"/>
    <col min="2570" max="2816" width="9.140625" style="938"/>
    <col min="2817" max="2817" width="23.140625" style="938" bestFit="1" customWidth="1"/>
    <col min="2818" max="2821" width="7.42578125" style="938" bestFit="1" customWidth="1"/>
    <col min="2822" max="2825" width="7.140625" style="938" bestFit="1" customWidth="1"/>
    <col min="2826" max="3072" width="9.140625" style="938"/>
    <col min="3073" max="3073" width="23.140625" style="938" bestFit="1" customWidth="1"/>
    <col min="3074" max="3077" width="7.42578125" style="938" bestFit="1" customWidth="1"/>
    <col min="3078" max="3081" width="7.140625" style="938" bestFit="1" customWidth="1"/>
    <col min="3082" max="3328" width="9.140625" style="938"/>
    <col min="3329" max="3329" width="23.140625" style="938" bestFit="1" customWidth="1"/>
    <col min="3330" max="3333" width="7.42578125" style="938" bestFit="1" customWidth="1"/>
    <col min="3334" max="3337" width="7.140625" style="938" bestFit="1" customWidth="1"/>
    <col min="3338" max="3584" width="9.140625" style="938"/>
    <col min="3585" max="3585" width="23.140625" style="938" bestFit="1" customWidth="1"/>
    <col min="3586" max="3589" width="7.42578125" style="938" bestFit="1" customWidth="1"/>
    <col min="3590" max="3593" width="7.140625" style="938" bestFit="1" customWidth="1"/>
    <col min="3594" max="3840" width="9.140625" style="938"/>
    <col min="3841" max="3841" width="23.140625" style="938" bestFit="1" customWidth="1"/>
    <col min="3842" max="3845" width="7.42578125" style="938" bestFit="1" customWidth="1"/>
    <col min="3846" max="3849" width="7.140625" style="938" bestFit="1" customWidth="1"/>
    <col min="3850" max="4096" width="9.140625" style="938"/>
    <col min="4097" max="4097" width="23.140625" style="938" bestFit="1" customWidth="1"/>
    <col min="4098" max="4101" width="7.42578125" style="938" bestFit="1" customWidth="1"/>
    <col min="4102" max="4105" width="7.140625" style="938" bestFit="1" customWidth="1"/>
    <col min="4106" max="4352" width="9.140625" style="938"/>
    <col min="4353" max="4353" width="23.140625" style="938" bestFit="1" customWidth="1"/>
    <col min="4354" max="4357" width="7.42578125" style="938" bestFit="1" customWidth="1"/>
    <col min="4358" max="4361" width="7.140625" style="938" bestFit="1" customWidth="1"/>
    <col min="4362" max="4608" width="9.140625" style="938"/>
    <col min="4609" max="4609" width="23.140625" style="938" bestFit="1" customWidth="1"/>
    <col min="4610" max="4613" width="7.42578125" style="938" bestFit="1" customWidth="1"/>
    <col min="4614" max="4617" width="7.140625" style="938" bestFit="1" customWidth="1"/>
    <col min="4618" max="4864" width="9.140625" style="938"/>
    <col min="4865" max="4865" width="23.140625" style="938" bestFit="1" customWidth="1"/>
    <col min="4866" max="4869" width="7.42578125" style="938" bestFit="1" customWidth="1"/>
    <col min="4870" max="4873" width="7.140625" style="938" bestFit="1" customWidth="1"/>
    <col min="4874" max="5120" width="9.140625" style="938"/>
    <col min="5121" max="5121" width="23.140625" style="938" bestFit="1" customWidth="1"/>
    <col min="5122" max="5125" width="7.42578125" style="938" bestFit="1" customWidth="1"/>
    <col min="5126" max="5129" width="7.140625" style="938" bestFit="1" customWidth="1"/>
    <col min="5130" max="5376" width="9.140625" style="938"/>
    <col min="5377" max="5377" width="23.140625" style="938" bestFit="1" customWidth="1"/>
    <col min="5378" max="5381" width="7.42578125" style="938" bestFit="1" customWidth="1"/>
    <col min="5382" max="5385" width="7.140625" style="938" bestFit="1" customWidth="1"/>
    <col min="5386" max="5632" width="9.140625" style="938"/>
    <col min="5633" max="5633" width="23.140625" style="938" bestFit="1" customWidth="1"/>
    <col min="5634" max="5637" width="7.42578125" style="938" bestFit="1" customWidth="1"/>
    <col min="5638" max="5641" width="7.140625" style="938" bestFit="1" customWidth="1"/>
    <col min="5642" max="5888" width="9.140625" style="938"/>
    <col min="5889" max="5889" width="23.140625" style="938" bestFit="1" customWidth="1"/>
    <col min="5890" max="5893" width="7.42578125" style="938" bestFit="1" customWidth="1"/>
    <col min="5894" max="5897" width="7.140625" style="938" bestFit="1" customWidth="1"/>
    <col min="5898" max="6144" width="9.140625" style="938"/>
    <col min="6145" max="6145" width="23.140625" style="938" bestFit="1" customWidth="1"/>
    <col min="6146" max="6149" width="7.42578125" style="938" bestFit="1" customWidth="1"/>
    <col min="6150" max="6153" width="7.140625" style="938" bestFit="1" customWidth="1"/>
    <col min="6154" max="6400" width="9.140625" style="938"/>
    <col min="6401" max="6401" width="23.140625" style="938" bestFit="1" customWidth="1"/>
    <col min="6402" max="6405" width="7.42578125" style="938" bestFit="1" customWidth="1"/>
    <col min="6406" max="6409" width="7.140625" style="938" bestFit="1" customWidth="1"/>
    <col min="6410" max="6656" width="9.140625" style="938"/>
    <col min="6657" max="6657" width="23.140625" style="938" bestFit="1" customWidth="1"/>
    <col min="6658" max="6661" width="7.42578125" style="938" bestFit="1" customWidth="1"/>
    <col min="6662" max="6665" width="7.140625" style="938" bestFit="1" customWidth="1"/>
    <col min="6666" max="6912" width="9.140625" style="938"/>
    <col min="6913" max="6913" width="23.140625" style="938" bestFit="1" customWidth="1"/>
    <col min="6914" max="6917" width="7.42578125" style="938" bestFit="1" customWidth="1"/>
    <col min="6918" max="6921" width="7.140625" style="938" bestFit="1" customWidth="1"/>
    <col min="6922" max="7168" width="9.140625" style="938"/>
    <col min="7169" max="7169" width="23.140625" style="938" bestFit="1" customWidth="1"/>
    <col min="7170" max="7173" width="7.42578125" style="938" bestFit="1" customWidth="1"/>
    <col min="7174" max="7177" width="7.140625" style="938" bestFit="1" customWidth="1"/>
    <col min="7178" max="7424" width="9.140625" style="938"/>
    <col min="7425" max="7425" width="23.140625" style="938" bestFit="1" customWidth="1"/>
    <col min="7426" max="7429" width="7.42578125" style="938" bestFit="1" customWidth="1"/>
    <col min="7430" max="7433" width="7.140625" style="938" bestFit="1" customWidth="1"/>
    <col min="7434" max="7680" width="9.140625" style="938"/>
    <col min="7681" max="7681" width="23.140625" style="938" bestFit="1" customWidth="1"/>
    <col min="7682" max="7685" width="7.42578125" style="938" bestFit="1" customWidth="1"/>
    <col min="7686" max="7689" width="7.140625" style="938" bestFit="1" customWidth="1"/>
    <col min="7690" max="7936" width="9.140625" style="938"/>
    <col min="7937" max="7937" width="23.140625" style="938" bestFit="1" customWidth="1"/>
    <col min="7938" max="7941" width="7.42578125" style="938" bestFit="1" customWidth="1"/>
    <col min="7942" max="7945" width="7.140625" style="938" bestFit="1" customWidth="1"/>
    <col min="7946" max="8192" width="9.140625" style="938"/>
    <col min="8193" max="8193" width="23.140625" style="938" bestFit="1" customWidth="1"/>
    <col min="8194" max="8197" width="7.42578125" style="938" bestFit="1" customWidth="1"/>
    <col min="8198" max="8201" width="7.140625" style="938" bestFit="1" customWidth="1"/>
    <col min="8202" max="8448" width="9.140625" style="938"/>
    <col min="8449" max="8449" width="23.140625" style="938" bestFit="1" customWidth="1"/>
    <col min="8450" max="8453" width="7.42578125" style="938" bestFit="1" customWidth="1"/>
    <col min="8454" max="8457" width="7.140625" style="938" bestFit="1" customWidth="1"/>
    <col min="8458" max="8704" width="9.140625" style="938"/>
    <col min="8705" max="8705" width="23.140625" style="938" bestFit="1" customWidth="1"/>
    <col min="8706" max="8709" width="7.42578125" style="938" bestFit="1" customWidth="1"/>
    <col min="8710" max="8713" width="7.140625" style="938" bestFit="1" customWidth="1"/>
    <col min="8714" max="8960" width="9.140625" style="938"/>
    <col min="8961" max="8961" width="23.140625" style="938" bestFit="1" customWidth="1"/>
    <col min="8962" max="8965" width="7.42578125" style="938" bestFit="1" customWidth="1"/>
    <col min="8966" max="8969" width="7.140625" style="938" bestFit="1" customWidth="1"/>
    <col min="8970" max="9216" width="9.140625" style="938"/>
    <col min="9217" max="9217" width="23.140625" style="938" bestFit="1" customWidth="1"/>
    <col min="9218" max="9221" width="7.42578125" style="938" bestFit="1" customWidth="1"/>
    <col min="9222" max="9225" width="7.140625" style="938" bestFit="1" customWidth="1"/>
    <col min="9226" max="9472" width="9.140625" style="938"/>
    <col min="9473" max="9473" width="23.140625" style="938" bestFit="1" customWidth="1"/>
    <col min="9474" max="9477" width="7.42578125" style="938" bestFit="1" customWidth="1"/>
    <col min="9478" max="9481" width="7.140625" style="938" bestFit="1" customWidth="1"/>
    <col min="9482" max="9728" width="9.140625" style="938"/>
    <col min="9729" max="9729" width="23.140625" style="938" bestFit="1" customWidth="1"/>
    <col min="9730" max="9733" width="7.42578125" style="938" bestFit="1" customWidth="1"/>
    <col min="9734" max="9737" width="7.140625" style="938" bestFit="1" customWidth="1"/>
    <col min="9738" max="9984" width="9.140625" style="938"/>
    <col min="9985" max="9985" width="23.140625" style="938" bestFit="1" customWidth="1"/>
    <col min="9986" max="9989" width="7.42578125" style="938" bestFit="1" customWidth="1"/>
    <col min="9990" max="9993" width="7.140625" style="938" bestFit="1" customWidth="1"/>
    <col min="9994" max="10240" width="9.140625" style="938"/>
    <col min="10241" max="10241" width="23.140625" style="938" bestFit="1" customWidth="1"/>
    <col min="10242" max="10245" width="7.42578125" style="938" bestFit="1" customWidth="1"/>
    <col min="10246" max="10249" width="7.140625" style="938" bestFit="1" customWidth="1"/>
    <col min="10250" max="10496" width="9.140625" style="938"/>
    <col min="10497" max="10497" width="23.140625" style="938" bestFit="1" customWidth="1"/>
    <col min="10498" max="10501" width="7.42578125" style="938" bestFit="1" customWidth="1"/>
    <col min="10502" max="10505" width="7.140625" style="938" bestFit="1" customWidth="1"/>
    <col min="10506" max="10752" width="9.140625" style="938"/>
    <col min="10753" max="10753" width="23.140625" style="938" bestFit="1" customWidth="1"/>
    <col min="10754" max="10757" width="7.42578125" style="938" bestFit="1" customWidth="1"/>
    <col min="10758" max="10761" width="7.140625" style="938" bestFit="1" customWidth="1"/>
    <col min="10762" max="11008" width="9.140625" style="938"/>
    <col min="11009" max="11009" width="23.140625" style="938" bestFit="1" customWidth="1"/>
    <col min="11010" max="11013" width="7.42578125" style="938" bestFit="1" customWidth="1"/>
    <col min="11014" max="11017" width="7.140625" style="938" bestFit="1" customWidth="1"/>
    <col min="11018" max="11264" width="9.140625" style="938"/>
    <col min="11265" max="11265" width="23.140625" style="938" bestFit="1" customWidth="1"/>
    <col min="11266" max="11269" width="7.42578125" style="938" bestFit="1" customWidth="1"/>
    <col min="11270" max="11273" width="7.140625" style="938" bestFit="1" customWidth="1"/>
    <col min="11274" max="11520" width="9.140625" style="938"/>
    <col min="11521" max="11521" width="23.140625" style="938" bestFit="1" customWidth="1"/>
    <col min="11522" max="11525" width="7.42578125" style="938" bestFit="1" customWidth="1"/>
    <col min="11526" max="11529" width="7.140625" style="938" bestFit="1" customWidth="1"/>
    <col min="11530" max="11776" width="9.140625" style="938"/>
    <col min="11777" max="11777" width="23.140625" style="938" bestFit="1" customWidth="1"/>
    <col min="11778" max="11781" width="7.42578125" style="938" bestFit="1" customWidth="1"/>
    <col min="11782" max="11785" width="7.140625" style="938" bestFit="1" customWidth="1"/>
    <col min="11786" max="12032" width="9.140625" style="938"/>
    <col min="12033" max="12033" width="23.140625" style="938" bestFit="1" customWidth="1"/>
    <col min="12034" max="12037" width="7.42578125" style="938" bestFit="1" customWidth="1"/>
    <col min="12038" max="12041" width="7.140625" style="938" bestFit="1" customWidth="1"/>
    <col min="12042" max="12288" width="9.140625" style="938"/>
    <col min="12289" max="12289" width="23.140625" style="938" bestFit="1" customWidth="1"/>
    <col min="12290" max="12293" width="7.42578125" style="938" bestFit="1" customWidth="1"/>
    <col min="12294" max="12297" width="7.140625" style="938" bestFit="1" customWidth="1"/>
    <col min="12298" max="12544" width="9.140625" style="938"/>
    <col min="12545" max="12545" width="23.140625" style="938" bestFit="1" customWidth="1"/>
    <col min="12546" max="12549" width="7.42578125" style="938" bestFit="1" customWidth="1"/>
    <col min="12550" max="12553" width="7.140625" style="938" bestFit="1" customWidth="1"/>
    <col min="12554" max="12800" width="9.140625" style="938"/>
    <col min="12801" max="12801" width="23.140625" style="938" bestFit="1" customWidth="1"/>
    <col min="12802" max="12805" width="7.42578125" style="938" bestFit="1" customWidth="1"/>
    <col min="12806" max="12809" width="7.140625" style="938" bestFit="1" customWidth="1"/>
    <col min="12810" max="13056" width="9.140625" style="938"/>
    <col min="13057" max="13057" width="23.140625" style="938" bestFit="1" customWidth="1"/>
    <col min="13058" max="13061" width="7.42578125" style="938" bestFit="1" customWidth="1"/>
    <col min="13062" max="13065" width="7.140625" style="938" bestFit="1" customWidth="1"/>
    <col min="13066" max="13312" width="9.140625" style="938"/>
    <col min="13313" max="13313" width="23.140625" style="938" bestFit="1" customWidth="1"/>
    <col min="13314" max="13317" width="7.42578125" style="938" bestFit="1" customWidth="1"/>
    <col min="13318" max="13321" width="7.140625" style="938" bestFit="1" customWidth="1"/>
    <col min="13322" max="13568" width="9.140625" style="938"/>
    <col min="13569" max="13569" width="23.140625" style="938" bestFit="1" customWidth="1"/>
    <col min="13570" max="13573" width="7.42578125" style="938" bestFit="1" customWidth="1"/>
    <col min="13574" max="13577" width="7.140625" style="938" bestFit="1" customWidth="1"/>
    <col min="13578" max="13824" width="9.140625" style="938"/>
    <col min="13825" max="13825" width="23.140625" style="938" bestFit="1" customWidth="1"/>
    <col min="13826" max="13829" width="7.42578125" style="938" bestFit="1" customWidth="1"/>
    <col min="13830" max="13833" width="7.140625" style="938" bestFit="1" customWidth="1"/>
    <col min="13834" max="14080" width="9.140625" style="938"/>
    <col min="14081" max="14081" width="23.140625" style="938" bestFit="1" customWidth="1"/>
    <col min="14082" max="14085" width="7.42578125" style="938" bestFit="1" customWidth="1"/>
    <col min="14086" max="14089" width="7.140625" style="938" bestFit="1" customWidth="1"/>
    <col min="14090" max="14336" width="9.140625" style="938"/>
    <col min="14337" max="14337" width="23.140625" style="938" bestFit="1" customWidth="1"/>
    <col min="14338" max="14341" width="7.42578125" style="938" bestFit="1" customWidth="1"/>
    <col min="14342" max="14345" width="7.140625" style="938" bestFit="1" customWidth="1"/>
    <col min="14346" max="14592" width="9.140625" style="938"/>
    <col min="14593" max="14593" width="23.140625" style="938" bestFit="1" customWidth="1"/>
    <col min="14594" max="14597" width="7.42578125" style="938" bestFit="1" customWidth="1"/>
    <col min="14598" max="14601" width="7.140625" style="938" bestFit="1" customWidth="1"/>
    <col min="14602" max="14848" width="9.140625" style="938"/>
    <col min="14849" max="14849" width="23.140625" style="938" bestFit="1" customWidth="1"/>
    <col min="14850" max="14853" width="7.42578125" style="938" bestFit="1" customWidth="1"/>
    <col min="14854" max="14857" width="7.140625" style="938" bestFit="1" customWidth="1"/>
    <col min="14858" max="15104" width="9.140625" style="938"/>
    <col min="15105" max="15105" width="23.140625" style="938" bestFit="1" customWidth="1"/>
    <col min="15106" max="15109" width="7.42578125" style="938" bestFit="1" customWidth="1"/>
    <col min="15110" max="15113" width="7.140625" style="938" bestFit="1" customWidth="1"/>
    <col min="15114" max="15360" width="9.140625" style="938"/>
    <col min="15361" max="15361" width="23.140625" style="938" bestFit="1" customWidth="1"/>
    <col min="15362" max="15365" width="7.42578125" style="938" bestFit="1" customWidth="1"/>
    <col min="15366" max="15369" width="7.140625" style="938" bestFit="1" customWidth="1"/>
    <col min="15370" max="15616" width="9.140625" style="938"/>
    <col min="15617" max="15617" width="23.140625" style="938" bestFit="1" customWidth="1"/>
    <col min="15618" max="15621" width="7.42578125" style="938" bestFit="1" customWidth="1"/>
    <col min="15622" max="15625" width="7.140625" style="938" bestFit="1" customWidth="1"/>
    <col min="15626" max="15872" width="9.140625" style="938"/>
    <col min="15873" max="15873" width="23.140625" style="938" bestFit="1" customWidth="1"/>
    <col min="15874" max="15877" width="7.42578125" style="938" bestFit="1" customWidth="1"/>
    <col min="15878" max="15881" width="7.140625" style="938" bestFit="1" customWidth="1"/>
    <col min="15882" max="16128" width="9.140625" style="938"/>
    <col min="16129" max="16129" width="23.140625" style="938" bestFit="1" customWidth="1"/>
    <col min="16130" max="16133" width="7.42578125" style="938" bestFit="1" customWidth="1"/>
    <col min="16134" max="16137" width="7.140625" style="938" bestFit="1" customWidth="1"/>
    <col min="16138" max="16384" width="9.140625" style="938"/>
  </cols>
  <sheetData>
    <row r="1" spans="1:12">
      <c r="A1" s="1903" t="s">
        <v>693</v>
      </c>
      <c r="B1" s="1903"/>
      <c r="C1" s="1903"/>
      <c r="D1" s="1903"/>
      <c r="E1" s="1903"/>
      <c r="F1" s="1903"/>
      <c r="G1" s="1903"/>
      <c r="H1" s="1903"/>
      <c r="I1" s="1903"/>
    </row>
    <row r="2" spans="1:12" ht="15.75" customHeight="1">
      <c r="A2" s="1904" t="s">
        <v>1028</v>
      </c>
      <c r="B2" s="1904"/>
      <c r="C2" s="1904"/>
      <c r="D2" s="1904"/>
      <c r="E2" s="1904"/>
      <c r="F2" s="1904"/>
      <c r="G2" s="1904"/>
      <c r="H2" s="1904"/>
      <c r="I2" s="1904"/>
      <c r="J2" s="953"/>
    </row>
    <row r="3" spans="1:12" ht="13.5" thickBot="1">
      <c r="H3" s="1885" t="s">
        <v>16</v>
      </c>
      <c r="I3" s="1885"/>
    </row>
    <row r="4" spans="1:12" s="1070" customFormat="1" ht="13.5" customHeight="1" thickTop="1">
      <c r="A4" s="1069"/>
      <c r="B4" s="1009">
        <v>2016</v>
      </c>
      <c r="C4" s="1010">
        <v>2016</v>
      </c>
      <c r="D4" s="923">
        <v>2017</v>
      </c>
      <c r="E4" s="923">
        <v>2017</v>
      </c>
      <c r="F4" s="1887" t="str">
        <f>'Secu Credit'!F4</f>
        <v>Changes During Two Months</v>
      </c>
      <c r="G4" s="1888"/>
      <c r="H4" s="1888"/>
      <c r="I4" s="1889"/>
    </row>
    <row r="5" spans="1:12" s="1070" customFormat="1" ht="14.25" customHeight="1">
      <c r="A5" s="926" t="s">
        <v>734</v>
      </c>
      <c r="B5" s="925" t="s">
        <v>695</v>
      </c>
      <c r="C5" s="803" t="s">
        <v>696</v>
      </c>
      <c r="D5" s="925" t="s">
        <v>697</v>
      </c>
      <c r="E5" s="803" t="s">
        <v>992</v>
      </c>
      <c r="F5" s="1890" t="str">
        <f>'Secu Credit'!F5:G5</f>
        <v>2016/17</v>
      </c>
      <c r="G5" s="1891"/>
      <c r="H5" s="1890" t="str">
        <f>'Secu Credit'!H5:I5</f>
        <v>2017/18</v>
      </c>
      <c r="I5" s="1892"/>
    </row>
    <row r="6" spans="1:12" s="1070" customFormat="1">
      <c r="A6" s="1071"/>
      <c r="B6" s="1072"/>
      <c r="C6" s="1073"/>
      <c r="D6" s="1072"/>
      <c r="E6" s="1072"/>
      <c r="F6" s="1074" t="s">
        <v>3</v>
      </c>
      <c r="G6" s="1074" t="s">
        <v>698</v>
      </c>
      <c r="H6" s="1074" t="s">
        <v>3</v>
      </c>
      <c r="I6" s="1075" t="s">
        <v>698</v>
      </c>
    </row>
    <row r="7" spans="1:12" s="1070" customFormat="1">
      <c r="A7" s="1076" t="s">
        <v>1029</v>
      </c>
      <c r="B7" s="1077">
        <v>8119.3569748</v>
      </c>
      <c r="C7" s="1077">
        <v>8978.2153158299989</v>
      </c>
      <c r="D7" s="1077">
        <v>8779.3078067400002</v>
      </c>
      <c r="E7" s="1077">
        <v>9261.5205445995016</v>
      </c>
      <c r="F7" s="1077">
        <v>858.85834102999888</v>
      </c>
      <c r="G7" s="1077">
        <v>10.577910833279439</v>
      </c>
      <c r="H7" s="1077">
        <v>482.21273785950143</v>
      </c>
      <c r="I7" s="1078">
        <v>5.4926054362657135</v>
      </c>
    </row>
    <row r="8" spans="1:12" s="1070" customFormat="1">
      <c r="A8" s="999" t="s">
        <v>1030</v>
      </c>
      <c r="B8" s="1079">
        <v>7875.8269748000002</v>
      </c>
      <c r="C8" s="1079">
        <v>8719.9062633299982</v>
      </c>
      <c r="D8" s="1079">
        <v>8609.0222978199999</v>
      </c>
      <c r="E8" s="1079">
        <v>9031.9035533599999</v>
      </c>
      <c r="F8" s="1079">
        <v>844.07928852999794</v>
      </c>
      <c r="G8" s="1079">
        <v>10.717341699237021</v>
      </c>
      <c r="H8" s="1079">
        <v>422.88125553999998</v>
      </c>
      <c r="I8" s="1080">
        <v>4.9120706267317154</v>
      </c>
    </row>
    <row r="9" spans="1:12">
      <c r="A9" s="999" t="s">
        <v>1031</v>
      </c>
      <c r="B9" s="1079">
        <v>119.87685779</v>
      </c>
      <c r="C9" s="1079">
        <v>167.57585778999999</v>
      </c>
      <c r="D9" s="1079">
        <v>197.68049237</v>
      </c>
      <c r="E9" s="1079">
        <v>131.5</v>
      </c>
      <c r="F9" s="1079">
        <v>47.698999999999984</v>
      </c>
      <c r="G9" s="1079">
        <v>39.789998569664697</v>
      </c>
      <c r="H9" s="1079">
        <v>-66.180492369999996</v>
      </c>
      <c r="I9" s="1080">
        <v>-33.478514534519412</v>
      </c>
      <c r="K9" s="1070"/>
      <c r="L9" s="1070"/>
    </row>
    <row r="10" spans="1:12">
      <c r="A10" s="999" t="s">
        <v>1032</v>
      </c>
      <c r="B10" s="1079">
        <v>4833.1273040400001</v>
      </c>
      <c r="C10" s="1079">
        <v>5175.3105738899994</v>
      </c>
      <c r="D10" s="1079">
        <v>5169.1952542199997</v>
      </c>
      <c r="E10" s="1079">
        <v>5019.6215581799997</v>
      </c>
      <c r="F10" s="1079">
        <v>342.18326984999931</v>
      </c>
      <c r="G10" s="1079">
        <v>7.0799556544676383</v>
      </c>
      <c r="H10" s="1079">
        <v>-149.57369603999996</v>
      </c>
      <c r="I10" s="1080">
        <v>-2.8935586427673012</v>
      </c>
      <c r="K10" s="1070"/>
      <c r="L10" s="1070"/>
    </row>
    <row r="11" spans="1:12">
      <c r="A11" s="999" t="s">
        <v>1033</v>
      </c>
      <c r="B11" s="1079">
        <v>1493.8370169099999</v>
      </c>
      <c r="C11" s="1079">
        <v>1674.0955703599998</v>
      </c>
      <c r="D11" s="1079">
        <v>1825.7772567900001</v>
      </c>
      <c r="E11" s="1079">
        <v>2124.0036614400001</v>
      </c>
      <c r="F11" s="1079">
        <v>180.25855344999991</v>
      </c>
      <c r="G11" s="1079">
        <v>12.066815282356874</v>
      </c>
      <c r="H11" s="1079">
        <v>298.22640464999995</v>
      </c>
      <c r="I11" s="1080">
        <v>16.334216210707339</v>
      </c>
      <c r="K11" s="1070"/>
      <c r="L11" s="1070"/>
    </row>
    <row r="12" spans="1:12">
      <c r="A12" s="999" t="s">
        <v>1034</v>
      </c>
      <c r="B12" s="1079">
        <v>1428.98579606</v>
      </c>
      <c r="C12" s="1079">
        <v>1702.9242612900002</v>
      </c>
      <c r="D12" s="1079">
        <v>1416.36929444</v>
      </c>
      <c r="E12" s="1079">
        <v>1756.7783337399999</v>
      </c>
      <c r="F12" s="1079">
        <v>273.93846523000025</v>
      </c>
      <c r="G12" s="1079">
        <v>19.170132130445484</v>
      </c>
      <c r="H12" s="1079">
        <v>340.4090392999999</v>
      </c>
      <c r="I12" s="1080">
        <v>24.03391831750983</v>
      </c>
      <c r="K12" s="1070"/>
      <c r="L12" s="1070"/>
    </row>
    <row r="13" spans="1:12">
      <c r="A13" s="999" t="s">
        <v>1035</v>
      </c>
      <c r="B13" s="1079">
        <v>0</v>
      </c>
      <c r="C13" s="1079">
        <v>0</v>
      </c>
      <c r="D13" s="1079">
        <v>0</v>
      </c>
      <c r="E13" s="1079">
        <v>299.89999999999998</v>
      </c>
      <c r="F13" s="1079">
        <v>0</v>
      </c>
      <c r="G13" s="1079"/>
      <c r="H13" s="1079">
        <v>299.89999999999998</v>
      </c>
      <c r="I13" s="1080"/>
      <c r="K13" s="1070"/>
      <c r="L13" s="1070"/>
    </row>
    <row r="14" spans="1:12">
      <c r="A14" s="999" t="s">
        <v>1036</v>
      </c>
      <c r="B14" s="1079">
        <v>1428.98579606</v>
      </c>
      <c r="C14" s="1079">
        <v>1702.9242612900002</v>
      </c>
      <c r="D14" s="1079">
        <v>1416.36929444</v>
      </c>
      <c r="E14" s="1079">
        <v>1456.87833374</v>
      </c>
      <c r="F14" s="1079">
        <v>273.93846523000025</v>
      </c>
      <c r="G14" s="1079">
        <v>19.170132130445484</v>
      </c>
      <c r="H14" s="1079">
        <v>40.50903930000004</v>
      </c>
      <c r="I14" s="1080">
        <v>2.8600619526997293</v>
      </c>
      <c r="K14" s="1070"/>
      <c r="L14" s="1070"/>
    </row>
    <row r="15" spans="1:12" s="1070" customFormat="1">
      <c r="A15" s="999" t="s">
        <v>1037</v>
      </c>
      <c r="B15" s="1079">
        <v>243.53</v>
      </c>
      <c r="C15" s="1079">
        <v>258.30905250000001</v>
      </c>
      <c r="D15" s="1079">
        <v>170.28550892000001</v>
      </c>
      <c r="E15" s="1079">
        <v>229.61699123950234</v>
      </c>
      <c r="F15" s="1079">
        <v>14.779052500000006</v>
      </c>
      <c r="G15" s="1079">
        <v>6.0686783969120874</v>
      </c>
      <c r="H15" s="1079">
        <v>59.331482319502328</v>
      </c>
      <c r="I15" s="1080">
        <v>34.842355462775288</v>
      </c>
    </row>
    <row r="16" spans="1:12">
      <c r="A16" s="1076" t="s">
        <v>1038</v>
      </c>
      <c r="B16" s="1077">
        <v>1006.56234124</v>
      </c>
      <c r="C16" s="1077">
        <v>1006.5630198000001</v>
      </c>
      <c r="D16" s="1077">
        <v>1054.3269550700002</v>
      </c>
      <c r="E16" s="1077">
        <v>1058.5911326600001</v>
      </c>
      <c r="F16" s="1077">
        <v>6.7856000009669515E-4</v>
      </c>
      <c r="G16" s="1077">
        <v>6.7413608903822735E-5</v>
      </c>
      <c r="H16" s="1077">
        <v>4.2641775899999175</v>
      </c>
      <c r="I16" s="1078">
        <v>0.40444546821975208</v>
      </c>
      <c r="K16" s="1070"/>
      <c r="L16" s="1070"/>
    </row>
    <row r="17" spans="1:12">
      <c r="A17" s="999" t="s">
        <v>1030</v>
      </c>
      <c r="B17" s="1079">
        <v>1006.56234124</v>
      </c>
      <c r="C17" s="1079">
        <v>1006.5630198000001</v>
      </c>
      <c r="D17" s="1079">
        <v>1053.6569550700001</v>
      </c>
      <c r="E17" s="1079">
        <v>1053.6569550700001</v>
      </c>
      <c r="F17" s="1079">
        <v>6.7856000009669515E-4</v>
      </c>
      <c r="G17" s="1079">
        <v>6.7413608903822735E-5</v>
      </c>
      <c r="H17" s="1079">
        <v>0</v>
      </c>
      <c r="I17" s="1080">
        <v>0</v>
      </c>
      <c r="K17" s="1070"/>
      <c r="L17" s="1070"/>
    </row>
    <row r="18" spans="1:12">
      <c r="A18" s="999" t="s">
        <v>1037</v>
      </c>
      <c r="B18" s="1079">
        <v>0</v>
      </c>
      <c r="C18" s="1079">
        <v>0</v>
      </c>
      <c r="D18" s="1079">
        <v>0.67</v>
      </c>
      <c r="E18" s="1079">
        <v>4.93417759</v>
      </c>
      <c r="F18" s="1079">
        <v>0</v>
      </c>
      <c r="G18" s="1079"/>
      <c r="H18" s="1079">
        <v>4.2641775900000001</v>
      </c>
      <c r="I18" s="1080"/>
      <c r="K18" s="1070"/>
      <c r="L18" s="1070"/>
    </row>
    <row r="19" spans="1:12">
      <c r="A19" s="1076" t="s">
        <v>1039</v>
      </c>
      <c r="B19" s="1077">
        <v>9125.9193160399991</v>
      </c>
      <c r="C19" s="1077">
        <v>9984.7783356299988</v>
      </c>
      <c r="D19" s="1077">
        <v>9833.6347618100008</v>
      </c>
      <c r="E19" s="1077">
        <v>10320.111677259501</v>
      </c>
      <c r="F19" s="1077">
        <v>858.85901958999966</v>
      </c>
      <c r="G19" s="1077">
        <v>9.411205488968573</v>
      </c>
      <c r="H19" s="1077">
        <v>486.47691544950067</v>
      </c>
      <c r="I19" s="1078">
        <v>4.9470712227261799</v>
      </c>
      <c r="K19" s="1070"/>
      <c r="L19" s="1070"/>
    </row>
    <row r="20" spans="1:12">
      <c r="A20" s="999" t="s">
        <v>1030</v>
      </c>
      <c r="B20" s="1079">
        <v>8882.3893160400003</v>
      </c>
      <c r="C20" s="1079">
        <v>9726.4692831299981</v>
      </c>
      <c r="D20" s="1079">
        <v>9662.6792528900005</v>
      </c>
      <c r="E20" s="1079">
        <v>10085.56050843</v>
      </c>
      <c r="F20" s="1079">
        <v>844.07996708999781</v>
      </c>
      <c r="G20" s="1079">
        <v>9.5028481308035104</v>
      </c>
      <c r="H20" s="1079">
        <v>422.88125553999998</v>
      </c>
      <c r="I20" s="1080">
        <v>4.376438920018181</v>
      </c>
      <c r="K20" s="1070"/>
      <c r="L20" s="1070"/>
    </row>
    <row r="21" spans="1:12" s="1070" customFormat="1" ht="13.5" thickBot="1">
      <c r="A21" s="1081" t="s">
        <v>1037</v>
      </c>
      <c r="B21" s="1082">
        <v>243.53</v>
      </c>
      <c r="C21" s="1082">
        <v>258.30905250000001</v>
      </c>
      <c r="D21" s="1082">
        <v>170.95550892</v>
      </c>
      <c r="E21" s="1082">
        <v>234.55116882950233</v>
      </c>
      <c r="F21" s="1082">
        <v>14.779052500000006</v>
      </c>
      <c r="G21" s="1082">
        <v>6.0686783969120874</v>
      </c>
      <c r="H21" s="1082">
        <v>63.595659909502331</v>
      </c>
      <c r="I21" s="1083">
        <v>37.200123184835441</v>
      </c>
      <c r="J21" s="938"/>
    </row>
    <row r="22" spans="1:12" ht="13.5" thickTop="1">
      <c r="A22" s="855" t="s">
        <v>728</v>
      </c>
      <c r="D22" s="1068"/>
      <c r="K22" s="1070"/>
    </row>
    <row r="23" spans="1:12">
      <c r="C23" s="938"/>
      <c r="D23" s="1068"/>
      <c r="E23" s="1068"/>
    </row>
    <row r="24" spans="1:12">
      <c r="C24" s="938"/>
    </row>
    <row r="25" spans="1:12">
      <c r="C25" s="938"/>
    </row>
    <row r="26" spans="1:12">
      <c r="C26" s="938"/>
    </row>
  </sheetData>
  <mergeCells count="6">
    <mergeCell ref="A1:I1"/>
    <mergeCell ref="A2:I2"/>
    <mergeCell ref="H3:I3"/>
    <mergeCell ref="F4:I4"/>
    <mergeCell ref="F5:G5"/>
    <mergeCell ref="H5:I5"/>
  </mergeCells>
  <pageMargins left="1.9" right="1.57" top="0.74803149606299213" bottom="0.74803149606299213" header="0.31496062992125984" footer="0.31496062992125984"/>
  <pageSetup orientation="landscape" r:id="rId1"/>
</worksheet>
</file>

<file path=xl/worksheets/sheet36.xml><?xml version="1.0" encoding="utf-8"?>
<worksheet xmlns="http://schemas.openxmlformats.org/spreadsheetml/2006/main" xmlns:r="http://schemas.openxmlformats.org/officeDocument/2006/relationships">
  <sheetPr>
    <pageSetUpPr fitToPage="1"/>
  </sheetPr>
  <dimension ref="B1:N69"/>
  <sheetViews>
    <sheetView view="pageBreakPreview" topLeftCell="A52" zoomScaleSheetLayoutView="100" workbookViewId="0">
      <selection activeCell="O14" sqref="O14"/>
    </sheetView>
  </sheetViews>
  <sheetFormatPr defaultRowHeight="12.75"/>
  <cols>
    <col min="1" max="1" width="9.140625" style="1084"/>
    <col min="2" max="2" width="20" style="1084" customWidth="1"/>
    <col min="3" max="3" width="11.140625" style="1084" bestFit="1" customWidth="1"/>
    <col min="4" max="4" width="16.140625" style="1084" bestFit="1" customWidth="1"/>
    <col min="5" max="5" width="10.5703125" style="1084" bestFit="1" customWidth="1"/>
    <col min="6" max="6" width="16.140625" style="1084" bestFit="1" customWidth="1"/>
    <col min="7" max="7" width="10.85546875" style="1084" customWidth="1"/>
    <col min="8" max="8" width="13.85546875" style="1084" customWidth="1"/>
    <col min="9" max="9" width="13.28515625" style="1084" bestFit="1" customWidth="1"/>
    <col min="10" max="10" width="16.140625" style="1084" bestFit="1" customWidth="1"/>
    <col min="11" max="11" width="15.140625" style="1084" customWidth="1"/>
    <col min="12" max="12" width="12.7109375" style="1084" customWidth="1"/>
    <col min="13" max="13" width="9.5703125" style="1084" bestFit="1" customWidth="1"/>
    <col min="14" max="14" width="11.28515625" style="1084" bestFit="1" customWidth="1"/>
    <col min="15" max="257" width="9.140625" style="1084"/>
    <col min="258" max="258" width="20" style="1084" customWidth="1"/>
    <col min="259" max="259" width="9.42578125" style="1084" bestFit="1" customWidth="1"/>
    <col min="260" max="260" width="16" style="1084" bestFit="1" customWidth="1"/>
    <col min="261" max="261" width="8.42578125" style="1084" bestFit="1" customWidth="1"/>
    <col min="262" max="262" width="16" style="1084" bestFit="1" customWidth="1"/>
    <col min="263" max="263" width="10.85546875" style="1084" customWidth="1"/>
    <col min="264" max="264" width="13.85546875" style="1084" customWidth="1"/>
    <col min="265" max="265" width="10" style="1084" bestFit="1" customWidth="1"/>
    <col min="266" max="266" width="16" style="1084" bestFit="1" customWidth="1"/>
    <col min="267" max="267" width="15.140625" style="1084" customWidth="1"/>
    <col min="268" max="268" width="12.7109375" style="1084" customWidth="1"/>
    <col min="269" max="269" width="9.5703125" style="1084" bestFit="1" customWidth="1"/>
    <col min="270" max="270" width="11.28515625" style="1084" bestFit="1" customWidth="1"/>
    <col min="271" max="513" width="9.140625" style="1084"/>
    <col min="514" max="514" width="20" style="1084" customWidth="1"/>
    <col min="515" max="515" width="9.42578125" style="1084" bestFit="1" customWidth="1"/>
    <col min="516" max="516" width="16" style="1084" bestFit="1" customWidth="1"/>
    <col min="517" max="517" width="8.42578125" style="1084" bestFit="1" customWidth="1"/>
    <col min="518" max="518" width="16" style="1084" bestFit="1" customWidth="1"/>
    <col min="519" max="519" width="10.85546875" style="1084" customWidth="1"/>
    <col min="520" max="520" width="13.85546875" style="1084" customWidth="1"/>
    <col min="521" max="521" width="10" style="1084" bestFit="1" customWidth="1"/>
    <col min="522" max="522" width="16" style="1084" bestFit="1" customWidth="1"/>
    <col min="523" max="523" width="15.140625" style="1084" customWidth="1"/>
    <col min="524" max="524" width="12.7109375" style="1084" customWidth="1"/>
    <col min="525" max="525" width="9.5703125" style="1084" bestFit="1" customWidth="1"/>
    <col min="526" max="526" width="11.28515625" style="1084" bestFit="1" customWidth="1"/>
    <col min="527" max="769" width="9.140625" style="1084"/>
    <col min="770" max="770" width="20" style="1084" customWidth="1"/>
    <col min="771" max="771" width="9.42578125" style="1084" bestFit="1" customWidth="1"/>
    <col min="772" max="772" width="16" style="1084" bestFit="1" customWidth="1"/>
    <col min="773" max="773" width="8.42578125" style="1084" bestFit="1" customWidth="1"/>
    <col min="774" max="774" width="16" style="1084" bestFit="1" customWidth="1"/>
    <col min="775" max="775" width="10.85546875" style="1084" customWidth="1"/>
    <col min="776" max="776" width="13.85546875" style="1084" customWidth="1"/>
    <col min="777" max="777" width="10" style="1084" bestFit="1" customWidth="1"/>
    <col min="778" max="778" width="16" style="1084" bestFit="1" customWidth="1"/>
    <col min="779" max="779" width="15.140625" style="1084" customWidth="1"/>
    <col min="780" max="780" width="12.7109375" style="1084" customWidth="1"/>
    <col min="781" max="781" width="9.5703125" style="1084" bestFit="1" customWidth="1"/>
    <col min="782" max="782" width="11.28515625" style="1084" bestFit="1" customWidth="1"/>
    <col min="783" max="1025" width="9.140625" style="1084"/>
    <col min="1026" max="1026" width="20" style="1084" customWidth="1"/>
    <col min="1027" max="1027" width="9.42578125" style="1084" bestFit="1" customWidth="1"/>
    <col min="1028" max="1028" width="16" style="1084" bestFit="1" customWidth="1"/>
    <col min="1029" max="1029" width="8.42578125" style="1084" bestFit="1" customWidth="1"/>
    <col min="1030" max="1030" width="16" style="1084" bestFit="1" customWidth="1"/>
    <col min="1031" max="1031" width="10.85546875" style="1084" customWidth="1"/>
    <col min="1032" max="1032" width="13.85546875" style="1084" customWidth="1"/>
    <col min="1033" max="1033" width="10" style="1084" bestFit="1" customWidth="1"/>
    <col min="1034" max="1034" width="16" style="1084" bestFit="1" customWidth="1"/>
    <col min="1035" max="1035" width="15.140625" style="1084" customWidth="1"/>
    <col min="1036" max="1036" width="12.7109375" style="1084" customWidth="1"/>
    <col min="1037" max="1037" width="9.5703125" style="1084" bestFit="1" customWidth="1"/>
    <col min="1038" max="1038" width="11.28515625" style="1084" bestFit="1" customWidth="1"/>
    <col min="1039" max="1281" width="9.140625" style="1084"/>
    <col min="1282" max="1282" width="20" style="1084" customWidth="1"/>
    <col min="1283" max="1283" width="9.42578125" style="1084" bestFit="1" customWidth="1"/>
    <col min="1284" max="1284" width="16" style="1084" bestFit="1" customWidth="1"/>
    <col min="1285" max="1285" width="8.42578125" style="1084" bestFit="1" customWidth="1"/>
    <col min="1286" max="1286" width="16" style="1084" bestFit="1" customWidth="1"/>
    <col min="1287" max="1287" width="10.85546875" style="1084" customWidth="1"/>
    <col min="1288" max="1288" width="13.85546875" style="1084" customWidth="1"/>
    <col min="1289" max="1289" width="10" style="1084" bestFit="1" customWidth="1"/>
    <col min="1290" max="1290" width="16" style="1084" bestFit="1" customWidth="1"/>
    <col min="1291" max="1291" width="15.140625" style="1084" customWidth="1"/>
    <col min="1292" max="1292" width="12.7109375" style="1084" customWidth="1"/>
    <col min="1293" max="1293" width="9.5703125" style="1084" bestFit="1" customWidth="1"/>
    <col min="1294" max="1294" width="11.28515625" style="1084" bestFit="1" customWidth="1"/>
    <col min="1295" max="1537" width="9.140625" style="1084"/>
    <col min="1538" max="1538" width="20" style="1084" customWidth="1"/>
    <col min="1539" max="1539" width="9.42578125" style="1084" bestFit="1" customWidth="1"/>
    <col min="1540" max="1540" width="16" style="1084" bestFit="1" customWidth="1"/>
    <col min="1541" max="1541" width="8.42578125" style="1084" bestFit="1" customWidth="1"/>
    <col min="1542" max="1542" width="16" style="1084" bestFit="1" customWidth="1"/>
    <col min="1543" max="1543" width="10.85546875" style="1084" customWidth="1"/>
    <col min="1544" max="1544" width="13.85546875" style="1084" customWidth="1"/>
    <col min="1545" max="1545" width="10" style="1084" bestFit="1" customWidth="1"/>
    <col min="1546" max="1546" width="16" style="1084" bestFit="1" customWidth="1"/>
    <col min="1547" max="1547" width="15.140625" style="1084" customWidth="1"/>
    <col min="1548" max="1548" width="12.7109375" style="1084" customWidth="1"/>
    <col min="1549" max="1549" width="9.5703125" style="1084" bestFit="1" customWidth="1"/>
    <col min="1550" max="1550" width="11.28515625" style="1084" bestFit="1" customWidth="1"/>
    <col min="1551" max="1793" width="9.140625" style="1084"/>
    <col min="1794" max="1794" width="20" style="1084" customWidth="1"/>
    <col min="1795" max="1795" width="9.42578125" style="1084" bestFit="1" customWidth="1"/>
    <col min="1796" max="1796" width="16" style="1084" bestFit="1" customWidth="1"/>
    <col min="1797" max="1797" width="8.42578125" style="1084" bestFit="1" customWidth="1"/>
    <col min="1798" max="1798" width="16" style="1084" bestFit="1" customWidth="1"/>
    <col min="1799" max="1799" width="10.85546875" style="1084" customWidth="1"/>
    <col min="1800" max="1800" width="13.85546875" style="1084" customWidth="1"/>
    <col min="1801" max="1801" width="10" style="1084" bestFit="1" customWidth="1"/>
    <col min="1802" max="1802" width="16" style="1084" bestFit="1" customWidth="1"/>
    <col min="1803" max="1803" width="15.140625" style="1084" customWidth="1"/>
    <col min="1804" max="1804" width="12.7109375" style="1084" customWidth="1"/>
    <col min="1805" max="1805" width="9.5703125" style="1084" bestFit="1" customWidth="1"/>
    <col min="1806" max="1806" width="11.28515625" style="1084" bestFit="1" customWidth="1"/>
    <col min="1807" max="2049" width="9.140625" style="1084"/>
    <col min="2050" max="2050" width="20" style="1084" customWidth="1"/>
    <col min="2051" max="2051" width="9.42578125" style="1084" bestFit="1" customWidth="1"/>
    <col min="2052" max="2052" width="16" style="1084" bestFit="1" customWidth="1"/>
    <col min="2053" max="2053" width="8.42578125" style="1084" bestFit="1" customWidth="1"/>
    <col min="2054" max="2054" width="16" style="1084" bestFit="1" customWidth="1"/>
    <col min="2055" max="2055" width="10.85546875" style="1084" customWidth="1"/>
    <col min="2056" max="2056" width="13.85546875" style="1084" customWidth="1"/>
    <col min="2057" max="2057" width="10" style="1084" bestFit="1" customWidth="1"/>
    <col min="2058" max="2058" width="16" style="1084" bestFit="1" customWidth="1"/>
    <col min="2059" max="2059" width="15.140625" style="1084" customWidth="1"/>
    <col min="2060" max="2060" width="12.7109375" style="1084" customWidth="1"/>
    <col min="2061" max="2061" width="9.5703125" style="1084" bestFit="1" customWidth="1"/>
    <col min="2062" max="2062" width="11.28515625" style="1084" bestFit="1" customWidth="1"/>
    <col min="2063" max="2305" width="9.140625" style="1084"/>
    <col min="2306" max="2306" width="20" style="1084" customWidth="1"/>
    <col min="2307" max="2307" width="9.42578125" style="1084" bestFit="1" customWidth="1"/>
    <col min="2308" max="2308" width="16" style="1084" bestFit="1" customWidth="1"/>
    <col min="2309" max="2309" width="8.42578125" style="1084" bestFit="1" customWidth="1"/>
    <col min="2310" max="2310" width="16" style="1084" bestFit="1" customWidth="1"/>
    <col min="2311" max="2311" width="10.85546875" style="1084" customWidth="1"/>
    <col min="2312" max="2312" width="13.85546875" style="1084" customWidth="1"/>
    <col min="2313" max="2313" width="10" style="1084" bestFit="1" customWidth="1"/>
    <col min="2314" max="2314" width="16" style="1084" bestFit="1" customWidth="1"/>
    <col min="2315" max="2315" width="15.140625" style="1084" customWidth="1"/>
    <col min="2316" max="2316" width="12.7109375" style="1084" customWidth="1"/>
    <col min="2317" max="2317" width="9.5703125" style="1084" bestFit="1" customWidth="1"/>
    <col min="2318" max="2318" width="11.28515625" style="1084" bestFit="1" customWidth="1"/>
    <col min="2319" max="2561" width="9.140625" style="1084"/>
    <col min="2562" max="2562" width="20" style="1084" customWidth="1"/>
    <col min="2563" max="2563" width="9.42578125" style="1084" bestFit="1" customWidth="1"/>
    <col min="2564" max="2564" width="16" style="1084" bestFit="1" customWidth="1"/>
    <col min="2565" max="2565" width="8.42578125" style="1084" bestFit="1" customWidth="1"/>
    <col min="2566" max="2566" width="16" style="1084" bestFit="1" customWidth="1"/>
    <col min="2567" max="2567" width="10.85546875" style="1084" customWidth="1"/>
    <col min="2568" max="2568" width="13.85546875" style="1084" customWidth="1"/>
    <col min="2569" max="2569" width="10" style="1084" bestFit="1" customWidth="1"/>
    <col min="2570" max="2570" width="16" style="1084" bestFit="1" customWidth="1"/>
    <col min="2571" max="2571" width="15.140625" style="1084" customWidth="1"/>
    <col min="2572" max="2572" width="12.7109375" style="1084" customWidth="1"/>
    <col min="2573" max="2573" width="9.5703125" style="1084" bestFit="1" customWidth="1"/>
    <col min="2574" max="2574" width="11.28515625" style="1084" bestFit="1" customWidth="1"/>
    <col min="2575" max="2817" width="9.140625" style="1084"/>
    <col min="2818" max="2818" width="20" style="1084" customWidth="1"/>
    <col min="2819" max="2819" width="9.42578125" style="1084" bestFit="1" customWidth="1"/>
    <col min="2820" max="2820" width="16" style="1084" bestFit="1" customWidth="1"/>
    <col min="2821" max="2821" width="8.42578125" style="1084" bestFit="1" customWidth="1"/>
    <col min="2822" max="2822" width="16" style="1084" bestFit="1" customWidth="1"/>
    <col min="2823" max="2823" width="10.85546875" style="1084" customWidth="1"/>
    <col min="2824" max="2824" width="13.85546875" style="1084" customWidth="1"/>
    <col min="2825" max="2825" width="10" style="1084" bestFit="1" customWidth="1"/>
    <col min="2826" max="2826" width="16" style="1084" bestFit="1" customWidth="1"/>
    <col min="2827" max="2827" width="15.140625" style="1084" customWidth="1"/>
    <col min="2828" max="2828" width="12.7109375" style="1084" customWidth="1"/>
    <col min="2829" max="2829" width="9.5703125" style="1084" bestFit="1" customWidth="1"/>
    <col min="2830" max="2830" width="11.28515625" style="1084" bestFit="1" customWidth="1"/>
    <col min="2831" max="3073" width="9.140625" style="1084"/>
    <col min="3074" max="3074" width="20" style="1084" customWidth="1"/>
    <col min="3075" max="3075" width="9.42578125" style="1084" bestFit="1" customWidth="1"/>
    <col min="3076" max="3076" width="16" style="1084" bestFit="1" customWidth="1"/>
    <col min="3077" max="3077" width="8.42578125" style="1084" bestFit="1" customWidth="1"/>
    <col min="3078" max="3078" width="16" style="1084" bestFit="1" customWidth="1"/>
    <col min="3079" max="3079" width="10.85546875" style="1084" customWidth="1"/>
    <col min="3080" max="3080" width="13.85546875" style="1084" customWidth="1"/>
    <col min="3081" max="3081" width="10" style="1084" bestFit="1" customWidth="1"/>
    <col min="3082" max="3082" width="16" style="1084" bestFit="1" customWidth="1"/>
    <col min="3083" max="3083" width="15.140625" style="1084" customWidth="1"/>
    <col min="3084" max="3084" width="12.7109375" style="1084" customWidth="1"/>
    <col min="3085" max="3085" width="9.5703125" style="1084" bestFit="1" customWidth="1"/>
    <col min="3086" max="3086" width="11.28515625" style="1084" bestFit="1" customWidth="1"/>
    <col min="3087" max="3329" width="9.140625" style="1084"/>
    <col min="3330" max="3330" width="20" style="1084" customWidth="1"/>
    <col min="3331" max="3331" width="9.42578125" style="1084" bestFit="1" customWidth="1"/>
    <col min="3332" max="3332" width="16" style="1084" bestFit="1" customWidth="1"/>
    <col min="3333" max="3333" width="8.42578125" style="1084" bestFit="1" customWidth="1"/>
    <col min="3334" max="3334" width="16" style="1084" bestFit="1" customWidth="1"/>
    <col min="3335" max="3335" width="10.85546875" style="1084" customWidth="1"/>
    <col min="3336" max="3336" width="13.85546875" style="1084" customWidth="1"/>
    <col min="3337" max="3337" width="10" style="1084" bestFit="1" customWidth="1"/>
    <col min="3338" max="3338" width="16" style="1084" bestFit="1" customWidth="1"/>
    <col min="3339" max="3339" width="15.140625" style="1084" customWidth="1"/>
    <col min="3340" max="3340" width="12.7109375" style="1084" customWidth="1"/>
    <col min="3341" max="3341" width="9.5703125" style="1084" bestFit="1" customWidth="1"/>
    <col min="3342" max="3342" width="11.28515625" style="1084" bestFit="1" customWidth="1"/>
    <col min="3343" max="3585" width="9.140625" style="1084"/>
    <col min="3586" max="3586" width="20" style="1084" customWidth="1"/>
    <col min="3587" max="3587" width="9.42578125" style="1084" bestFit="1" customWidth="1"/>
    <col min="3588" max="3588" width="16" style="1084" bestFit="1" customWidth="1"/>
    <col min="3589" max="3589" width="8.42578125" style="1084" bestFit="1" customWidth="1"/>
    <col min="3590" max="3590" width="16" style="1084" bestFit="1" customWidth="1"/>
    <col min="3591" max="3591" width="10.85546875" style="1084" customWidth="1"/>
    <col min="3592" max="3592" width="13.85546875" style="1084" customWidth="1"/>
    <col min="3593" max="3593" width="10" style="1084" bestFit="1" customWidth="1"/>
    <col min="3594" max="3594" width="16" style="1084" bestFit="1" customWidth="1"/>
    <col min="3595" max="3595" width="15.140625" style="1084" customWidth="1"/>
    <col min="3596" max="3596" width="12.7109375" style="1084" customWidth="1"/>
    <col min="3597" max="3597" width="9.5703125" style="1084" bestFit="1" customWidth="1"/>
    <col min="3598" max="3598" width="11.28515625" style="1084" bestFit="1" customWidth="1"/>
    <col min="3599" max="3841" width="9.140625" style="1084"/>
    <col min="3842" max="3842" width="20" style="1084" customWidth="1"/>
    <col min="3843" max="3843" width="9.42578125" style="1084" bestFit="1" customWidth="1"/>
    <col min="3844" max="3844" width="16" style="1084" bestFit="1" customWidth="1"/>
    <col min="3845" max="3845" width="8.42578125" style="1084" bestFit="1" customWidth="1"/>
    <col min="3846" max="3846" width="16" style="1084" bestFit="1" customWidth="1"/>
    <col min="3847" max="3847" width="10.85546875" style="1084" customWidth="1"/>
    <col min="3848" max="3848" width="13.85546875" style="1084" customWidth="1"/>
    <col min="3849" max="3849" width="10" style="1084" bestFit="1" customWidth="1"/>
    <col min="3850" max="3850" width="16" style="1084" bestFit="1" customWidth="1"/>
    <col min="3851" max="3851" width="15.140625" style="1084" customWidth="1"/>
    <col min="3852" max="3852" width="12.7109375" style="1084" customWidth="1"/>
    <col min="3853" max="3853" width="9.5703125" style="1084" bestFit="1" customWidth="1"/>
    <col min="3854" max="3854" width="11.28515625" style="1084" bestFit="1" customWidth="1"/>
    <col min="3855" max="4097" width="9.140625" style="1084"/>
    <col min="4098" max="4098" width="20" style="1084" customWidth="1"/>
    <col min="4099" max="4099" width="9.42578125" style="1084" bestFit="1" customWidth="1"/>
    <col min="4100" max="4100" width="16" style="1084" bestFit="1" customWidth="1"/>
    <col min="4101" max="4101" width="8.42578125" style="1084" bestFit="1" customWidth="1"/>
    <col min="4102" max="4102" width="16" style="1084" bestFit="1" customWidth="1"/>
    <col min="4103" max="4103" width="10.85546875" style="1084" customWidth="1"/>
    <col min="4104" max="4104" width="13.85546875" style="1084" customWidth="1"/>
    <col min="4105" max="4105" width="10" style="1084" bestFit="1" customWidth="1"/>
    <col min="4106" max="4106" width="16" style="1084" bestFit="1" customWidth="1"/>
    <col min="4107" max="4107" width="15.140625" style="1084" customWidth="1"/>
    <col min="4108" max="4108" width="12.7109375" style="1084" customWidth="1"/>
    <col min="4109" max="4109" width="9.5703125" style="1084" bestFit="1" customWidth="1"/>
    <col min="4110" max="4110" width="11.28515625" style="1084" bestFit="1" customWidth="1"/>
    <col min="4111" max="4353" width="9.140625" style="1084"/>
    <col min="4354" max="4354" width="20" style="1084" customWidth="1"/>
    <col min="4355" max="4355" width="9.42578125" style="1084" bestFit="1" customWidth="1"/>
    <col min="4356" max="4356" width="16" style="1084" bestFit="1" customWidth="1"/>
    <col min="4357" max="4357" width="8.42578125" style="1084" bestFit="1" customWidth="1"/>
    <col min="4358" max="4358" width="16" style="1084" bestFit="1" customWidth="1"/>
    <col min="4359" max="4359" width="10.85546875" style="1084" customWidth="1"/>
    <col min="4360" max="4360" width="13.85546875" style="1084" customWidth="1"/>
    <col min="4361" max="4361" width="10" style="1084" bestFit="1" customWidth="1"/>
    <col min="4362" max="4362" width="16" style="1084" bestFit="1" customWidth="1"/>
    <col min="4363" max="4363" width="15.140625" style="1084" customWidth="1"/>
    <col min="4364" max="4364" width="12.7109375" style="1084" customWidth="1"/>
    <col min="4365" max="4365" width="9.5703125" style="1084" bestFit="1" customWidth="1"/>
    <col min="4366" max="4366" width="11.28515625" style="1084" bestFit="1" customWidth="1"/>
    <col min="4367" max="4609" width="9.140625" style="1084"/>
    <col min="4610" max="4610" width="20" style="1084" customWidth="1"/>
    <col min="4611" max="4611" width="9.42578125" style="1084" bestFit="1" customWidth="1"/>
    <col min="4612" max="4612" width="16" style="1084" bestFit="1" customWidth="1"/>
    <col min="4613" max="4613" width="8.42578125" style="1084" bestFit="1" customWidth="1"/>
    <col min="4614" max="4614" width="16" style="1084" bestFit="1" customWidth="1"/>
    <col min="4615" max="4615" width="10.85546875" style="1084" customWidth="1"/>
    <col min="4616" max="4616" width="13.85546875" style="1084" customWidth="1"/>
    <col min="4617" max="4617" width="10" style="1084" bestFit="1" customWidth="1"/>
    <col min="4618" max="4618" width="16" style="1084" bestFit="1" customWidth="1"/>
    <col min="4619" max="4619" width="15.140625" style="1084" customWidth="1"/>
    <col min="4620" max="4620" width="12.7109375" style="1084" customWidth="1"/>
    <col min="4621" max="4621" width="9.5703125" style="1084" bestFit="1" customWidth="1"/>
    <col min="4622" max="4622" width="11.28515625" style="1084" bestFit="1" customWidth="1"/>
    <col min="4623" max="4865" width="9.140625" style="1084"/>
    <col min="4866" max="4866" width="20" style="1084" customWidth="1"/>
    <col min="4867" max="4867" width="9.42578125" style="1084" bestFit="1" customWidth="1"/>
    <col min="4868" max="4868" width="16" style="1084" bestFit="1" customWidth="1"/>
    <col min="4869" max="4869" width="8.42578125" style="1084" bestFit="1" customWidth="1"/>
    <col min="4870" max="4870" width="16" style="1084" bestFit="1" customWidth="1"/>
    <col min="4871" max="4871" width="10.85546875" style="1084" customWidth="1"/>
    <col min="4872" max="4872" width="13.85546875" style="1084" customWidth="1"/>
    <col min="4873" max="4873" width="10" style="1084" bestFit="1" customWidth="1"/>
    <col min="4874" max="4874" width="16" style="1084" bestFit="1" customWidth="1"/>
    <col min="4875" max="4875" width="15.140625" style="1084" customWidth="1"/>
    <col min="4876" max="4876" width="12.7109375" style="1084" customWidth="1"/>
    <col min="4877" max="4877" width="9.5703125" style="1084" bestFit="1" customWidth="1"/>
    <col min="4878" max="4878" width="11.28515625" style="1084" bestFit="1" customWidth="1"/>
    <col min="4879" max="5121" width="9.140625" style="1084"/>
    <col min="5122" max="5122" width="20" style="1084" customWidth="1"/>
    <col min="5123" max="5123" width="9.42578125" style="1084" bestFit="1" customWidth="1"/>
    <col min="5124" max="5124" width="16" style="1084" bestFit="1" customWidth="1"/>
    <col min="5125" max="5125" width="8.42578125" style="1084" bestFit="1" customWidth="1"/>
    <col min="5126" max="5126" width="16" style="1084" bestFit="1" customWidth="1"/>
    <col min="5127" max="5127" width="10.85546875" style="1084" customWidth="1"/>
    <col min="5128" max="5128" width="13.85546875" style="1084" customWidth="1"/>
    <col min="5129" max="5129" width="10" style="1084" bestFit="1" customWidth="1"/>
    <col min="5130" max="5130" width="16" style="1084" bestFit="1" customWidth="1"/>
    <col min="5131" max="5131" width="15.140625" style="1084" customWidth="1"/>
    <col min="5132" max="5132" width="12.7109375" style="1084" customWidth="1"/>
    <col min="5133" max="5133" width="9.5703125" style="1084" bestFit="1" customWidth="1"/>
    <col min="5134" max="5134" width="11.28515625" style="1084" bestFit="1" customWidth="1"/>
    <col min="5135" max="5377" width="9.140625" style="1084"/>
    <col min="5378" max="5378" width="20" style="1084" customWidth="1"/>
    <col min="5379" max="5379" width="9.42578125" style="1084" bestFit="1" customWidth="1"/>
    <col min="5380" max="5380" width="16" style="1084" bestFit="1" customWidth="1"/>
    <col min="5381" max="5381" width="8.42578125" style="1084" bestFit="1" customWidth="1"/>
    <col min="5382" max="5382" width="16" style="1084" bestFit="1" customWidth="1"/>
    <col min="5383" max="5383" width="10.85546875" style="1084" customWidth="1"/>
    <col min="5384" max="5384" width="13.85546875" style="1084" customWidth="1"/>
    <col min="5385" max="5385" width="10" style="1084" bestFit="1" customWidth="1"/>
    <col min="5386" max="5386" width="16" style="1084" bestFit="1" customWidth="1"/>
    <col min="5387" max="5387" width="15.140625" style="1084" customWidth="1"/>
    <col min="5388" max="5388" width="12.7109375" style="1084" customWidth="1"/>
    <col min="5389" max="5389" width="9.5703125" style="1084" bestFit="1" customWidth="1"/>
    <col min="5390" max="5390" width="11.28515625" style="1084" bestFit="1" customWidth="1"/>
    <col min="5391" max="5633" width="9.140625" style="1084"/>
    <col min="5634" max="5634" width="20" style="1084" customWidth="1"/>
    <col min="5635" max="5635" width="9.42578125" style="1084" bestFit="1" customWidth="1"/>
    <col min="5636" max="5636" width="16" style="1084" bestFit="1" customWidth="1"/>
    <col min="5637" max="5637" width="8.42578125" style="1084" bestFit="1" customWidth="1"/>
    <col min="5638" max="5638" width="16" style="1084" bestFit="1" customWidth="1"/>
    <col min="5639" max="5639" width="10.85546875" style="1084" customWidth="1"/>
    <col min="5640" max="5640" width="13.85546875" style="1084" customWidth="1"/>
    <col min="5641" max="5641" width="10" style="1084" bestFit="1" customWidth="1"/>
    <col min="5642" max="5642" width="16" style="1084" bestFit="1" customWidth="1"/>
    <col min="5643" max="5643" width="15.140625" style="1084" customWidth="1"/>
    <col min="5644" max="5644" width="12.7109375" style="1084" customWidth="1"/>
    <col min="5645" max="5645" width="9.5703125" style="1084" bestFit="1" customWidth="1"/>
    <col min="5646" max="5646" width="11.28515625" style="1084" bestFit="1" customWidth="1"/>
    <col min="5647" max="5889" width="9.140625" style="1084"/>
    <col min="5890" max="5890" width="20" style="1084" customWidth="1"/>
    <col min="5891" max="5891" width="9.42578125" style="1084" bestFit="1" customWidth="1"/>
    <col min="5892" max="5892" width="16" style="1084" bestFit="1" customWidth="1"/>
    <col min="5893" max="5893" width="8.42578125" style="1084" bestFit="1" customWidth="1"/>
    <col min="5894" max="5894" width="16" style="1084" bestFit="1" customWidth="1"/>
    <col min="5895" max="5895" width="10.85546875" style="1084" customWidth="1"/>
    <col min="5896" max="5896" width="13.85546875" style="1084" customWidth="1"/>
    <col min="5897" max="5897" width="10" style="1084" bestFit="1" customWidth="1"/>
    <col min="5898" max="5898" width="16" style="1084" bestFit="1" customWidth="1"/>
    <col min="5899" max="5899" width="15.140625" style="1084" customWidth="1"/>
    <col min="5900" max="5900" width="12.7109375" style="1084" customWidth="1"/>
    <col min="5901" max="5901" width="9.5703125" style="1084" bestFit="1" customWidth="1"/>
    <col min="5902" max="5902" width="11.28515625" style="1084" bestFit="1" customWidth="1"/>
    <col min="5903" max="6145" width="9.140625" style="1084"/>
    <col min="6146" max="6146" width="20" style="1084" customWidth="1"/>
    <col min="6147" max="6147" width="9.42578125" style="1084" bestFit="1" customWidth="1"/>
    <col min="6148" max="6148" width="16" style="1084" bestFit="1" customWidth="1"/>
    <col min="6149" max="6149" width="8.42578125" style="1084" bestFit="1" customWidth="1"/>
    <col min="6150" max="6150" width="16" style="1084" bestFit="1" customWidth="1"/>
    <col min="6151" max="6151" width="10.85546875" style="1084" customWidth="1"/>
    <col min="6152" max="6152" width="13.85546875" style="1084" customWidth="1"/>
    <col min="6153" max="6153" width="10" style="1084" bestFit="1" customWidth="1"/>
    <col min="6154" max="6154" width="16" style="1084" bestFit="1" customWidth="1"/>
    <col min="6155" max="6155" width="15.140625" style="1084" customWidth="1"/>
    <col min="6156" max="6156" width="12.7109375" style="1084" customWidth="1"/>
    <col min="6157" max="6157" width="9.5703125" style="1084" bestFit="1" customWidth="1"/>
    <col min="6158" max="6158" width="11.28515625" style="1084" bestFit="1" customWidth="1"/>
    <col min="6159" max="6401" width="9.140625" style="1084"/>
    <col min="6402" max="6402" width="20" style="1084" customWidth="1"/>
    <col min="6403" max="6403" width="9.42578125" style="1084" bestFit="1" customWidth="1"/>
    <col min="6404" max="6404" width="16" style="1084" bestFit="1" customWidth="1"/>
    <col min="6405" max="6405" width="8.42578125" style="1084" bestFit="1" customWidth="1"/>
    <col min="6406" max="6406" width="16" style="1084" bestFit="1" customWidth="1"/>
    <col min="6407" max="6407" width="10.85546875" style="1084" customWidth="1"/>
    <col min="6408" max="6408" width="13.85546875" style="1084" customWidth="1"/>
    <col min="6409" max="6409" width="10" style="1084" bestFit="1" customWidth="1"/>
    <col min="6410" max="6410" width="16" style="1084" bestFit="1" customWidth="1"/>
    <col min="6411" max="6411" width="15.140625" style="1084" customWidth="1"/>
    <col min="6412" max="6412" width="12.7109375" style="1084" customWidth="1"/>
    <col min="6413" max="6413" width="9.5703125" style="1084" bestFit="1" customWidth="1"/>
    <col min="6414" max="6414" width="11.28515625" style="1084" bestFit="1" customWidth="1"/>
    <col min="6415" max="6657" width="9.140625" style="1084"/>
    <col min="6658" max="6658" width="20" style="1084" customWidth="1"/>
    <col min="6659" max="6659" width="9.42578125" style="1084" bestFit="1" customWidth="1"/>
    <col min="6660" max="6660" width="16" style="1084" bestFit="1" customWidth="1"/>
    <col min="6661" max="6661" width="8.42578125" style="1084" bestFit="1" customWidth="1"/>
    <col min="6662" max="6662" width="16" style="1084" bestFit="1" customWidth="1"/>
    <col min="6663" max="6663" width="10.85546875" style="1084" customWidth="1"/>
    <col min="6664" max="6664" width="13.85546875" style="1084" customWidth="1"/>
    <col min="6665" max="6665" width="10" style="1084" bestFit="1" customWidth="1"/>
    <col min="6666" max="6666" width="16" style="1084" bestFit="1" customWidth="1"/>
    <col min="6667" max="6667" width="15.140625" style="1084" customWidth="1"/>
    <col min="6668" max="6668" width="12.7109375" style="1084" customWidth="1"/>
    <col min="6669" max="6669" width="9.5703125" style="1084" bestFit="1" customWidth="1"/>
    <col min="6670" max="6670" width="11.28515625" style="1084" bestFit="1" customWidth="1"/>
    <col min="6671" max="6913" width="9.140625" style="1084"/>
    <col min="6914" max="6914" width="20" style="1084" customWidth="1"/>
    <col min="6915" max="6915" width="9.42578125" style="1084" bestFit="1" customWidth="1"/>
    <col min="6916" max="6916" width="16" style="1084" bestFit="1" customWidth="1"/>
    <col min="6917" max="6917" width="8.42578125" style="1084" bestFit="1" customWidth="1"/>
    <col min="6918" max="6918" width="16" style="1084" bestFit="1" customWidth="1"/>
    <col min="6919" max="6919" width="10.85546875" style="1084" customWidth="1"/>
    <col min="6920" max="6920" width="13.85546875" style="1084" customWidth="1"/>
    <col min="6921" max="6921" width="10" style="1084" bestFit="1" customWidth="1"/>
    <col min="6922" max="6922" width="16" style="1084" bestFit="1" customWidth="1"/>
    <col min="6923" max="6923" width="15.140625" style="1084" customWidth="1"/>
    <col min="6924" max="6924" width="12.7109375" style="1084" customWidth="1"/>
    <col min="6925" max="6925" width="9.5703125" style="1084" bestFit="1" customWidth="1"/>
    <col min="6926" max="6926" width="11.28515625" style="1084" bestFit="1" customWidth="1"/>
    <col min="6927" max="7169" width="9.140625" style="1084"/>
    <col min="7170" max="7170" width="20" style="1084" customWidth="1"/>
    <col min="7171" max="7171" width="9.42578125" style="1084" bestFit="1" customWidth="1"/>
    <col min="7172" max="7172" width="16" style="1084" bestFit="1" customWidth="1"/>
    <col min="7173" max="7173" width="8.42578125" style="1084" bestFit="1" customWidth="1"/>
    <col min="7174" max="7174" width="16" style="1084" bestFit="1" customWidth="1"/>
    <col min="7175" max="7175" width="10.85546875" style="1084" customWidth="1"/>
    <col min="7176" max="7176" width="13.85546875" style="1084" customWidth="1"/>
    <col min="7177" max="7177" width="10" style="1084" bestFit="1" customWidth="1"/>
    <col min="7178" max="7178" width="16" style="1084" bestFit="1" customWidth="1"/>
    <col min="7179" max="7179" width="15.140625" style="1084" customWidth="1"/>
    <col min="7180" max="7180" width="12.7109375" style="1084" customWidth="1"/>
    <col min="7181" max="7181" width="9.5703125" style="1084" bestFit="1" customWidth="1"/>
    <col min="7182" max="7182" width="11.28515625" style="1084" bestFit="1" customWidth="1"/>
    <col min="7183" max="7425" width="9.140625" style="1084"/>
    <col min="7426" max="7426" width="20" style="1084" customWidth="1"/>
    <col min="7427" max="7427" width="9.42578125" style="1084" bestFit="1" customWidth="1"/>
    <col min="7428" max="7428" width="16" style="1084" bestFit="1" customWidth="1"/>
    <col min="7429" max="7429" width="8.42578125" style="1084" bestFit="1" customWidth="1"/>
    <col min="7430" max="7430" width="16" style="1084" bestFit="1" customWidth="1"/>
    <col min="7431" max="7431" width="10.85546875" style="1084" customWidth="1"/>
    <col min="7432" max="7432" width="13.85546875" style="1084" customWidth="1"/>
    <col min="7433" max="7433" width="10" style="1084" bestFit="1" customWidth="1"/>
    <col min="7434" max="7434" width="16" style="1084" bestFit="1" customWidth="1"/>
    <col min="7435" max="7435" width="15.140625" style="1084" customWidth="1"/>
    <col min="7436" max="7436" width="12.7109375" style="1084" customWidth="1"/>
    <col min="7437" max="7437" width="9.5703125" style="1084" bestFit="1" customWidth="1"/>
    <col min="7438" max="7438" width="11.28515625" style="1084" bestFit="1" customWidth="1"/>
    <col min="7439" max="7681" width="9.140625" style="1084"/>
    <col min="7682" max="7682" width="20" style="1084" customWidth="1"/>
    <col min="7683" max="7683" width="9.42578125" style="1084" bestFit="1" customWidth="1"/>
    <col min="7684" max="7684" width="16" style="1084" bestFit="1" customWidth="1"/>
    <col min="7685" max="7685" width="8.42578125" style="1084" bestFit="1" customWidth="1"/>
    <col min="7686" max="7686" width="16" style="1084" bestFit="1" customWidth="1"/>
    <col min="7687" max="7687" width="10.85546875" style="1084" customWidth="1"/>
    <col min="7688" max="7688" width="13.85546875" style="1084" customWidth="1"/>
    <col min="7689" max="7689" width="10" style="1084" bestFit="1" customWidth="1"/>
    <col min="7690" max="7690" width="16" style="1084" bestFit="1" customWidth="1"/>
    <col min="7691" max="7691" width="15.140625" style="1084" customWidth="1"/>
    <col min="7692" max="7692" width="12.7109375" style="1084" customWidth="1"/>
    <col min="7693" max="7693" width="9.5703125" style="1084" bestFit="1" customWidth="1"/>
    <col min="7694" max="7694" width="11.28515625" style="1084" bestFit="1" customWidth="1"/>
    <col min="7695" max="7937" width="9.140625" style="1084"/>
    <col min="7938" max="7938" width="20" style="1084" customWidth="1"/>
    <col min="7939" max="7939" width="9.42578125" style="1084" bestFit="1" customWidth="1"/>
    <col min="7940" max="7940" width="16" style="1084" bestFit="1" customWidth="1"/>
    <col min="7941" max="7941" width="8.42578125" style="1084" bestFit="1" customWidth="1"/>
    <col min="7942" max="7942" width="16" style="1084" bestFit="1" customWidth="1"/>
    <col min="7943" max="7943" width="10.85546875" style="1084" customWidth="1"/>
    <col min="7944" max="7944" width="13.85546875" style="1084" customWidth="1"/>
    <col min="7945" max="7945" width="10" style="1084" bestFit="1" customWidth="1"/>
    <col min="7946" max="7946" width="16" style="1084" bestFit="1" customWidth="1"/>
    <col min="7947" max="7947" width="15.140625" style="1084" customWidth="1"/>
    <col min="7948" max="7948" width="12.7109375" style="1084" customWidth="1"/>
    <col min="7949" max="7949" width="9.5703125" style="1084" bestFit="1" customWidth="1"/>
    <col min="7950" max="7950" width="11.28515625" style="1084" bestFit="1" customWidth="1"/>
    <col min="7951" max="8193" width="9.140625" style="1084"/>
    <col min="8194" max="8194" width="20" style="1084" customWidth="1"/>
    <col min="8195" max="8195" width="9.42578125" style="1084" bestFit="1" customWidth="1"/>
    <col min="8196" max="8196" width="16" style="1084" bestFit="1" customWidth="1"/>
    <col min="8197" max="8197" width="8.42578125" style="1084" bestFit="1" customWidth="1"/>
    <col min="8198" max="8198" width="16" style="1084" bestFit="1" customWidth="1"/>
    <col min="8199" max="8199" width="10.85546875" style="1084" customWidth="1"/>
    <col min="8200" max="8200" width="13.85546875" style="1084" customWidth="1"/>
    <col min="8201" max="8201" width="10" style="1084" bestFit="1" customWidth="1"/>
    <col min="8202" max="8202" width="16" style="1084" bestFit="1" customWidth="1"/>
    <col min="8203" max="8203" width="15.140625" style="1084" customWidth="1"/>
    <col min="8204" max="8204" width="12.7109375" style="1084" customWidth="1"/>
    <col min="8205" max="8205" width="9.5703125" style="1084" bestFit="1" customWidth="1"/>
    <col min="8206" max="8206" width="11.28515625" style="1084" bestFit="1" customWidth="1"/>
    <col min="8207" max="8449" width="9.140625" style="1084"/>
    <col min="8450" max="8450" width="20" style="1084" customWidth="1"/>
    <col min="8451" max="8451" width="9.42578125" style="1084" bestFit="1" customWidth="1"/>
    <col min="8452" max="8452" width="16" style="1084" bestFit="1" customWidth="1"/>
    <col min="8453" max="8453" width="8.42578125" style="1084" bestFit="1" customWidth="1"/>
    <col min="8454" max="8454" width="16" style="1084" bestFit="1" customWidth="1"/>
    <col min="8455" max="8455" width="10.85546875" style="1084" customWidth="1"/>
    <col min="8456" max="8456" width="13.85546875" style="1084" customWidth="1"/>
    <col min="8457" max="8457" width="10" style="1084" bestFit="1" customWidth="1"/>
    <col min="8458" max="8458" width="16" style="1084" bestFit="1" customWidth="1"/>
    <col min="8459" max="8459" width="15.140625" style="1084" customWidth="1"/>
    <col min="8460" max="8460" width="12.7109375" style="1084" customWidth="1"/>
    <col min="8461" max="8461" width="9.5703125" style="1084" bestFit="1" customWidth="1"/>
    <col min="8462" max="8462" width="11.28515625" style="1084" bestFit="1" customWidth="1"/>
    <col min="8463" max="8705" width="9.140625" style="1084"/>
    <col min="8706" max="8706" width="20" style="1084" customWidth="1"/>
    <col min="8707" max="8707" width="9.42578125" style="1084" bestFit="1" customWidth="1"/>
    <col min="8708" max="8708" width="16" style="1084" bestFit="1" customWidth="1"/>
    <col min="8709" max="8709" width="8.42578125" style="1084" bestFit="1" customWidth="1"/>
    <col min="8710" max="8710" width="16" style="1084" bestFit="1" customWidth="1"/>
    <col min="8711" max="8711" width="10.85546875" style="1084" customWidth="1"/>
    <col min="8712" max="8712" width="13.85546875" style="1084" customWidth="1"/>
    <col min="8713" max="8713" width="10" style="1084" bestFit="1" customWidth="1"/>
    <col min="8714" max="8714" width="16" style="1084" bestFit="1" customWidth="1"/>
    <col min="8715" max="8715" width="15.140625" style="1084" customWidth="1"/>
    <col min="8716" max="8716" width="12.7109375" style="1084" customWidth="1"/>
    <col min="8717" max="8717" width="9.5703125" style="1084" bestFit="1" customWidth="1"/>
    <col min="8718" max="8718" width="11.28515625" style="1084" bestFit="1" customWidth="1"/>
    <col min="8719" max="8961" width="9.140625" style="1084"/>
    <col min="8962" max="8962" width="20" style="1084" customWidth="1"/>
    <col min="8963" max="8963" width="9.42578125" style="1084" bestFit="1" customWidth="1"/>
    <col min="8964" max="8964" width="16" style="1084" bestFit="1" customWidth="1"/>
    <col min="8965" max="8965" width="8.42578125" style="1084" bestFit="1" customWidth="1"/>
    <col min="8966" max="8966" width="16" style="1084" bestFit="1" customWidth="1"/>
    <col min="8967" max="8967" width="10.85546875" style="1084" customWidth="1"/>
    <col min="8968" max="8968" width="13.85546875" style="1084" customWidth="1"/>
    <col min="8969" max="8969" width="10" style="1084" bestFit="1" customWidth="1"/>
    <col min="8970" max="8970" width="16" style="1084" bestFit="1" customWidth="1"/>
    <col min="8971" max="8971" width="15.140625" style="1084" customWidth="1"/>
    <col min="8972" max="8972" width="12.7109375" style="1084" customWidth="1"/>
    <col min="8973" max="8973" width="9.5703125" style="1084" bestFit="1" customWidth="1"/>
    <col min="8974" max="8974" width="11.28515625" style="1084" bestFit="1" customWidth="1"/>
    <col min="8975" max="9217" width="9.140625" style="1084"/>
    <col min="9218" max="9218" width="20" style="1084" customWidth="1"/>
    <col min="9219" max="9219" width="9.42578125" style="1084" bestFit="1" customWidth="1"/>
    <col min="9220" max="9220" width="16" style="1084" bestFit="1" customWidth="1"/>
    <col min="9221" max="9221" width="8.42578125" style="1084" bestFit="1" customWidth="1"/>
    <col min="9222" max="9222" width="16" style="1084" bestFit="1" customWidth="1"/>
    <col min="9223" max="9223" width="10.85546875" style="1084" customWidth="1"/>
    <col min="9224" max="9224" width="13.85546875" style="1084" customWidth="1"/>
    <col min="9225" max="9225" width="10" style="1084" bestFit="1" customWidth="1"/>
    <col min="9226" max="9226" width="16" style="1084" bestFit="1" customWidth="1"/>
    <col min="9227" max="9227" width="15.140625" style="1084" customWidth="1"/>
    <col min="9228" max="9228" width="12.7109375" style="1084" customWidth="1"/>
    <col min="9229" max="9229" width="9.5703125" style="1084" bestFit="1" customWidth="1"/>
    <col min="9230" max="9230" width="11.28515625" style="1084" bestFit="1" customWidth="1"/>
    <col min="9231" max="9473" width="9.140625" style="1084"/>
    <col min="9474" max="9474" width="20" style="1084" customWidth="1"/>
    <col min="9475" max="9475" width="9.42578125" style="1084" bestFit="1" customWidth="1"/>
    <col min="9476" max="9476" width="16" style="1084" bestFit="1" customWidth="1"/>
    <col min="9477" max="9477" width="8.42578125" style="1084" bestFit="1" customWidth="1"/>
    <col min="9478" max="9478" width="16" style="1084" bestFit="1" customWidth="1"/>
    <col min="9479" max="9479" width="10.85546875" style="1084" customWidth="1"/>
    <col min="9480" max="9480" width="13.85546875" style="1084" customWidth="1"/>
    <col min="9481" max="9481" width="10" style="1084" bestFit="1" customWidth="1"/>
    <col min="9482" max="9482" width="16" style="1084" bestFit="1" customWidth="1"/>
    <col min="9483" max="9483" width="15.140625" style="1084" customWidth="1"/>
    <col min="9484" max="9484" width="12.7109375" style="1084" customWidth="1"/>
    <col min="9485" max="9485" width="9.5703125" style="1084" bestFit="1" customWidth="1"/>
    <col min="9486" max="9486" width="11.28515625" style="1084" bestFit="1" customWidth="1"/>
    <col min="9487" max="9729" width="9.140625" style="1084"/>
    <col min="9730" max="9730" width="20" style="1084" customWidth="1"/>
    <col min="9731" max="9731" width="9.42578125" style="1084" bestFit="1" customWidth="1"/>
    <col min="9732" max="9732" width="16" style="1084" bestFit="1" customWidth="1"/>
    <col min="9733" max="9733" width="8.42578125" style="1084" bestFit="1" customWidth="1"/>
    <col min="9734" max="9734" width="16" style="1084" bestFit="1" customWidth="1"/>
    <col min="9735" max="9735" width="10.85546875" style="1084" customWidth="1"/>
    <col min="9736" max="9736" width="13.85546875" style="1084" customWidth="1"/>
    <col min="9737" max="9737" width="10" style="1084" bestFit="1" customWidth="1"/>
    <col min="9738" max="9738" width="16" style="1084" bestFit="1" customWidth="1"/>
    <col min="9739" max="9739" width="15.140625" style="1084" customWidth="1"/>
    <col min="9740" max="9740" width="12.7109375" style="1084" customWidth="1"/>
    <col min="9741" max="9741" width="9.5703125" style="1084" bestFit="1" customWidth="1"/>
    <col min="9742" max="9742" width="11.28515625" style="1084" bestFit="1" customWidth="1"/>
    <col min="9743" max="9985" width="9.140625" style="1084"/>
    <col min="9986" max="9986" width="20" style="1084" customWidth="1"/>
    <col min="9987" max="9987" width="9.42578125" style="1084" bestFit="1" customWidth="1"/>
    <col min="9988" max="9988" width="16" style="1084" bestFit="1" customWidth="1"/>
    <col min="9989" max="9989" width="8.42578125" style="1084" bestFit="1" customWidth="1"/>
    <col min="9990" max="9990" width="16" style="1084" bestFit="1" customWidth="1"/>
    <col min="9991" max="9991" width="10.85546875" style="1084" customWidth="1"/>
    <col min="9992" max="9992" width="13.85546875" style="1084" customWidth="1"/>
    <col min="9993" max="9993" width="10" style="1084" bestFit="1" customWidth="1"/>
    <col min="9994" max="9994" width="16" style="1084" bestFit="1" customWidth="1"/>
    <col min="9995" max="9995" width="15.140625" style="1084" customWidth="1"/>
    <col min="9996" max="9996" width="12.7109375" style="1084" customWidth="1"/>
    <col min="9997" max="9997" width="9.5703125" style="1084" bestFit="1" customWidth="1"/>
    <col min="9998" max="9998" width="11.28515625" style="1084" bestFit="1" customWidth="1"/>
    <col min="9999" max="10241" width="9.140625" style="1084"/>
    <col min="10242" max="10242" width="20" style="1084" customWidth="1"/>
    <col min="10243" max="10243" width="9.42578125" style="1084" bestFit="1" customWidth="1"/>
    <col min="10244" max="10244" width="16" style="1084" bestFit="1" customWidth="1"/>
    <col min="10245" max="10245" width="8.42578125" style="1084" bestFit="1" customWidth="1"/>
    <col min="10246" max="10246" width="16" style="1084" bestFit="1" customWidth="1"/>
    <col min="10247" max="10247" width="10.85546875" style="1084" customWidth="1"/>
    <col min="10248" max="10248" width="13.85546875" style="1084" customWidth="1"/>
    <col min="10249" max="10249" width="10" style="1084" bestFit="1" customWidth="1"/>
    <col min="10250" max="10250" width="16" style="1084" bestFit="1" customWidth="1"/>
    <col min="10251" max="10251" width="15.140625" style="1084" customWidth="1"/>
    <col min="10252" max="10252" width="12.7109375" style="1084" customWidth="1"/>
    <col min="10253" max="10253" width="9.5703125" style="1084" bestFit="1" customWidth="1"/>
    <col min="10254" max="10254" width="11.28515625" style="1084" bestFit="1" customWidth="1"/>
    <col min="10255" max="10497" width="9.140625" style="1084"/>
    <col min="10498" max="10498" width="20" style="1084" customWidth="1"/>
    <col min="10499" max="10499" width="9.42578125" style="1084" bestFit="1" customWidth="1"/>
    <col min="10500" max="10500" width="16" style="1084" bestFit="1" customWidth="1"/>
    <col min="10501" max="10501" width="8.42578125" style="1084" bestFit="1" customWidth="1"/>
    <col min="10502" max="10502" width="16" style="1084" bestFit="1" customWidth="1"/>
    <col min="10503" max="10503" width="10.85546875" style="1084" customWidth="1"/>
    <col min="10504" max="10504" width="13.85546875" style="1084" customWidth="1"/>
    <col min="10505" max="10505" width="10" style="1084" bestFit="1" customWidth="1"/>
    <col min="10506" max="10506" width="16" style="1084" bestFit="1" customWidth="1"/>
    <col min="10507" max="10507" width="15.140625" style="1084" customWidth="1"/>
    <col min="10508" max="10508" width="12.7109375" style="1084" customWidth="1"/>
    <col min="10509" max="10509" width="9.5703125" style="1084" bestFit="1" customWidth="1"/>
    <col min="10510" max="10510" width="11.28515625" style="1084" bestFit="1" customWidth="1"/>
    <col min="10511" max="10753" width="9.140625" style="1084"/>
    <col min="10754" max="10754" width="20" style="1084" customWidth="1"/>
    <col min="10755" max="10755" width="9.42578125" style="1084" bestFit="1" customWidth="1"/>
    <col min="10756" max="10756" width="16" style="1084" bestFit="1" customWidth="1"/>
    <col min="10757" max="10757" width="8.42578125" style="1084" bestFit="1" customWidth="1"/>
    <col min="10758" max="10758" width="16" style="1084" bestFit="1" customWidth="1"/>
    <col min="10759" max="10759" width="10.85546875" style="1084" customWidth="1"/>
    <col min="10760" max="10760" width="13.85546875" style="1084" customWidth="1"/>
    <col min="10761" max="10761" width="10" style="1084" bestFit="1" customWidth="1"/>
    <col min="10762" max="10762" width="16" style="1084" bestFit="1" customWidth="1"/>
    <col min="10763" max="10763" width="15.140625" style="1084" customWidth="1"/>
    <col min="10764" max="10764" width="12.7109375" style="1084" customWidth="1"/>
    <col min="10765" max="10765" width="9.5703125" style="1084" bestFit="1" customWidth="1"/>
    <col min="10766" max="10766" width="11.28515625" style="1084" bestFit="1" customWidth="1"/>
    <col min="10767" max="11009" width="9.140625" style="1084"/>
    <col min="11010" max="11010" width="20" style="1084" customWidth="1"/>
    <col min="11011" max="11011" width="9.42578125" style="1084" bestFit="1" customWidth="1"/>
    <col min="11012" max="11012" width="16" style="1084" bestFit="1" customWidth="1"/>
    <col min="11013" max="11013" width="8.42578125" style="1084" bestFit="1" customWidth="1"/>
    <col min="11014" max="11014" width="16" style="1084" bestFit="1" customWidth="1"/>
    <col min="11015" max="11015" width="10.85546875" style="1084" customWidth="1"/>
    <col min="11016" max="11016" width="13.85546875" style="1084" customWidth="1"/>
    <col min="11017" max="11017" width="10" style="1084" bestFit="1" customWidth="1"/>
    <col min="11018" max="11018" width="16" style="1084" bestFit="1" customWidth="1"/>
    <col min="11019" max="11019" width="15.140625" style="1084" customWidth="1"/>
    <col min="11020" max="11020" width="12.7109375" style="1084" customWidth="1"/>
    <col min="11021" max="11021" width="9.5703125" style="1084" bestFit="1" customWidth="1"/>
    <col min="11022" max="11022" width="11.28515625" style="1084" bestFit="1" customWidth="1"/>
    <col min="11023" max="11265" width="9.140625" style="1084"/>
    <col min="11266" max="11266" width="20" style="1084" customWidth="1"/>
    <col min="11267" max="11267" width="9.42578125" style="1084" bestFit="1" customWidth="1"/>
    <col min="11268" max="11268" width="16" style="1084" bestFit="1" customWidth="1"/>
    <col min="11269" max="11269" width="8.42578125" style="1084" bestFit="1" customWidth="1"/>
    <col min="11270" max="11270" width="16" style="1084" bestFit="1" customWidth="1"/>
    <col min="11271" max="11271" width="10.85546875" style="1084" customWidth="1"/>
    <col min="11272" max="11272" width="13.85546875" style="1084" customWidth="1"/>
    <col min="11273" max="11273" width="10" style="1084" bestFit="1" customWidth="1"/>
    <col min="11274" max="11274" width="16" style="1084" bestFit="1" customWidth="1"/>
    <col min="11275" max="11275" width="15.140625" style="1084" customWidth="1"/>
    <col min="11276" max="11276" width="12.7109375" style="1084" customWidth="1"/>
    <col min="11277" max="11277" width="9.5703125" style="1084" bestFit="1" customWidth="1"/>
    <col min="11278" max="11278" width="11.28515625" style="1084" bestFit="1" customWidth="1"/>
    <col min="11279" max="11521" width="9.140625" style="1084"/>
    <col min="11522" max="11522" width="20" style="1084" customWidth="1"/>
    <col min="11523" max="11523" width="9.42578125" style="1084" bestFit="1" customWidth="1"/>
    <col min="11524" max="11524" width="16" style="1084" bestFit="1" customWidth="1"/>
    <col min="11525" max="11525" width="8.42578125" style="1084" bestFit="1" customWidth="1"/>
    <col min="11526" max="11526" width="16" style="1084" bestFit="1" customWidth="1"/>
    <col min="11527" max="11527" width="10.85546875" style="1084" customWidth="1"/>
    <col min="11528" max="11528" width="13.85546875" style="1084" customWidth="1"/>
    <col min="11529" max="11529" width="10" style="1084" bestFit="1" customWidth="1"/>
    <col min="11530" max="11530" width="16" style="1084" bestFit="1" customWidth="1"/>
    <col min="11531" max="11531" width="15.140625" style="1084" customWidth="1"/>
    <col min="11532" max="11532" width="12.7109375" style="1084" customWidth="1"/>
    <col min="11533" max="11533" width="9.5703125" style="1084" bestFit="1" customWidth="1"/>
    <col min="11534" max="11534" width="11.28515625" style="1084" bestFit="1" customWidth="1"/>
    <col min="11535" max="11777" width="9.140625" style="1084"/>
    <col min="11778" max="11778" width="20" style="1084" customWidth="1"/>
    <col min="11779" max="11779" width="9.42578125" style="1084" bestFit="1" customWidth="1"/>
    <col min="11780" max="11780" width="16" style="1084" bestFit="1" customWidth="1"/>
    <col min="11781" max="11781" width="8.42578125" style="1084" bestFit="1" customWidth="1"/>
    <col min="11782" max="11782" width="16" style="1084" bestFit="1" customWidth="1"/>
    <col min="11783" max="11783" width="10.85546875" style="1084" customWidth="1"/>
    <col min="11784" max="11784" width="13.85546875" style="1084" customWidth="1"/>
    <col min="11785" max="11785" width="10" style="1084" bestFit="1" customWidth="1"/>
    <col min="11786" max="11786" width="16" style="1084" bestFit="1" customWidth="1"/>
    <col min="11787" max="11787" width="15.140625" style="1084" customWidth="1"/>
    <col min="11788" max="11788" width="12.7109375" style="1084" customWidth="1"/>
    <col min="11789" max="11789" width="9.5703125" style="1084" bestFit="1" customWidth="1"/>
    <col min="11790" max="11790" width="11.28515625" style="1084" bestFit="1" customWidth="1"/>
    <col min="11791" max="12033" width="9.140625" style="1084"/>
    <col min="12034" max="12034" width="20" style="1084" customWidth="1"/>
    <col min="12035" max="12035" width="9.42578125" style="1084" bestFit="1" customWidth="1"/>
    <col min="12036" max="12036" width="16" style="1084" bestFit="1" customWidth="1"/>
    <col min="12037" max="12037" width="8.42578125" style="1084" bestFit="1" customWidth="1"/>
    <col min="12038" max="12038" width="16" style="1084" bestFit="1" customWidth="1"/>
    <col min="12039" max="12039" width="10.85546875" style="1084" customWidth="1"/>
    <col min="12040" max="12040" width="13.85546875" style="1084" customWidth="1"/>
    <col min="12041" max="12041" width="10" style="1084" bestFit="1" customWidth="1"/>
    <col min="12042" max="12042" width="16" style="1084" bestFit="1" customWidth="1"/>
    <col min="12043" max="12043" width="15.140625" style="1084" customWidth="1"/>
    <col min="12044" max="12044" width="12.7109375" style="1084" customWidth="1"/>
    <col min="12045" max="12045" width="9.5703125" style="1084" bestFit="1" customWidth="1"/>
    <col min="12046" max="12046" width="11.28515625" style="1084" bestFit="1" customWidth="1"/>
    <col min="12047" max="12289" width="9.140625" style="1084"/>
    <col min="12290" max="12290" width="20" style="1084" customWidth="1"/>
    <col min="12291" max="12291" width="9.42578125" style="1084" bestFit="1" customWidth="1"/>
    <col min="12292" max="12292" width="16" style="1084" bestFit="1" customWidth="1"/>
    <col min="12293" max="12293" width="8.42578125" style="1084" bestFit="1" customWidth="1"/>
    <col min="12294" max="12294" width="16" style="1084" bestFit="1" customWidth="1"/>
    <col min="12295" max="12295" width="10.85546875" style="1084" customWidth="1"/>
    <col min="12296" max="12296" width="13.85546875" style="1084" customWidth="1"/>
    <col min="12297" max="12297" width="10" style="1084" bestFit="1" customWidth="1"/>
    <col min="12298" max="12298" width="16" style="1084" bestFit="1" customWidth="1"/>
    <col min="12299" max="12299" width="15.140625" style="1084" customWidth="1"/>
    <col min="12300" max="12300" width="12.7109375" style="1084" customWidth="1"/>
    <col min="12301" max="12301" width="9.5703125" style="1084" bestFit="1" customWidth="1"/>
    <col min="12302" max="12302" width="11.28515625" style="1084" bestFit="1" customWidth="1"/>
    <col min="12303" max="12545" width="9.140625" style="1084"/>
    <col min="12546" max="12546" width="20" style="1084" customWidth="1"/>
    <col min="12547" max="12547" width="9.42578125" style="1084" bestFit="1" customWidth="1"/>
    <col min="12548" max="12548" width="16" style="1084" bestFit="1" customWidth="1"/>
    <col min="12549" max="12549" width="8.42578125" style="1084" bestFit="1" customWidth="1"/>
    <col min="12550" max="12550" width="16" style="1084" bestFit="1" customWidth="1"/>
    <col min="12551" max="12551" width="10.85546875" style="1084" customWidth="1"/>
    <col min="12552" max="12552" width="13.85546875" style="1084" customWidth="1"/>
    <col min="12553" max="12553" width="10" style="1084" bestFit="1" customWidth="1"/>
    <col min="12554" max="12554" width="16" style="1084" bestFit="1" customWidth="1"/>
    <col min="12555" max="12555" width="15.140625" style="1084" customWidth="1"/>
    <col min="12556" max="12556" width="12.7109375" style="1084" customWidth="1"/>
    <col min="12557" max="12557" width="9.5703125" style="1084" bestFit="1" customWidth="1"/>
    <col min="12558" max="12558" width="11.28515625" style="1084" bestFit="1" customWidth="1"/>
    <col min="12559" max="12801" width="9.140625" style="1084"/>
    <col min="12802" max="12802" width="20" style="1084" customWidth="1"/>
    <col min="12803" max="12803" width="9.42578125" style="1084" bestFit="1" customWidth="1"/>
    <col min="12804" max="12804" width="16" style="1084" bestFit="1" customWidth="1"/>
    <col min="12805" max="12805" width="8.42578125" style="1084" bestFit="1" customWidth="1"/>
    <col min="12806" max="12806" width="16" style="1084" bestFit="1" customWidth="1"/>
    <col min="12807" max="12807" width="10.85546875" style="1084" customWidth="1"/>
    <col min="12808" max="12808" width="13.85546875" style="1084" customWidth="1"/>
    <col min="12809" max="12809" width="10" style="1084" bestFit="1" customWidth="1"/>
    <col min="12810" max="12810" width="16" style="1084" bestFit="1" customWidth="1"/>
    <col min="12811" max="12811" width="15.140625" style="1084" customWidth="1"/>
    <col min="12812" max="12812" width="12.7109375" style="1084" customWidth="1"/>
    <col min="12813" max="12813" width="9.5703125" style="1084" bestFit="1" customWidth="1"/>
    <col min="12814" max="12814" width="11.28515625" style="1084" bestFit="1" customWidth="1"/>
    <col min="12815" max="13057" width="9.140625" style="1084"/>
    <col min="13058" max="13058" width="20" style="1084" customWidth="1"/>
    <col min="13059" max="13059" width="9.42578125" style="1084" bestFit="1" customWidth="1"/>
    <col min="13060" max="13060" width="16" style="1084" bestFit="1" customWidth="1"/>
    <col min="13061" max="13061" width="8.42578125" style="1084" bestFit="1" customWidth="1"/>
    <col min="13062" max="13062" width="16" style="1084" bestFit="1" customWidth="1"/>
    <col min="13063" max="13063" width="10.85546875" style="1084" customWidth="1"/>
    <col min="13064" max="13064" width="13.85546875" style="1084" customWidth="1"/>
    <col min="13065" max="13065" width="10" style="1084" bestFit="1" customWidth="1"/>
    <col min="13066" max="13066" width="16" style="1084" bestFit="1" customWidth="1"/>
    <col min="13067" max="13067" width="15.140625" style="1084" customWidth="1"/>
    <col min="13068" max="13068" width="12.7109375" style="1084" customWidth="1"/>
    <col min="13069" max="13069" width="9.5703125" style="1084" bestFit="1" customWidth="1"/>
    <col min="13070" max="13070" width="11.28515625" style="1084" bestFit="1" customWidth="1"/>
    <col min="13071" max="13313" width="9.140625" style="1084"/>
    <col min="13314" max="13314" width="20" style="1084" customWidth="1"/>
    <col min="13315" max="13315" width="9.42578125" style="1084" bestFit="1" customWidth="1"/>
    <col min="13316" max="13316" width="16" style="1084" bestFit="1" customWidth="1"/>
    <col min="13317" max="13317" width="8.42578125" style="1084" bestFit="1" customWidth="1"/>
    <col min="13318" max="13318" width="16" style="1084" bestFit="1" customWidth="1"/>
    <col min="13319" max="13319" width="10.85546875" style="1084" customWidth="1"/>
    <col min="13320" max="13320" width="13.85546875" style="1084" customWidth="1"/>
    <col min="13321" max="13321" width="10" style="1084" bestFit="1" customWidth="1"/>
    <col min="13322" max="13322" width="16" style="1084" bestFit="1" customWidth="1"/>
    <col min="13323" max="13323" width="15.140625" style="1084" customWidth="1"/>
    <col min="13324" max="13324" width="12.7109375" style="1084" customWidth="1"/>
    <col min="13325" max="13325" width="9.5703125" style="1084" bestFit="1" customWidth="1"/>
    <col min="13326" max="13326" width="11.28515625" style="1084" bestFit="1" customWidth="1"/>
    <col min="13327" max="13569" width="9.140625" style="1084"/>
    <col min="13570" max="13570" width="20" style="1084" customWidth="1"/>
    <col min="13571" max="13571" width="9.42578125" style="1084" bestFit="1" customWidth="1"/>
    <col min="13572" max="13572" width="16" style="1084" bestFit="1" customWidth="1"/>
    <col min="13573" max="13573" width="8.42578125" style="1084" bestFit="1" customWidth="1"/>
    <col min="13574" max="13574" width="16" style="1084" bestFit="1" customWidth="1"/>
    <col min="13575" max="13575" width="10.85546875" style="1084" customWidth="1"/>
    <col min="13576" max="13576" width="13.85546875" style="1084" customWidth="1"/>
    <col min="13577" max="13577" width="10" style="1084" bestFit="1" customWidth="1"/>
    <col min="13578" max="13578" width="16" style="1084" bestFit="1" customWidth="1"/>
    <col min="13579" max="13579" width="15.140625" style="1084" customWidth="1"/>
    <col min="13580" max="13580" width="12.7109375" style="1084" customWidth="1"/>
    <col min="13581" max="13581" width="9.5703125" style="1084" bestFit="1" customWidth="1"/>
    <col min="13582" max="13582" width="11.28515625" style="1084" bestFit="1" customWidth="1"/>
    <col min="13583" max="13825" width="9.140625" style="1084"/>
    <col min="13826" max="13826" width="20" style="1084" customWidth="1"/>
    <col min="13827" max="13827" width="9.42578125" style="1084" bestFit="1" customWidth="1"/>
    <col min="13828" max="13828" width="16" style="1084" bestFit="1" customWidth="1"/>
    <col min="13829" max="13829" width="8.42578125" style="1084" bestFit="1" customWidth="1"/>
    <col min="13830" max="13830" width="16" style="1084" bestFit="1" customWidth="1"/>
    <col min="13831" max="13831" width="10.85546875" style="1084" customWidth="1"/>
    <col min="13832" max="13832" width="13.85546875" style="1084" customWidth="1"/>
    <col min="13833" max="13833" width="10" style="1084" bestFit="1" customWidth="1"/>
    <col min="13834" max="13834" width="16" style="1084" bestFit="1" customWidth="1"/>
    <col min="13835" max="13835" width="15.140625" style="1084" customWidth="1"/>
    <col min="13836" max="13836" width="12.7109375" style="1084" customWidth="1"/>
    <col min="13837" max="13837" width="9.5703125" style="1084" bestFit="1" customWidth="1"/>
    <col min="13838" max="13838" width="11.28515625" style="1084" bestFit="1" customWidth="1"/>
    <col min="13839" max="14081" width="9.140625" style="1084"/>
    <col min="14082" max="14082" width="20" style="1084" customWidth="1"/>
    <col min="14083" max="14083" width="9.42578125" style="1084" bestFit="1" customWidth="1"/>
    <col min="14084" max="14084" width="16" style="1084" bestFit="1" customWidth="1"/>
    <col min="14085" max="14085" width="8.42578125" style="1084" bestFit="1" customWidth="1"/>
    <col min="14086" max="14086" width="16" style="1084" bestFit="1" customWidth="1"/>
    <col min="14087" max="14087" width="10.85546875" style="1084" customWidth="1"/>
    <col min="14088" max="14088" width="13.85546875" style="1084" customWidth="1"/>
    <col min="14089" max="14089" width="10" style="1084" bestFit="1" customWidth="1"/>
    <col min="14090" max="14090" width="16" style="1084" bestFit="1" customWidth="1"/>
    <col min="14091" max="14091" width="15.140625" style="1084" customWidth="1"/>
    <col min="14092" max="14092" width="12.7109375" style="1084" customWidth="1"/>
    <col min="14093" max="14093" width="9.5703125" style="1084" bestFit="1" customWidth="1"/>
    <col min="14094" max="14094" width="11.28515625" style="1084" bestFit="1" customWidth="1"/>
    <col min="14095" max="14337" width="9.140625" style="1084"/>
    <col min="14338" max="14338" width="20" style="1084" customWidth="1"/>
    <col min="14339" max="14339" width="9.42578125" style="1084" bestFit="1" customWidth="1"/>
    <col min="14340" max="14340" width="16" style="1084" bestFit="1" customWidth="1"/>
    <col min="14341" max="14341" width="8.42578125" style="1084" bestFit="1" customWidth="1"/>
    <col min="14342" max="14342" width="16" style="1084" bestFit="1" customWidth="1"/>
    <col min="14343" max="14343" width="10.85546875" style="1084" customWidth="1"/>
    <col min="14344" max="14344" width="13.85546875" style="1084" customWidth="1"/>
    <col min="14345" max="14345" width="10" style="1084" bestFit="1" customWidth="1"/>
    <col min="14346" max="14346" width="16" style="1084" bestFit="1" customWidth="1"/>
    <col min="14347" max="14347" width="15.140625" style="1084" customWidth="1"/>
    <col min="14348" max="14348" width="12.7109375" style="1084" customWidth="1"/>
    <col min="14349" max="14349" width="9.5703125" style="1084" bestFit="1" customWidth="1"/>
    <col min="14350" max="14350" width="11.28515625" style="1084" bestFit="1" customWidth="1"/>
    <col min="14351" max="14593" width="9.140625" style="1084"/>
    <col min="14594" max="14594" width="20" style="1084" customWidth="1"/>
    <col min="14595" max="14595" width="9.42578125" style="1084" bestFit="1" customWidth="1"/>
    <col min="14596" max="14596" width="16" style="1084" bestFit="1" customWidth="1"/>
    <col min="14597" max="14597" width="8.42578125" style="1084" bestFit="1" customWidth="1"/>
    <col min="14598" max="14598" width="16" style="1084" bestFit="1" customWidth="1"/>
    <col min="14599" max="14599" width="10.85546875" style="1084" customWidth="1"/>
    <col min="14600" max="14600" width="13.85546875" style="1084" customWidth="1"/>
    <col min="14601" max="14601" width="10" style="1084" bestFit="1" customWidth="1"/>
    <col min="14602" max="14602" width="16" style="1084" bestFit="1" customWidth="1"/>
    <col min="14603" max="14603" width="15.140625" style="1084" customWidth="1"/>
    <col min="14604" max="14604" width="12.7109375" style="1084" customWidth="1"/>
    <col min="14605" max="14605" width="9.5703125" style="1084" bestFit="1" customWidth="1"/>
    <col min="14606" max="14606" width="11.28515625" style="1084" bestFit="1" customWidth="1"/>
    <col min="14607" max="14849" width="9.140625" style="1084"/>
    <col min="14850" max="14850" width="20" style="1084" customWidth="1"/>
    <col min="14851" max="14851" width="9.42578125" style="1084" bestFit="1" customWidth="1"/>
    <col min="14852" max="14852" width="16" style="1084" bestFit="1" customWidth="1"/>
    <col min="14853" max="14853" width="8.42578125" style="1084" bestFit="1" customWidth="1"/>
    <col min="14854" max="14854" width="16" style="1084" bestFit="1" customWidth="1"/>
    <col min="14855" max="14855" width="10.85546875" style="1084" customWidth="1"/>
    <col min="14856" max="14856" width="13.85546875" style="1084" customWidth="1"/>
    <col min="14857" max="14857" width="10" style="1084" bestFit="1" customWidth="1"/>
    <col min="14858" max="14858" width="16" style="1084" bestFit="1" customWidth="1"/>
    <col min="14859" max="14859" width="15.140625" style="1084" customWidth="1"/>
    <col min="14860" max="14860" width="12.7109375" style="1084" customWidth="1"/>
    <col min="14861" max="14861" width="9.5703125" style="1084" bestFit="1" customWidth="1"/>
    <col min="14862" max="14862" width="11.28515625" style="1084" bestFit="1" customWidth="1"/>
    <col min="14863" max="15105" width="9.140625" style="1084"/>
    <col min="15106" max="15106" width="20" style="1084" customWidth="1"/>
    <col min="15107" max="15107" width="9.42578125" style="1084" bestFit="1" customWidth="1"/>
    <col min="15108" max="15108" width="16" style="1084" bestFit="1" customWidth="1"/>
    <col min="15109" max="15109" width="8.42578125" style="1084" bestFit="1" customWidth="1"/>
    <col min="15110" max="15110" width="16" style="1084" bestFit="1" customWidth="1"/>
    <col min="15111" max="15111" width="10.85546875" style="1084" customWidth="1"/>
    <col min="15112" max="15112" width="13.85546875" style="1084" customWidth="1"/>
    <col min="15113" max="15113" width="10" style="1084" bestFit="1" customWidth="1"/>
    <col min="15114" max="15114" width="16" style="1084" bestFit="1" customWidth="1"/>
    <col min="15115" max="15115" width="15.140625" style="1084" customWidth="1"/>
    <col min="15116" max="15116" width="12.7109375" style="1084" customWidth="1"/>
    <col min="15117" max="15117" width="9.5703125" style="1084" bestFit="1" customWidth="1"/>
    <col min="15118" max="15118" width="11.28515625" style="1084" bestFit="1" customWidth="1"/>
    <col min="15119" max="15361" width="9.140625" style="1084"/>
    <col min="15362" max="15362" width="20" style="1084" customWidth="1"/>
    <col min="15363" max="15363" width="9.42578125" style="1084" bestFit="1" customWidth="1"/>
    <col min="15364" max="15364" width="16" style="1084" bestFit="1" customWidth="1"/>
    <col min="15365" max="15365" width="8.42578125" style="1084" bestFit="1" customWidth="1"/>
    <col min="15366" max="15366" width="16" style="1084" bestFit="1" customWidth="1"/>
    <col min="15367" max="15367" width="10.85546875" style="1084" customWidth="1"/>
    <col min="15368" max="15368" width="13.85546875" style="1084" customWidth="1"/>
    <col min="15369" max="15369" width="10" style="1084" bestFit="1" customWidth="1"/>
    <col min="15370" max="15370" width="16" style="1084" bestFit="1" customWidth="1"/>
    <col min="15371" max="15371" width="15.140625" style="1084" customWidth="1"/>
    <col min="15372" max="15372" width="12.7109375" style="1084" customWidth="1"/>
    <col min="15373" max="15373" width="9.5703125" style="1084" bestFit="1" customWidth="1"/>
    <col min="15374" max="15374" width="11.28515625" style="1084" bestFit="1" customWidth="1"/>
    <col min="15375" max="15617" width="9.140625" style="1084"/>
    <col min="15618" max="15618" width="20" style="1084" customWidth="1"/>
    <col min="15619" max="15619" width="9.42578125" style="1084" bestFit="1" customWidth="1"/>
    <col min="15620" max="15620" width="16" style="1084" bestFit="1" customWidth="1"/>
    <col min="15621" max="15621" width="8.42578125" style="1084" bestFit="1" customWidth="1"/>
    <col min="15622" max="15622" width="16" style="1084" bestFit="1" customWidth="1"/>
    <col min="15623" max="15623" width="10.85546875" style="1084" customWidth="1"/>
    <col min="15624" max="15624" width="13.85546875" style="1084" customWidth="1"/>
    <col min="15625" max="15625" width="10" style="1084" bestFit="1" customWidth="1"/>
    <col min="15626" max="15626" width="16" style="1084" bestFit="1" customWidth="1"/>
    <col min="15627" max="15627" width="15.140625" style="1084" customWidth="1"/>
    <col min="15628" max="15628" width="12.7109375" style="1084" customWidth="1"/>
    <col min="15629" max="15629" width="9.5703125" style="1084" bestFit="1" customWidth="1"/>
    <col min="15630" max="15630" width="11.28515625" style="1084" bestFit="1" customWidth="1"/>
    <col min="15631" max="15873" width="9.140625" style="1084"/>
    <col min="15874" max="15874" width="20" style="1084" customWidth="1"/>
    <col min="15875" max="15875" width="9.42578125" style="1084" bestFit="1" customWidth="1"/>
    <col min="15876" max="15876" width="16" style="1084" bestFit="1" customWidth="1"/>
    <col min="15877" max="15877" width="8.42578125" style="1084" bestFit="1" customWidth="1"/>
    <col min="15878" max="15878" width="16" style="1084" bestFit="1" customWidth="1"/>
    <col min="15879" max="15879" width="10.85546875" style="1084" customWidth="1"/>
    <col min="15880" max="15880" width="13.85546875" style="1084" customWidth="1"/>
    <col min="15881" max="15881" width="10" style="1084" bestFit="1" customWidth="1"/>
    <col min="15882" max="15882" width="16" style="1084" bestFit="1" customWidth="1"/>
    <col min="15883" max="15883" width="15.140625" style="1084" customWidth="1"/>
    <col min="15884" max="15884" width="12.7109375" style="1084" customWidth="1"/>
    <col min="15885" max="15885" width="9.5703125" style="1084" bestFit="1" customWidth="1"/>
    <col min="15886" max="15886" width="11.28515625" style="1084" bestFit="1" customWidth="1"/>
    <col min="15887" max="16129" width="9.140625" style="1084"/>
    <col min="16130" max="16130" width="20" style="1084" customWidth="1"/>
    <col min="16131" max="16131" width="9.42578125" style="1084" bestFit="1" customWidth="1"/>
    <col min="16132" max="16132" width="16" style="1084" bestFit="1" customWidth="1"/>
    <col min="16133" max="16133" width="8.42578125" style="1084" bestFit="1" customWidth="1"/>
    <col min="16134" max="16134" width="16" style="1084" bestFit="1" customWidth="1"/>
    <col min="16135" max="16135" width="10.85546875" style="1084" customWidth="1"/>
    <col min="16136" max="16136" width="13.85546875" style="1084" customWidth="1"/>
    <col min="16137" max="16137" width="10" style="1084" bestFit="1" customWidth="1"/>
    <col min="16138" max="16138" width="16" style="1084" bestFit="1" customWidth="1"/>
    <col min="16139" max="16139" width="15.140625" style="1084" customWidth="1"/>
    <col min="16140" max="16140" width="12.7109375" style="1084" customWidth="1"/>
    <col min="16141" max="16141" width="9.5703125" style="1084" bestFit="1" customWidth="1"/>
    <col min="16142" max="16142" width="11.28515625" style="1084" bestFit="1" customWidth="1"/>
    <col min="16143" max="16384" width="9.140625" style="1084"/>
  </cols>
  <sheetData>
    <row r="1" spans="2:14">
      <c r="B1" s="1905" t="s">
        <v>733</v>
      </c>
      <c r="C1" s="1905"/>
      <c r="D1" s="1905"/>
      <c r="E1" s="1905"/>
      <c r="F1" s="1905"/>
      <c r="G1" s="1905"/>
      <c r="H1" s="1905"/>
      <c r="I1" s="1905"/>
      <c r="J1" s="1905"/>
      <c r="K1" s="1905"/>
      <c r="L1" s="1905"/>
    </row>
    <row r="2" spans="2:14" ht="15.75">
      <c r="B2" s="1906" t="s">
        <v>275</v>
      </c>
      <c r="C2" s="1906"/>
      <c r="D2" s="1906"/>
      <c r="E2" s="1906"/>
      <c r="F2" s="1906"/>
      <c r="G2" s="1906"/>
      <c r="H2" s="1906"/>
      <c r="I2" s="1906"/>
      <c r="J2" s="1906"/>
      <c r="K2" s="1906"/>
      <c r="L2" s="1906"/>
    </row>
    <row r="3" spans="2:14" ht="13.5" thickBot="1">
      <c r="B3" s="1085"/>
      <c r="L3" s="1086" t="s">
        <v>16</v>
      </c>
    </row>
    <row r="4" spans="2:14" ht="16.5" customHeight="1" thickTop="1">
      <c r="B4" s="1087"/>
      <c r="C4" s="1907" t="s">
        <v>1040</v>
      </c>
      <c r="D4" s="1908"/>
      <c r="E4" s="1908"/>
      <c r="F4" s="1908"/>
      <c r="G4" s="1908"/>
      <c r="H4" s="1909"/>
      <c r="I4" s="1910" t="s">
        <v>1041</v>
      </c>
      <c r="J4" s="1911"/>
      <c r="K4" s="1911"/>
      <c r="L4" s="1912"/>
    </row>
    <row r="5" spans="2:14">
      <c r="B5" s="1913" t="s">
        <v>546</v>
      </c>
      <c r="C5" s="1915" t="s">
        <v>4</v>
      </c>
      <c r="D5" s="1916"/>
      <c r="E5" s="1917" t="s">
        <v>5</v>
      </c>
      <c r="F5" s="1918"/>
      <c r="G5" s="1917" t="s">
        <v>79</v>
      </c>
      <c r="H5" s="1919"/>
      <c r="I5" s="1920" t="s">
        <v>5</v>
      </c>
      <c r="J5" s="1921"/>
      <c r="K5" s="1922" t="s">
        <v>79</v>
      </c>
      <c r="L5" s="1923"/>
    </row>
    <row r="6" spans="2:14" ht="25.5" customHeight="1">
      <c r="B6" s="1914"/>
      <c r="C6" s="1088" t="s">
        <v>3</v>
      </c>
      <c r="D6" s="1089" t="s">
        <v>1042</v>
      </c>
      <c r="E6" s="1090" t="s">
        <v>3</v>
      </c>
      <c r="F6" s="1090" t="s">
        <v>1042</v>
      </c>
      <c r="G6" s="1090" t="s">
        <v>3</v>
      </c>
      <c r="H6" s="1091" t="s">
        <v>1042</v>
      </c>
      <c r="I6" s="1092" t="s">
        <v>3</v>
      </c>
      <c r="J6" s="1093" t="s">
        <v>1042</v>
      </c>
      <c r="K6" s="1094" t="s">
        <v>3</v>
      </c>
      <c r="L6" s="1091" t="s">
        <v>1042</v>
      </c>
    </row>
    <row r="7" spans="2:14">
      <c r="B7" s="9" t="s">
        <v>147</v>
      </c>
      <c r="C7" s="1095">
        <v>5900</v>
      </c>
      <c r="D7" s="1096">
        <v>1.06</v>
      </c>
      <c r="E7" s="1097">
        <v>0</v>
      </c>
      <c r="F7" s="1098">
        <v>0</v>
      </c>
      <c r="G7" s="1098">
        <v>0</v>
      </c>
      <c r="H7" s="1099">
        <v>0</v>
      </c>
      <c r="I7" s="1100">
        <v>0</v>
      </c>
      <c r="J7" s="1101">
        <v>0</v>
      </c>
      <c r="K7" s="1102">
        <v>0</v>
      </c>
      <c r="L7" s="1103">
        <v>0</v>
      </c>
    </row>
    <row r="8" spans="2:14">
      <c r="B8" s="9" t="s">
        <v>148</v>
      </c>
      <c r="C8" s="1095">
        <v>3200</v>
      </c>
      <c r="D8" s="1096">
        <v>2.88</v>
      </c>
      <c r="E8" s="1104">
        <v>0</v>
      </c>
      <c r="F8" s="1105">
        <v>0</v>
      </c>
      <c r="G8" s="1098">
        <v>0</v>
      </c>
      <c r="H8" s="1098">
        <v>0</v>
      </c>
      <c r="I8" s="1100">
        <v>0</v>
      </c>
      <c r="J8" s="1101">
        <v>0</v>
      </c>
      <c r="K8" s="1098">
        <v>0</v>
      </c>
      <c r="L8" s="1585">
        <v>0</v>
      </c>
    </row>
    <row r="9" spans="2:14">
      <c r="B9" s="9" t="s">
        <v>149</v>
      </c>
      <c r="C9" s="1095">
        <v>0</v>
      </c>
      <c r="D9" s="1096">
        <v>0</v>
      </c>
      <c r="E9" s="1096">
        <v>0</v>
      </c>
      <c r="F9" s="1107">
        <v>0</v>
      </c>
      <c r="G9" s="1107"/>
      <c r="H9" s="1108"/>
      <c r="I9" s="1100">
        <v>0</v>
      </c>
      <c r="J9" s="1101">
        <v>0</v>
      </c>
      <c r="K9" s="1101"/>
      <c r="L9" s="1106"/>
    </row>
    <row r="10" spans="2:14">
      <c r="B10" s="9" t="s">
        <v>150</v>
      </c>
      <c r="C10" s="1105">
        <v>0</v>
      </c>
      <c r="D10" s="1096">
        <v>0</v>
      </c>
      <c r="E10" s="1096">
        <v>0</v>
      </c>
      <c r="F10" s="1107">
        <v>0</v>
      </c>
      <c r="G10" s="1107"/>
      <c r="H10" s="1108"/>
      <c r="I10" s="1100">
        <v>0</v>
      </c>
      <c r="J10" s="1101">
        <v>0</v>
      </c>
      <c r="K10" s="1101"/>
      <c r="L10" s="1106"/>
    </row>
    <row r="11" spans="2:14">
      <c r="B11" s="9" t="s">
        <v>151</v>
      </c>
      <c r="C11" s="1096">
        <v>0</v>
      </c>
      <c r="D11" s="1096">
        <v>0</v>
      </c>
      <c r="E11" s="1096">
        <v>0</v>
      </c>
      <c r="F11" s="1107">
        <v>0</v>
      </c>
      <c r="G11" s="1107"/>
      <c r="H11" s="1108"/>
      <c r="I11" s="1109">
        <v>0</v>
      </c>
      <c r="J11" s="1101">
        <v>0</v>
      </c>
      <c r="K11" s="1101"/>
      <c r="L11" s="1106"/>
    </row>
    <row r="12" spans="2:14">
      <c r="B12" s="9" t="s">
        <v>152</v>
      </c>
      <c r="C12" s="1096">
        <v>0</v>
      </c>
      <c r="D12" s="1096">
        <v>0</v>
      </c>
      <c r="E12" s="1096">
        <v>0</v>
      </c>
      <c r="F12" s="1107">
        <v>0</v>
      </c>
      <c r="G12" s="1107"/>
      <c r="H12" s="1108"/>
      <c r="I12" s="1100">
        <v>0</v>
      </c>
      <c r="J12" s="1110">
        <v>0</v>
      </c>
      <c r="K12" s="1110"/>
      <c r="L12" s="1111"/>
    </row>
    <row r="13" spans="2:14">
      <c r="B13" s="9" t="s">
        <v>153</v>
      </c>
      <c r="C13" s="1096">
        <v>0</v>
      </c>
      <c r="D13" s="1096">
        <v>0</v>
      </c>
      <c r="E13" s="1096">
        <v>0</v>
      </c>
      <c r="F13" s="1107">
        <v>0</v>
      </c>
      <c r="G13" s="1107"/>
      <c r="H13" s="1108"/>
      <c r="I13" s="1100">
        <v>9167.5</v>
      </c>
      <c r="J13" s="1110">
        <v>3.84</v>
      </c>
      <c r="K13" s="1110"/>
      <c r="L13" s="1111"/>
    </row>
    <row r="14" spans="2:14">
      <c r="B14" s="9" t="s">
        <v>154</v>
      </c>
      <c r="C14" s="1096">
        <v>0</v>
      </c>
      <c r="D14" s="1096">
        <v>0</v>
      </c>
      <c r="E14" s="1096">
        <v>0</v>
      </c>
      <c r="F14" s="1107">
        <v>0</v>
      </c>
      <c r="G14" s="1107"/>
      <c r="H14" s="1108"/>
      <c r="I14" s="1100">
        <v>18620.330000000002</v>
      </c>
      <c r="J14" s="1110">
        <v>0.75139999999999996</v>
      </c>
      <c r="K14" s="1110"/>
      <c r="L14" s="1111"/>
    </row>
    <row r="15" spans="2:14">
      <c r="B15" s="9" t="s">
        <v>155</v>
      </c>
      <c r="C15" s="1096">
        <v>0</v>
      </c>
      <c r="D15" s="1096">
        <v>0</v>
      </c>
      <c r="E15" s="1096">
        <v>0</v>
      </c>
      <c r="F15" s="1107">
        <v>0</v>
      </c>
      <c r="G15" s="1107"/>
      <c r="H15" s="1108"/>
      <c r="I15" s="1100">
        <v>0</v>
      </c>
      <c r="J15" s="1110">
        <v>0</v>
      </c>
      <c r="K15" s="1110"/>
      <c r="L15" s="1111"/>
      <c r="N15" s="1112"/>
    </row>
    <row r="16" spans="2:14">
      <c r="B16" s="9" t="s">
        <v>156</v>
      </c>
      <c r="C16" s="1095">
        <v>0</v>
      </c>
      <c r="D16" s="1096">
        <v>0</v>
      </c>
      <c r="E16" s="1096">
        <v>0</v>
      </c>
      <c r="F16" s="1107">
        <v>0</v>
      </c>
      <c r="G16" s="1107"/>
      <c r="H16" s="1108"/>
      <c r="I16" s="1100">
        <v>0</v>
      </c>
      <c r="J16" s="1110">
        <v>0</v>
      </c>
      <c r="K16" s="1110"/>
      <c r="L16" s="1111"/>
      <c r="N16" s="1112"/>
    </row>
    <row r="17" spans="2:14">
      <c r="B17" s="9" t="s">
        <v>157</v>
      </c>
      <c r="C17" s="1095">
        <v>0</v>
      </c>
      <c r="D17" s="1096">
        <v>0</v>
      </c>
      <c r="E17" s="1096">
        <v>0</v>
      </c>
      <c r="F17" s="1107">
        <v>0</v>
      </c>
      <c r="G17" s="1107"/>
      <c r="H17" s="1108"/>
      <c r="I17" s="1100">
        <v>0</v>
      </c>
      <c r="J17" s="1110">
        <v>0</v>
      </c>
      <c r="K17" s="1110"/>
      <c r="L17" s="1111"/>
      <c r="N17" s="1112"/>
    </row>
    <row r="18" spans="2:14" s="1117" customFormat="1">
      <c r="B18" s="1113" t="s">
        <v>158</v>
      </c>
      <c r="C18" s="1095">
        <v>0</v>
      </c>
      <c r="D18" s="1096">
        <v>0</v>
      </c>
      <c r="E18" s="1096">
        <v>0</v>
      </c>
      <c r="F18" s="1107">
        <v>0</v>
      </c>
      <c r="G18" s="1114"/>
      <c r="H18" s="1108"/>
      <c r="I18" s="1100">
        <v>0</v>
      </c>
      <c r="J18" s="1110">
        <v>0</v>
      </c>
      <c r="K18" s="1115"/>
      <c r="L18" s="1116"/>
    </row>
    <row r="19" spans="2:14" ht="13.5" thickBot="1">
      <c r="B19" s="1118" t="s">
        <v>555</v>
      </c>
      <c r="C19" s="1119">
        <f>SUM(C7:C18)</f>
        <v>9100</v>
      </c>
      <c r="D19" s="1120">
        <v>1.7</v>
      </c>
      <c r="E19" s="1121">
        <f>SUM(E7:E18)</f>
        <v>0</v>
      </c>
      <c r="F19" s="1122" t="s">
        <v>7</v>
      </c>
      <c r="G19" s="1122">
        <f>SUM(G7:G18)</f>
        <v>0</v>
      </c>
      <c r="H19" s="1123">
        <f>SUM(H7:H18)</f>
        <v>0</v>
      </c>
      <c r="I19" s="1124">
        <f>SUM(I7:I18)</f>
        <v>27787.83</v>
      </c>
      <c r="J19" s="1125">
        <v>1.77</v>
      </c>
      <c r="K19" s="1125">
        <f>SUM(K7:K18)</f>
        <v>0</v>
      </c>
      <c r="L19" s="1126">
        <f>SUM(L7:L18)</f>
        <v>0</v>
      </c>
    </row>
    <row r="20" spans="2:14" ht="15.75" customHeight="1" thickTop="1">
      <c r="B20" s="1127"/>
      <c r="C20" s="1924" t="s">
        <v>1043</v>
      </c>
      <c r="D20" s="1924"/>
      <c r="E20" s="1924"/>
      <c r="F20" s="1924"/>
      <c r="G20" s="1924"/>
      <c r="H20" s="1925"/>
      <c r="I20" s="1910" t="s">
        <v>1044</v>
      </c>
      <c r="J20" s="1911"/>
      <c r="K20" s="1911"/>
      <c r="L20" s="1912"/>
      <c r="N20" s="1128"/>
    </row>
    <row r="21" spans="2:14">
      <c r="B21" s="1913" t="s">
        <v>546</v>
      </c>
      <c r="C21" s="1918" t="s">
        <v>4</v>
      </c>
      <c r="D21" s="1918"/>
      <c r="E21" s="1917" t="s">
        <v>5</v>
      </c>
      <c r="F21" s="1918"/>
      <c r="G21" s="1926" t="s">
        <v>79</v>
      </c>
      <c r="H21" s="1919"/>
      <c r="I21" s="1927" t="s">
        <v>5</v>
      </c>
      <c r="J21" s="1918"/>
      <c r="K21" s="1926" t="s">
        <v>79</v>
      </c>
      <c r="L21" s="1919"/>
      <c r="N21" s="1129"/>
    </row>
    <row r="22" spans="2:14" ht="25.5">
      <c r="B22" s="1914"/>
      <c r="C22" s="1130" t="s">
        <v>3</v>
      </c>
      <c r="D22" s="1090" t="s">
        <v>1042</v>
      </c>
      <c r="E22" s="1090" t="s">
        <v>3</v>
      </c>
      <c r="F22" s="1090" t="s">
        <v>1042</v>
      </c>
      <c r="G22" s="1090" t="s">
        <v>3</v>
      </c>
      <c r="H22" s="1131" t="s">
        <v>1042</v>
      </c>
      <c r="I22" s="1132" t="s">
        <v>3</v>
      </c>
      <c r="J22" s="1093" t="s">
        <v>1042</v>
      </c>
      <c r="K22" s="1090" t="s">
        <v>3</v>
      </c>
      <c r="L22" s="1131" t="s">
        <v>1042</v>
      </c>
      <c r="N22" s="1129"/>
    </row>
    <row r="23" spans="2:14">
      <c r="B23" s="9" t="s">
        <v>147</v>
      </c>
      <c r="C23" s="1133">
        <v>13000</v>
      </c>
      <c r="D23" s="1134">
        <v>0.72</v>
      </c>
      <c r="E23" s="1135">
        <v>27450</v>
      </c>
      <c r="F23" s="1136">
        <v>0.43290000000000001</v>
      </c>
      <c r="G23" s="1136">
        <v>45750</v>
      </c>
      <c r="H23" s="1137">
        <v>0.3422</v>
      </c>
      <c r="I23" s="1138">
        <v>0</v>
      </c>
      <c r="J23" s="1139">
        <v>0</v>
      </c>
      <c r="K23" s="1139">
        <v>0</v>
      </c>
      <c r="L23" s="1111">
        <v>0</v>
      </c>
    </row>
    <row r="24" spans="2:14">
      <c r="B24" s="9" t="s">
        <v>148</v>
      </c>
      <c r="C24" s="1133">
        <v>8300</v>
      </c>
      <c r="D24" s="1134">
        <v>1.3</v>
      </c>
      <c r="E24" s="1135">
        <v>26100</v>
      </c>
      <c r="F24" s="1140">
        <v>2.488</v>
      </c>
      <c r="G24" s="1140">
        <v>24000</v>
      </c>
      <c r="H24" s="1141">
        <v>0.36609999999999998</v>
      </c>
      <c r="I24" s="1138">
        <v>0</v>
      </c>
      <c r="J24" s="1139">
        <v>0</v>
      </c>
      <c r="K24" s="1139">
        <v>0</v>
      </c>
      <c r="L24" s="1111">
        <v>0</v>
      </c>
    </row>
    <row r="25" spans="2:14">
      <c r="B25" s="9" t="s">
        <v>149</v>
      </c>
      <c r="C25" s="1133">
        <v>35000</v>
      </c>
      <c r="D25" s="1134">
        <v>0.22</v>
      </c>
      <c r="E25" s="1135">
        <v>5200</v>
      </c>
      <c r="F25" s="1140">
        <v>2.4540538461538461</v>
      </c>
      <c r="G25" s="1140"/>
      <c r="H25" s="1141"/>
      <c r="I25" s="1142">
        <v>10000</v>
      </c>
      <c r="J25" s="1143">
        <v>3.0621499999999999</v>
      </c>
      <c r="K25" s="1143"/>
      <c r="L25" s="1144"/>
    </row>
    <row r="26" spans="2:14">
      <c r="B26" s="9" t="s">
        <v>150</v>
      </c>
      <c r="C26" s="1133">
        <v>20000</v>
      </c>
      <c r="D26" s="1134">
        <v>0.21</v>
      </c>
      <c r="E26" s="1135">
        <v>2000</v>
      </c>
      <c r="F26" s="1140">
        <v>2.4081000000000001</v>
      </c>
      <c r="G26" s="1140"/>
      <c r="H26" s="1141"/>
      <c r="I26" s="1138">
        <v>0</v>
      </c>
      <c r="J26" s="1139">
        <v>0</v>
      </c>
      <c r="K26" s="1139"/>
      <c r="L26" s="1111"/>
    </row>
    <row r="27" spans="2:14">
      <c r="B27" s="9" t="s">
        <v>151</v>
      </c>
      <c r="C27" s="1133">
        <v>9000</v>
      </c>
      <c r="D27" s="1134">
        <v>0.12690000000000001</v>
      </c>
      <c r="E27" s="1135">
        <v>2000</v>
      </c>
      <c r="F27" s="1140">
        <v>2.2056</v>
      </c>
      <c r="G27" s="1140"/>
      <c r="H27" s="1141"/>
      <c r="I27" s="1138">
        <v>0</v>
      </c>
      <c r="J27" s="1139">
        <v>0</v>
      </c>
      <c r="K27" s="1139"/>
      <c r="L27" s="1111"/>
    </row>
    <row r="28" spans="2:14">
      <c r="B28" s="9" t="s">
        <v>152</v>
      </c>
      <c r="C28" s="1133">
        <v>12050</v>
      </c>
      <c r="D28" s="1134">
        <v>4.48E-2</v>
      </c>
      <c r="E28" s="1135">
        <v>1500</v>
      </c>
      <c r="F28" s="1140">
        <v>1.2713000000000001</v>
      </c>
      <c r="G28" s="1140"/>
      <c r="H28" s="1141"/>
      <c r="I28" s="1138">
        <v>0</v>
      </c>
      <c r="J28" s="1139">
        <v>0</v>
      </c>
      <c r="K28" s="1139"/>
      <c r="L28" s="1111"/>
    </row>
    <row r="29" spans="2:14">
      <c r="B29" s="9" t="s">
        <v>153</v>
      </c>
      <c r="C29" s="1133">
        <v>40000</v>
      </c>
      <c r="D29" s="1134">
        <v>0.1103</v>
      </c>
      <c r="E29" s="1135">
        <v>0</v>
      </c>
      <c r="F29" s="1140">
        <v>0</v>
      </c>
      <c r="G29" s="1140"/>
      <c r="H29" s="1141"/>
      <c r="I29" s="1142">
        <v>17810</v>
      </c>
      <c r="J29" s="1145">
        <v>5.6848000000000001</v>
      </c>
      <c r="K29" s="1145"/>
      <c r="L29" s="1146"/>
    </row>
    <row r="30" spans="2:14">
      <c r="B30" s="9" t="s">
        <v>154</v>
      </c>
      <c r="C30" s="1133">
        <v>25420</v>
      </c>
      <c r="D30" s="1134">
        <v>0.16569999999999999</v>
      </c>
      <c r="E30" s="1135">
        <v>0</v>
      </c>
      <c r="F30" s="1140">
        <v>0</v>
      </c>
      <c r="G30" s="1140"/>
      <c r="H30" s="1141"/>
      <c r="I30" s="1147">
        <v>0</v>
      </c>
      <c r="J30" s="1148">
        <v>0</v>
      </c>
      <c r="K30" s="1140"/>
      <c r="L30" s="1141"/>
    </row>
    <row r="31" spans="2:14">
      <c r="B31" s="9" t="s">
        <v>155</v>
      </c>
      <c r="C31" s="1133">
        <v>2270</v>
      </c>
      <c r="D31" s="1134">
        <v>1.08</v>
      </c>
      <c r="E31" s="1135">
        <v>0</v>
      </c>
      <c r="F31" s="1140">
        <v>0</v>
      </c>
      <c r="G31" s="1140"/>
      <c r="H31" s="1141"/>
      <c r="I31" s="1147">
        <v>0</v>
      </c>
      <c r="J31" s="1148">
        <v>0</v>
      </c>
      <c r="K31" s="1140"/>
      <c r="L31" s="1141"/>
    </row>
    <row r="32" spans="2:14">
      <c r="B32" s="9" t="s">
        <v>156</v>
      </c>
      <c r="C32" s="1133">
        <v>5910</v>
      </c>
      <c r="D32" s="1134">
        <v>0.41460000000000002</v>
      </c>
      <c r="E32" s="1135">
        <v>0</v>
      </c>
      <c r="F32" s="1140">
        <v>0</v>
      </c>
      <c r="G32" s="1140"/>
      <c r="H32" s="1141"/>
      <c r="I32" s="1147">
        <v>0</v>
      </c>
      <c r="J32" s="1148">
        <v>0</v>
      </c>
      <c r="K32" s="1140"/>
      <c r="L32" s="1141"/>
    </row>
    <row r="33" spans="2:14">
      <c r="B33" s="9" t="s">
        <v>157</v>
      </c>
      <c r="C33" s="1133">
        <v>40000</v>
      </c>
      <c r="D33" s="1134">
        <v>7.0000000000000007E-2</v>
      </c>
      <c r="E33" s="1135">
        <v>0</v>
      </c>
      <c r="F33" s="1140">
        <v>0</v>
      </c>
      <c r="G33" s="1140"/>
      <c r="H33" s="1141"/>
      <c r="I33" s="1147">
        <v>0</v>
      </c>
      <c r="J33" s="1148">
        <v>0</v>
      </c>
      <c r="K33" s="1140"/>
      <c r="L33" s="1141"/>
    </row>
    <row r="34" spans="2:14" s="1117" customFormat="1">
      <c r="B34" s="1113" t="s">
        <v>158</v>
      </c>
      <c r="C34" s="1149">
        <v>25000</v>
      </c>
      <c r="D34" s="1150">
        <v>1E-4</v>
      </c>
      <c r="E34" s="1135">
        <v>0</v>
      </c>
      <c r="F34" s="1140">
        <v>0</v>
      </c>
      <c r="G34" s="1151"/>
      <c r="H34" s="1152"/>
      <c r="I34" s="1147">
        <v>0</v>
      </c>
      <c r="J34" s="1148">
        <v>0</v>
      </c>
      <c r="K34" s="1140"/>
      <c r="L34" s="1141"/>
    </row>
    <row r="35" spans="2:14" ht="13.5" thickBot="1">
      <c r="B35" s="1118" t="s">
        <v>555</v>
      </c>
      <c r="C35" s="1153">
        <f>SUM(C23:C34)</f>
        <v>235950</v>
      </c>
      <c r="D35" s="1154">
        <v>0.21</v>
      </c>
      <c r="E35" s="1155">
        <f>SUM(E23:E34)</f>
        <v>64250</v>
      </c>
      <c r="F35" s="1156">
        <v>1.5803677821011677</v>
      </c>
      <c r="G35" s="1156">
        <f>SUM(G23:G34)</f>
        <v>69750</v>
      </c>
      <c r="H35" s="1157"/>
      <c r="I35" s="1158">
        <f>SUM(I23:I34)</f>
        <v>27810</v>
      </c>
      <c r="J35" s="1159">
        <v>4.74</v>
      </c>
      <c r="K35" s="1160"/>
      <c r="L35" s="1161"/>
    </row>
    <row r="36" spans="2:14" ht="15.75" customHeight="1" thickTop="1">
      <c r="B36" s="1928" t="s">
        <v>546</v>
      </c>
      <c r="C36" s="1930" t="s">
        <v>1045</v>
      </c>
      <c r="D36" s="1931"/>
      <c r="E36" s="1931"/>
      <c r="F36" s="1931"/>
      <c r="G36" s="1931"/>
      <c r="H36" s="1932"/>
      <c r="I36" s="1920" t="s">
        <v>1046</v>
      </c>
      <c r="J36" s="1921"/>
      <c r="K36" s="1162" t="s">
        <v>1047</v>
      </c>
      <c r="L36" s="1163"/>
    </row>
    <row r="37" spans="2:14" ht="15" customHeight="1">
      <c r="B37" s="1929"/>
      <c r="C37" s="1933" t="s">
        <v>4</v>
      </c>
      <c r="D37" s="1934"/>
      <c r="E37" s="1935" t="s">
        <v>5</v>
      </c>
      <c r="F37" s="1936"/>
      <c r="G37" s="1934" t="s">
        <v>79</v>
      </c>
      <c r="H37" s="1937"/>
      <c r="I37" s="1927" t="s">
        <v>79</v>
      </c>
      <c r="J37" s="1918"/>
      <c r="K37" s="1164" t="s">
        <v>5</v>
      </c>
      <c r="L37" s="1165" t="s">
        <v>79</v>
      </c>
    </row>
    <row r="38" spans="2:14" ht="12.75" customHeight="1">
      <c r="B38" s="1929"/>
      <c r="C38" s="1166" t="s">
        <v>3</v>
      </c>
      <c r="D38" s="1167" t="s">
        <v>1048</v>
      </c>
      <c r="E38" s="1168" t="s">
        <v>3</v>
      </c>
      <c r="F38" s="1169" t="s">
        <v>1048</v>
      </c>
      <c r="G38" s="1170" t="s">
        <v>3</v>
      </c>
      <c r="H38" s="1171" t="s">
        <v>1048</v>
      </c>
      <c r="I38" s="1132" t="s">
        <v>3</v>
      </c>
      <c r="J38" s="1093" t="s">
        <v>1048</v>
      </c>
      <c r="K38" s="1172" t="s">
        <v>3</v>
      </c>
      <c r="L38" s="1173" t="s">
        <v>3</v>
      </c>
      <c r="N38" s="1129"/>
    </row>
    <row r="39" spans="2:14">
      <c r="B39" s="1174" t="s">
        <v>147</v>
      </c>
      <c r="C39" s="1175">
        <v>57250</v>
      </c>
      <c r="D39" s="1176">
        <v>1.39</v>
      </c>
      <c r="E39" s="1177">
        <v>5000</v>
      </c>
      <c r="F39" s="1178">
        <v>1.39</v>
      </c>
      <c r="G39" s="1179">
        <v>2450</v>
      </c>
      <c r="H39" s="1180">
        <v>0.498</v>
      </c>
      <c r="I39" s="1181">
        <v>25300</v>
      </c>
      <c r="J39" s="1180">
        <v>0.47689999999999999</v>
      </c>
      <c r="K39" s="1182">
        <v>0</v>
      </c>
      <c r="L39" s="1183">
        <v>0</v>
      </c>
      <c r="N39" s="1184"/>
    </row>
    <row r="40" spans="2:14">
      <c r="B40" s="1174" t="s">
        <v>148</v>
      </c>
      <c r="C40" s="1185">
        <v>0</v>
      </c>
      <c r="D40" s="1186" t="s">
        <v>7</v>
      </c>
      <c r="E40" s="1187">
        <v>50</v>
      </c>
      <c r="F40" s="1188">
        <v>2.6</v>
      </c>
      <c r="G40" s="1185">
        <v>0</v>
      </c>
      <c r="H40" s="1186" t="s">
        <v>7</v>
      </c>
      <c r="I40" s="1189">
        <v>7400</v>
      </c>
      <c r="J40" s="1190">
        <v>0.45329999999999998</v>
      </c>
      <c r="K40" s="1100">
        <v>0</v>
      </c>
      <c r="L40" s="1191">
        <v>0</v>
      </c>
      <c r="N40" s="1184"/>
    </row>
    <row r="41" spans="2:14">
      <c r="B41" s="1174" t="s">
        <v>149</v>
      </c>
      <c r="C41" s="1185">
        <v>0</v>
      </c>
      <c r="D41" s="1186" t="s">
        <v>7</v>
      </c>
      <c r="E41" s="1192" t="s">
        <v>7</v>
      </c>
      <c r="F41" s="1193" t="s">
        <v>7</v>
      </c>
      <c r="G41" s="1193"/>
      <c r="H41" s="1194"/>
      <c r="I41" s="1195"/>
      <c r="J41" s="1194"/>
      <c r="K41" s="1100">
        <v>7750</v>
      </c>
      <c r="L41" s="1191"/>
    </row>
    <row r="42" spans="2:14">
      <c r="B42" s="1174" t="s">
        <v>150</v>
      </c>
      <c r="C42" s="1196">
        <v>100000</v>
      </c>
      <c r="D42" s="1176">
        <v>0.87</v>
      </c>
      <c r="E42" s="1192" t="s">
        <v>7</v>
      </c>
      <c r="F42" s="1193" t="s">
        <v>7</v>
      </c>
      <c r="G42" s="1193"/>
      <c r="H42" s="1194"/>
      <c r="I42" s="1195"/>
      <c r="J42" s="1194"/>
      <c r="K42" s="1100">
        <v>2300</v>
      </c>
      <c r="L42" s="1191"/>
      <c r="N42" s="1128"/>
    </row>
    <row r="43" spans="2:14">
      <c r="B43" s="1174" t="s">
        <v>151</v>
      </c>
      <c r="C43" s="1197">
        <v>26150</v>
      </c>
      <c r="D43" s="1186">
        <v>1.08</v>
      </c>
      <c r="E43" s="1192" t="s">
        <v>7</v>
      </c>
      <c r="F43" s="1193" t="s">
        <v>7</v>
      </c>
      <c r="G43" s="1193"/>
      <c r="H43" s="1194"/>
      <c r="I43" s="1195"/>
      <c r="J43" s="1194"/>
      <c r="K43" s="1109">
        <v>0</v>
      </c>
      <c r="L43" s="1191"/>
      <c r="N43" s="1184"/>
    </row>
    <row r="44" spans="2:14">
      <c r="B44" s="1174" t="s">
        <v>152</v>
      </c>
      <c r="C44" s="1197">
        <v>15000</v>
      </c>
      <c r="D44" s="1186">
        <v>0.81</v>
      </c>
      <c r="E44" s="1192">
        <v>2000</v>
      </c>
      <c r="F44" s="1198">
        <v>1.5999000000000001</v>
      </c>
      <c r="G44" s="1198"/>
      <c r="H44" s="1199"/>
      <c r="I44" s="1200"/>
      <c r="J44" s="1199"/>
      <c r="K44" s="1100">
        <v>3930</v>
      </c>
      <c r="L44" s="1201"/>
    </row>
    <row r="45" spans="2:14">
      <c r="B45" s="1174" t="s">
        <v>153</v>
      </c>
      <c r="C45" s="1185">
        <v>60000</v>
      </c>
      <c r="D45" s="1186">
        <v>0.48</v>
      </c>
      <c r="E45" s="1192" t="s">
        <v>7</v>
      </c>
      <c r="F45" s="1188">
        <v>0</v>
      </c>
      <c r="G45" s="1188"/>
      <c r="H45" s="1190"/>
      <c r="I45" s="1189"/>
      <c r="J45" s="1190"/>
      <c r="K45" s="1100">
        <v>40846</v>
      </c>
      <c r="L45" s="1201"/>
    </row>
    <row r="46" spans="2:14">
      <c r="B46" s="1174" t="s">
        <v>154</v>
      </c>
      <c r="C46" s="1197">
        <v>39100</v>
      </c>
      <c r="D46" s="1186">
        <v>0.39</v>
      </c>
      <c r="E46" s="1192" t="s">
        <v>7</v>
      </c>
      <c r="F46" s="1198">
        <v>0</v>
      </c>
      <c r="G46" s="1198"/>
      <c r="H46" s="1199"/>
      <c r="I46" s="1200"/>
      <c r="J46" s="1199"/>
      <c r="K46" s="1100">
        <v>3348</v>
      </c>
      <c r="L46" s="1201"/>
    </row>
    <row r="47" spans="2:14">
      <c r="B47" s="1174" t="s">
        <v>155</v>
      </c>
      <c r="C47" s="1197">
        <v>0</v>
      </c>
      <c r="D47" s="1186" t="s">
        <v>7</v>
      </c>
      <c r="E47" s="1192" t="s">
        <v>7</v>
      </c>
      <c r="F47" s="1198">
        <v>0</v>
      </c>
      <c r="G47" s="1198"/>
      <c r="H47" s="1199"/>
      <c r="I47" s="1200"/>
      <c r="J47" s="1199"/>
      <c r="K47" s="1100">
        <v>3567</v>
      </c>
      <c r="L47" s="1201"/>
    </row>
    <row r="48" spans="2:14">
      <c r="B48" s="1174" t="s">
        <v>156</v>
      </c>
      <c r="C48" s="1197">
        <v>0</v>
      </c>
      <c r="D48" s="1186" t="s">
        <v>7</v>
      </c>
      <c r="E48" s="1192" t="s">
        <v>7</v>
      </c>
      <c r="F48" s="1198">
        <v>0</v>
      </c>
      <c r="G48" s="1198"/>
      <c r="H48" s="1199"/>
      <c r="I48" s="1200"/>
      <c r="J48" s="1199"/>
      <c r="K48" s="1100">
        <v>650</v>
      </c>
      <c r="L48" s="1201"/>
    </row>
    <row r="49" spans="2:12">
      <c r="B49" s="1174" t="s">
        <v>157</v>
      </c>
      <c r="C49" s="1197">
        <v>0</v>
      </c>
      <c r="D49" s="1186" t="s">
        <v>7</v>
      </c>
      <c r="E49" s="1192" t="s">
        <v>7</v>
      </c>
      <c r="F49" s="1198">
        <v>0</v>
      </c>
      <c r="G49" s="1198"/>
      <c r="H49" s="1199"/>
      <c r="I49" s="1200"/>
      <c r="J49" s="1199"/>
      <c r="K49" s="1100">
        <v>0</v>
      </c>
      <c r="L49" s="1201"/>
    </row>
    <row r="50" spans="2:12">
      <c r="B50" s="1202" t="s">
        <v>158</v>
      </c>
      <c r="C50" s="1203">
        <v>0</v>
      </c>
      <c r="D50" s="1204" t="s">
        <v>7</v>
      </c>
      <c r="E50" s="1205">
        <v>9400</v>
      </c>
      <c r="F50" s="1206">
        <v>0.23769999999999999</v>
      </c>
      <c r="G50" s="1206"/>
      <c r="H50" s="1207"/>
      <c r="I50" s="1195"/>
      <c r="J50" s="1194"/>
      <c r="K50" s="1208">
        <v>0</v>
      </c>
      <c r="L50" s="1209"/>
    </row>
    <row r="51" spans="2:12" ht="13.5" thickBot="1">
      <c r="B51" s="1210" t="s">
        <v>555</v>
      </c>
      <c r="C51" s="1211">
        <f>SUM(C39:C50)</f>
        <v>297500</v>
      </c>
      <c r="D51" s="1212">
        <v>0.85</v>
      </c>
      <c r="E51" s="1212">
        <f>SUM(E39:E50)</f>
        <v>16450</v>
      </c>
      <c r="F51" s="1213">
        <v>0.7614975683890578</v>
      </c>
      <c r="G51" s="1214">
        <f>SUM(G39:G50)</f>
        <v>2450</v>
      </c>
      <c r="H51" s="1215"/>
      <c r="I51" s="1216">
        <f>SUM(I39:I50)</f>
        <v>32700</v>
      </c>
      <c r="J51" s="1217"/>
      <c r="K51" s="1218">
        <v>62391</v>
      </c>
      <c r="L51" s="1219"/>
    </row>
    <row r="52" spans="2:12" ht="15.75" customHeight="1" thickTop="1">
      <c r="B52" s="1938" t="s">
        <v>546</v>
      </c>
      <c r="C52" s="1941" t="s">
        <v>1049</v>
      </c>
      <c r="D52" s="1931"/>
      <c r="E52" s="1931"/>
      <c r="F52" s="1931"/>
      <c r="G52" s="1931"/>
      <c r="H52" s="1931"/>
      <c r="I52" s="1931"/>
      <c r="J52" s="1932"/>
      <c r="L52" s="1128"/>
    </row>
    <row r="53" spans="2:12">
      <c r="B53" s="1939"/>
      <c r="C53" s="1942" t="s">
        <v>1050</v>
      </c>
      <c r="D53" s="1943"/>
      <c r="E53" s="1943"/>
      <c r="F53" s="1944"/>
      <c r="G53" s="1942" t="s">
        <v>1051</v>
      </c>
      <c r="H53" s="1943"/>
      <c r="I53" s="1943"/>
      <c r="J53" s="1945"/>
    </row>
    <row r="54" spans="2:12">
      <c r="B54" s="1939"/>
      <c r="C54" s="1946" t="s">
        <v>5</v>
      </c>
      <c r="D54" s="1947"/>
      <c r="E54" s="1946" t="s">
        <v>79</v>
      </c>
      <c r="F54" s="1947"/>
      <c r="G54" s="1220" t="s">
        <v>5</v>
      </c>
      <c r="H54" s="1169"/>
      <c r="I54" s="1220" t="s">
        <v>79</v>
      </c>
      <c r="J54" s="1171"/>
    </row>
    <row r="55" spans="2:12" ht="25.5">
      <c r="B55" s="1940"/>
      <c r="C55" s="1168" t="s">
        <v>3</v>
      </c>
      <c r="D55" s="1168" t="s">
        <v>1048</v>
      </c>
      <c r="E55" s="1168" t="s">
        <v>3</v>
      </c>
      <c r="F55" s="1168" t="s">
        <v>1048</v>
      </c>
      <c r="G55" s="1221" t="s">
        <v>3</v>
      </c>
      <c r="H55" s="1168" t="s">
        <v>1052</v>
      </c>
      <c r="I55" s="1169" t="s">
        <v>3</v>
      </c>
      <c r="J55" s="1222" t="s">
        <v>1052</v>
      </c>
    </row>
    <row r="56" spans="2:12">
      <c r="B56" s="1223" t="s">
        <v>147</v>
      </c>
      <c r="C56" s="1224">
        <v>16450</v>
      </c>
      <c r="D56" s="1224">
        <v>0.30331276595744683</v>
      </c>
      <c r="E56" s="1224">
        <v>0</v>
      </c>
      <c r="F56" s="1224">
        <v>0</v>
      </c>
      <c r="G56" s="1224" t="s">
        <v>7</v>
      </c>
      <c r="H56" s="1225" t="s">
        <v>7</v>
      </c>
      <c r="I56" s="1226">
        <v>0</v>
      </c>
      <c r="J56" s="1227">
        <v>0</v>
      </c>
    </row>
    <row r="57" spans="2:12">
      <c r="B57" s="9" t="s">
        <v>148</v>
      </c>
      <c r="C57" s="1228">
        <v>10000</v>
      </c>
      <c r="D57" s="1228">
        <v>2.1015000000000001</v>
      </c>
      <c r="E57" s="1229">
        <v>0</v>
      </c>
      <c r="F57" s="1229">
        <v>0</v>
      </c>
      <c r="G57" s="1229">
        <v>10</v>
      </c>
      <c r="H57" s="1230">
        <v>3.7223000000000002</v>
      </c>
      <c r="I57" s="1229">
        <v>0</v>
      </c>
      <c r="J57" s="1586">
        <v>0</v>
      </c>
    </row>
    <row r="58" spans="2:12">
      <c r="B58" s="9" t="s">
        <v>149</v>
      </c>
      <c r="C58" s="1228" t="s">
        <v>7</v>
      </c>
      <c r="D58" s="1228" t="s">
        <v>7</v>
      </c>
      <c r="E58" s="1228"/>
      <c r="F58" s="1228"/>
      <c r="G58" s="1232" t="s">
        <v>7</v>
      </c>
      <c r="H58" s="1230" t="s">
        <v>7</v>
      </c>
      <c r="I58" s="1233"/>
      <c r="J58" s="1231"/>
    </row>
    <row r="59" spans="2:12">
      <c r="B59" s="9" t="s">
        <v>150</v>
      </c>
      <c r="C59" s="1228" t="s">
        <v>7</v>
      </c>
      <c r="D59" s="1228" t="s">
        <v>7</v>
      </c>
      <c r="E59" s="1228"/>
      <c r="F59" s="1228"/>
      <c r="G59" s="1232" t="s">
        <v>7</v>
      </c>
      <c r="H59" s="1230" t="s">
        <v>7</v>
      </c>
      <c r="I59" s="1234"/>
      <c r="J59" s="1231"/>
    </row>
    <row r="60" spans="2:12">
      <c r="B60" s="9" t="s">
        <v>151</v>
      </c>
      <c r="C60" s="1228" t="s">
        <v>7</v>
      </c>
      <c r="D60" s="1228" t="s">
        <v>7</v>
      </c>
      <c r="E60" s="1228"/>
      <c r="F60" s="1228"/>
      <c r="G60" s="1232" t="s">
        <v>7</v>
      </c>
      <c r="H60" s="1230" t="s">
        <v>7</v>
      </c>
      <c r="I60" s="1233"/>
      <c r="J60" s="1231"/>
    </row>
    <row r="61" spans="2:12">
      <c r="B61" s="9" t="s">
        <v>152</v>
      </c>
      <c r="C61" s="1228">
        <v>3350</v>
      </c>
      <c r="D61" s="1228">
        <v>0.88900000000000001</v>
      </c>
      <c r="E61" s="1228"/>
      <c r="F61" s="1228"/>
      <c r="G61" s="1232">
        <v>5390</v>
      </c>
      <c r="H61" s="1230">
        <v>4.8753000000000002</v>
      </c>
      <c r="I61" s="1233"/>
      <c r="J61" s="1231"/>
    </row>
    <row r="62" spans="2:12">
      <c r="B62" s="9" t="s">
        <v>153</v>
      </c>
      <c r="C62" s="1235" t="s">
        <v>7</v>
      </c>
      <c r="D62" s="1235" t="s">
        <v>7</v>
      </c>
      <c r="E62" s="1235"/>
      <c r="F62" s="1235"/>
      <c r="G62" s="1236" t="s">
        <v>7</v>
      </c>
      <c r="H62" s="1237" t="s">
        <v>7</v>
      </c>
      <c r="I62" s="1233"/>
      <c r="J62" s="1231"/>
    </row>
    <row r="63" spans="2:12">
      <c r="B63" s="9" t="s">
        <v>154</v>
      </c>
      <c r="C63" s="1235" t="s">
        <v>7</v>
      </c>
      <c r="D63" s="1235" t="s">
        <v>7</v>
      </c>
      <c r="E63" s="1235"/>
      <c r="F63" s="1235"/>
      <c r="G63" s="1236">
        <v>0</v>
      </c>
      <c r="H63" s="1237" t="s">
        <v>7</v>
      </c>
      <c r="I63" s="1233"/>
      <c r="J63" s="1231"/>
    </row>
    <row r="64" spans="2:12">
      <c r="B64" s="9" t="s">
        <v>155</v>
      </c>
      <c r="C64" s="1235" t="s">
        <v>7</v>
      </c>
      <c r="D64" s="1235" t="s">
        <v>7</v>
      </c>
      <c r="E64" s="1235"/>
      <c r="F64" s="1235"/>
      <c r="G64" s="1236">
        <v>0</v>
      </c>
      <c r="H64" s="1237" t="s">
        <v>7</v>
      </c>
      <c r="I64" s="1233"/>
      <c r="J64" s="1231"/>
    </row>
    <row r="65" spans="2:11">
      <c r="B65" s="9" t="s">
        <v>156</v>
      </c>
      <c r="C65" s="1235" t="s">
        <v>7</v>
      </c>
      <c r="D65" s="1235" t="s">
        <v>7</v>
      </c>
      <c r="E65" s="1235"/>
      <c r="F65" s="1235"/>
      <c r="G65" s="1236">
        <v>0</v>
      </c>
      <c r="H65" s="1237" t="s">
        <v>7</v>
      </c>
      <c r="I65" s="1233"/>
      <c r="J65" s="1231"/>
    </row>
    <row r="66" spans="2:11">
      <c r="B66" s="9" t="s">
        <v>157</v>
      </c>
      <c r="C66" s="1235" t="s">
        <v>7</v>
      </c>
      <c r="D66" s="1235" t="s">
        <v>7</v>
      </c>
      <c r="E66" s="1235"/>
      <c r="F66" s="1235"/>
      <c r="G66" s="1236">
        <v>0</v>
      </c>
      <c r="H66" s="1237" t="s">
        <v>7</v>
      </c>
      <c r="I66" s="1233"/>
      <c r="J66" s="1231"/>
    </row>
    <row r="67" spans="2:11">
      <c r="B67" s="13" t="s">
        <v>158</v>
      </c>
      <c r="C67" s="1238">
        <v>13950</v>
      </c>
      <c r="D67" s="1238">
        <v>0.58260000000000001</v>
      </c>
      <c r="E67" s="1238"/>
      <c r="F67" s="1238"/>
      <c r="G67" s="1239"/>
      <c r="H67" s="1205"/>
      <c r="I67" s="1238"/>
      <c r="J67" s="1240"/>
    </row>
    <row r="68" spans="2:11" ht="13.5" thickBot="1">
      <c r="B68" s="1241" t="s">
        <v>555</v>
      </c>
      <c r="C68" s="1242">
        <v>43750</v>
      </c>
      <c r="D68" s="1242">
        <v>0.25</v>
      </c>
      <c r="E68" s="1242"/>
      <c r="F68" s="1242"/>
      <c r="G68" s="1242">
        <f>SUM(G56:G67)</f>
        <v>5400</v>
      </c>
      <c r="H68" s="1242">
        <v>4.87</v>
      </c>
      <c r="I68" s="1243"/>
      <c r="J68" s="1217"/>
    </row>
    <row r="69" spans="2:11" ht="13.5" thickTop="1">
      <c r="B69" s="1244" t="s">
        <v>1053</v>
      </c>
      <c r="K69" s="1245"/>
    </row>
  </sheetData>
  <mergeCells count="31">
    <mergeCell ref="B52:B55"/>
    <mergeCell ref="C52:J52"/>
    <mergeCell ref="C53:F53"/>
    <mergeCell ref="G53:J53"/>
    <mergeCell ref="C54:D54"/>
    <mergeCell ref="E54:F54"/>
    <mergeCell ref="B36:B38"/>
    <mergeCell ref="C36:H36"/>
    <mergeCell ref="I36:J36"/>
    <mergeCell ref="C37:D37"/>
    <mergeCell ref="E37:F37"/>
    <mergeCell ref="G37:H37"/>
    <mergeCell ref="I37:J37"/>
    <mergeCell ref="C20:H20"/>
    <mergeCell ref="I20:L20"/>
    <mergeCell ref="B21:B22"/>
    <mergeCell ref="C21:D21"/>
    <mergeCell ref="E21:F21"/>
    <mergeCell ref="G21:H21"/>
    <mergeCell ref="I21:J21"/>
    <mergeCell ref="K21:L21"/>
    <mergeCell ref="B1:L1"/>
    <mergeCell ref="B2:L2"/>
    <mergeCell ref="C4:H4"/>
    <mergeCell ref="I4:L4"/>
    <mergeCell ref="B5:B6"/>
    <mergeCell ref="C5:D5"/>
    <mergeCell ref="E5:F5"/>
    <mergeCell ref="G5:H5"/>
    <mergeCell ref="I5:J5"/>
    <mergeCell ref="K5:L5"/>
  </mergeCells>
  <pageMargins left="1.6929133858267718" right="0.47244094488188981" top="0.74803149606299213" bottom="0.39370078740157483" header="0.31496062992125984" footer="0.31496062992125984"/>
  <pageSetup scale="58" orientation="landscape" r:id="rId1"/>
</worksheet>
</file>

<file path=xl/worksheets/sheet37.xml><?xml version="1.0" encoding="utf-8"?>
<worksheet xmlns="http://schemas.openxmlformats.org/spreadsheetml/2006/main" xmlns:r="http://schemas.openxmlformats.org/officeDocument/2006/relationships">
  <sheetPr>
    <pageSetUpPr fitToPage="1"/>
  </sheetPr>
  <dimension ref="A1:T34"/>
  <sheetViews>
    <sheetView topLeftCell="F1" workbookViewId="0">
      <selection activeCell="I29" sqref="I29"/>
    </sheetView>
  </sheetViews>
  <sheetFormatPr defaultRowHeight="12.75"/>
  <cols>
    <col min="1" max="1" width="10.5703125" style="1085" bestFit="1" customWidth="1"/>
    <col min="2" max="2" width="12.42578125" style="1085" bestFit="1" customWidth="1"/>
    <col min="3" max="3" width="15" style="1085" bestFit="1" customWidth="1"/>
    <col min="4" max="5" width="9.42578125" style="1085" bestFit="1" customWidth="1"/>
    <col min="6" max="6" width="12.42578125" style="1085" bestFit="1" customWidth="1"/>
    <col min="7" max="7" width="15" style="1085" bestFit="1" customWidth="1"/>
    <col min="8" max="8" width="12.42578125" style="1247" bestFit="1" customWidth="1"/>
    <col min="9" max="9" width="15" style="1247" bestFit="1" customWidth="1"/>
    <col min="10" max="11" width="9.42578125" style="1247" bestFit="1" customWidth="1"/>
    <col min="12" max="12" width="12.42578125" style="1247" bestFit="1" customWidth="1"/>
    <col min="13" max="13" width="15" style="1247" bestFit="1" customWidth="1"/>
    <col min="14" max="14" width="14.85546875" style="1085" bestFit="1" customWidth="1"/>
    <col min="15" max="15" width="12.42578125" style="1085" bestFit="1" customWidth="1"/>
    <col min="16" max="16" width="11.5703125" style="1085" customWidth="1"/>
    <col min="17" max="17" width="14.85546875" style="1085" customWidth="1"/>
    <col min="18" max="256" width="9.140625" style="1085"/>
    <col min="257" max="257" width="10.5703125" style="1085" bestFit="1" customWidth="1"/>
    <col min="258" max="258" width="12.28515625" style="1085" bestFit="1" customWidth="1"/>
    <col min="259" max="259" width="14.85546875" style="1085" bestFit="1" customWidth="1"/>
    <col min="260" max="261" width="9.28515625" style="1085" bestFit="1" customWidth="1"/>
    <col min="262" max="262" width="12.28515625" style="1085" bestFit="1" customWidth="1"/>
    <col min="263" max="263" width="14.85546875" style="1085" bestFit="1" customWidth="1"/>
    <col min="264" max="264" width="12.28515625" style="1085" bestFit="1" customWidth="1"/>
    <col min="265" max="265" width="14.85546875" style="1085" bestFit="1" customWidth="1"/>
    <col min="266" max="267" width="9.28515625" style="1085" bestFit="1" customWidth="1"/>
    <col min="268" max="268" width="12.28515625" style="1085" bestFit="1" customWidth="1"/>
    <col min="269" max="269" width="14.85546875" style="1085" bestFit="1" customWidth="1"/>
    <col min="270" max="270" width="14.42578125" style="1085" bestFit="1" customWidth="1"/>
    <col min="271" max="271" width="12.28515625" style="1085" bestFit="1" customWidth="1"/>
    <col min="272" max="272" width="11.5703125" style="1085" customWidth="1"/>
    <col min="273" max="273" width="14.85546875" style="1085" customWidth="1"/>
    <col min="274" max="512" width="9.140625" style="1085"/>
    <col min="513" max="513" width="10.5703125" style="1085" bestFit="1" customWidth="1"/>
    <col min="514" max="514" width="12.28515625" style="1085" bestFit="1" customWidth="1"/>
    <col min="515" max="515" width="14.85546875" style="1085" bestFit="1" customWidth="1"/>
    <col min="516" max="517" width="9.28515625" style="1085" bestFit="1" customWidth="1"/>
    <col min="518" max="518" width="12.28515625" style="1085" bestFit="1" customWidth="1"/>
    <col min="519" max="519" width="14.85546875" style="1085" bestFit="1" customWidth="1"/>
    <col min="520" max="520" width="12.28515625" style="1085" bestFit="1" customWidth="1"/>
    <col min="521" max="521" width="14.85546875" style="1085" bestFit="1" customWidth="1"/>
    <col min="522" max="523" width="9.28515625" style="1085" bestFit="1" customWidth="1"/>
    <col min="524" max="524" width="12.28515625" style="1085" bestFit="1" customWidth="1"/>
    <col min="525" max="525" width="14.85546875" style="1085" bestFit="1" customWidth="1"/>
    <col min="526" max="526" width="14.42578125" style="1085" bestFit="1" customWidth="1"/>
    <col min="527" max="527" width="12.28515625" style="1085" bestFit="1" customWidth="1"/>
    <col min="528" max="528" width="11.5703125" style="1085" customWidth="1"/>
    <col min="529" max="529" width="14.85546875" style="1085" customWidth="1"/>
    <col min="530" max="768" width="9.140625" style="1085"/>
    <col min="769" max="769" width="10.5703125" style="1085" bestFit="1" customWidth="1"/>
    <col min="770" max="770" width="12.28515625" style="1085" bestFit="1" customWidth="1"/>
    <col min="771" max="771" width="14.85546875" style="1085" bestFit="1" customWidth="1"/>
    <col min="772" max="773" width="9.28515625" style="1085" bestFit="1" customWidth="1"/>
    <col min="774" max="774" width="12.28515625" style="1085" bestFit="1" customWidth="1"/>
    <col min="775" max="775" width="14.85546875" style="1085" bestFit="1" customWidth="1"/>
    <col min="776" max="776" width="12.28515625" style="1085" bestFit="1" customWidth="1"/>
    <col min="777" max="777" width="14.85546875" style="1085" bestFit="1" customWidth="1"/>
    <col min="778" max="779" width="9.28515625" style="1085" bestFit="1" customWidth="1"/>
    <col min="780" max="780" width="12.28515625" style="1085" bestFit="1" customWidth="1"/>
    <col min="781" max="781" width="14.85546875" style="1085" bestFit="1" customWidth="1"/>
    <col min="782" max="782" width="14.42578125" style="1085" bestFit="1" customWidth="1"/>
    <col min="783" max="783" width="12.28515625" style="1085" bestFit="1" customWidth="1"/>
    <col min="784" max="784" width="11.5703125" style="1085" customWidth="1"/>
    <col min="785" max="785" width="14.85546875" style="1085" customWidth="1"/>
    <col min="786" max="1024" width="9.140625" style="1085"/>
    <col min="1025" max="1025" width="10.5703125" style="1085" bestFit="1" customWidth="1"/>
    <col min="1026" max="1026" width="12.28515625" style="1085" bestFit="1" customWidth="1"/>
    <col min="1027" max="1027" width="14.85546875" style="1085" bestFit="1" customWidth="1"/>
    <col min="1028" max="1029" width="9.28515625" style="1085" bestFit="1" customWidth="1"/>
    <col min="1030" max="1030" width="12.28515625" style="1085" bestFit="1" customWidth="1"/>
    <col min="1031" max="1031" width="14.85546875" style="1085" bestFit="1" customWidth="1"/>
    <col min="1032" max="1032" width="12.28515625" style="1085" bestFit="1" customWidth="1"/>
    <col min="1033" max="1033" width="14.85546875" style="1085" bestFit="1" customWidth="1"/>
    <col min="1034" max="1035" width="9.28515625" style="1085" bestFit="1" customWidth="1"/>
    <col min="1036" max="1036" width="12.28515625" style="1085" bestFit="1" customWidth="1"/>
    <col min="1037" max="1037" width="14.85546875" style="1085" bestFit="1" customWidth="1"/>
    <col min="1038" max="1038" width="14.42578125" style="1085" bestFit="1" customWidth="1"/>
    <col min="1039" max="1039" width="12.28515625" style="1085" bestFit="1" customWidth="1"/>
    <col min="1040" max="1040" width="11.5703125" style="1085" customWidth="1"/>
    <col min="1041" max="1041" width="14.85546875" style="1085" customWidth="1"/>
    <col min="1042" max="1280" width="9.140625" style="1085"/>
    <col min="1281" max="1281" width="10.5703125" style="1085" bestFit="1" customWidth="1"/>
    <col min="1282" max="1282" width="12.28515625" style="1085" bestFit="1" customWidth="1"/>
    <col min="1283" max="1283" width="14.85546875" style="1085" bestFit="1" customWidth="1"/>
    <col min="1284" max="1285" width="9.28515625" style="1085" bestFit="1" customWidth="1"/>
    <col min="1286" max="1286" width="12.28515625" style="1085" bestFit="1" customWidth="1"/>
    <col min="1287" max="1287" width="14.85546875" style="1085" bestFit="1" customWidth="1"/>
    <col min="1288" max="1288" width="12.28515625" style="1085" bestFit="1" customWidth="1"/>
    <col min="1289" max="1289" width="14.85546875" style="1085" bestFit="1" customWidth="1"/>
    <col min="1290" max="1291" width="9.28515625" style="1085" bestFit="1" customWidth="1"/>
    <col min="1292" max="1292" width="12.28515625" style="1085" bestFit="1" customWidth="1"/>
    <col min="1293" max="1293" width="14.85546875" style="1085" bestFit="1" customWidth="1"/>
    <col min="1294" max="1294" width="14.42578125" style="1085" bestFit="1" customWidth="1"/>
    <col min="1295" max="1295" width="12.28515625" style="1085" bestFit="1" customWidth="1"/>
    <col min="1296" max="1296" width="11.5703125" style="1085" customWidth="1"/>
    <col min="1297" max="1297" width="14.85546875" style="1085" customWidth="1"/>
    <col min="1298" max="1536" width="9.140625" style="1085"/>
    <col min="1537" max="1537" width="10.5703125" style="1085" bestFit="1" customWidth="1"/>
    <col min="1538" max="1538" width="12.28515625" style="1085" bestFit="1" customWidth="1"/>
    <col min="1539" max="1539" width="14.85546875" style="1085" bestFit="1" customWidth="1"/>
    <col min="1540" max="1541" width="9.28515625" style="1085" bestFit="1" customWidth="1"/>
    <col min="1542" max="1542" width="12.28515625" style="1085" bestFit="1" customWidth="1"/>
    <col min="1543" max="1543" width="14.85546875" style="1085" bestFit="1" customWidth="1"/>
    <col min="1544" max="1544" width="12.28515625" style="1085" bestFit="1" customWidth="1"/>
    <col min="1545" max="1545" width="14.85546875" style="1085" bestFit="1" customWidth="1"/>
    <col min="1546" max="1547" width="9.28515625" style="1085" bestFit="1" customWidth="1"/>
    <col min="1548" max="1548" width="12.28515625" style="1085" bestFit="1" customWidth="1"/>
    <col min="1549" max="1549" width="14.85546875" style="1085" bestFit="1" customWidth="1"/>
    <col min="1550" max="1550" width="14.42578125" style="1085" bestFit="1" customWidth="1"/>
    <col min="1551" max="1551" width="12.28515625" style="1085" bestFit="1" customWidth="1"/>
    <col min="1552" max="1552" width="11.5703125" style="1085" customWidth="1"/>
    <col min="1553" max="1553" width="14.85546875" style="1085" customWidth="1"/>
    <col min="1554" max="1792" width="9.140625" style="1085"/>
    <col min="1793" max="1793" width="10.5703125" style="1085" bestFit="1" customWidth="1"/>
    <col min="1794" max="1794" width="12.28515625" style="1085" bestFit="1" customWidth="1"/>
    <col min="1795" max="1795" width="14.85546875" style="1085" bestFit="1" customWidth="1"/>
    <col min="1796" max="1797" width="9.28515625" style="1085" bestFit="1" customWidth="1"/>
    <col min="1798" max="1798" width="12.28515625" style="1085" bestFit="1" customWidth="1"/>
    <col min="1799" max="1799" width="14.85546875" style="1085" bestFit="1" customWidth="1"/>
    <col min="1800" max="1800" width="12.28515625" style="1085" bestFit="1" customWidth="1"/>
    <col min="1801" max="1801" width="14.85546875" style="1085" bestFit="1" customWidth="1"/>
    <col min="1802" max="1803" width="9.28515625" style="1085" bestFit="1" customWidth="1"/>
    <col min="1804" max="1804" width="12.28515625" style="1085" bestFit="1" customWidth="1"/>
    <col min="1805" max="1805" width="14.85546875" style="1085" bestFit="1" customWidth="1"/>
    <col min="1806" max="1806" width="14.42578125" style="1085" bestFit="1" customWidth="1"/>
    <col min="1807" max="1807" width="12.28515625" style="1085" bestFit="1" customWidth="1"/>
    <col min="1808" max="1808" width="11.5703125" style="1085" customWidth="1"/>
    <col min="1809" max="1809" width="14.85546875" style="1085" customWidth="1"/>
    <col min="1810" max="2048" width="9.140625" style="1085"/>
    <col min="2049" max="2049" width="10.5703125" style="1085" bestFit="1" customWidth="1"/>
    <col min="2050" max="2050" width="12.28515625" style="1085" bestFit="1" customWidth="1"/>
    <col min="2051" max="2051" width="14.85546875" style="1085" bestFit="1" customWidth="1"/>
    <col min="2052" max="2053" width="9.28515625" style="1085" bestFit="1" customWidth="1"/>
    <col min="2054" max="2054" width="12.28515625" style="1085" bestFit="1" customWidth="1"/>
    <col min="2055" max="2055" width="14.85546875" style="1085" bestFit="1" customWidth="1"/>
    <col min="2056" max="2056" width="12.28515625" style="1085" bestFit="1" customWidth="1"/>
    <col min="2057" max="2057" width="14.85546875" style="1085" bestFit="1" customWidth="1"/>
    <col min="2058" max="2059" width="9.28515625" style="1085" bestFit="1" customWidth="1"/>
    <col min="2060" max="2060" width="12.28515625" style="1085" bestFit="1" customWidth="1"/>
    <col min="2061" max="2061" width="14.85546875" style="1085" bestFit="1" customWidth="1"/>
    <col min="2062" max="2062" width="14.42578125" style="1085" bestFit="1" customWidth="1"/>
    <col min="2063" max="2063" width="12.28515625" style="1085" bestFit="1" customWidth="1"/>
    <col min="2064" max="2064" width="11.5703125" style="1085" customWidth="1"/>
    <col min="2065" max="2065" width="14.85546875" style="1085" customWidth="1"/>
    <col min="2066" max="2304" width="9.140625" style="1085"/>
    <col min="2305" max="2305" width="10.5703125" style="1085" bestFit="1" customWidth="1"/>
    <col min="2306" max="2306" width="12.28515625" style="1085" bestFit="1" customWidth="1"/>
    <col min="2307" max="2307" width="14.85546875" style="1085" bestFit="1" customWidth="1"/>
    <col min="2308" max="2309" width="9.28515625" style="1085" bestFit="1" customWidth="1"/>
    <col min="2310" max="2310" width="12.28515625" style="1085" bestFit="1" customWidth="1"/>
    <col min="2311" max="2311" width="14.85546875" style="1085" bestFit="1" customWidth="1"/>
    <col min="2312" max="2312" width="12.28515625" style="1085" bestFit="1" customWidth="1"/>
    <col min="2313" max="2313" width="14.85546875" style="1085" bestFit="1" customWidth="1"/>
    <col min="2314" max="2315" width="9.28515625" style="1085" bestFit="1" customWidth="1"/>
    <col min="2316" max="2316" width="12.28515625" style="1085" bestFit="1" customWidth="1"/>
    <col min="2317" max="2317" width="14.85546875" style="1085" bestFit="1" customWidth="1"/>
    <col min="2318" max="2318" width="14.42578125" style="1085" bestFit="1" customWidth="1"/>
    <col min="2319" max="2319" width="12.28515625" style="1085" bestFit="1" customWidth="1"/>
    <col min="2320" max="2320" width="11.5703125" style="1085" customWidth="1"/>
    <col min="2321" max="2321" width="14.85546875" style="1085" customWidth="1"/>
    <col min="2322" max="2560" width="9.140625" style="1085"/>
    <col min="2561" max="2561" width="10.5703125" style="1085" bestFit="1" customWidth="1"/>
    <col min="2562" max="2562" width="12.28515625" style="1085" bestFit="1" customWidth="1"/>
    <col min="2563" max="2563" width="14.85546875" style="1085" bestFit="1" customWidth="1"/>
    <col min="2564" max="2565" width="9.28515625" style="1085" bestFit="1" customWidth="1"/>
    <col min="2566" max="2566" width="12.28515625" style="1085" bestFit="1" customWidth="1"/>
    <col min="2567" max="2567" width="14.85546875" style="1085" bestFit="1" customWidth="1"/>
    <col min="2568" max="2568" width="12.28515625" style="1085" bestFit="1" customWidth="1"/>
    <col min="2569" max="2569" width="14.85546875" style="1085" bestFit="1" customWidth="1"/>
    <col min="2570" max="2571" width="9.28515625" style="1085" bestFit="1" customWidth="1"/>
    <col min="2572" max="2572" width="12.28515625" style="1085" bestFit="1" customWidth="1"/>
    <col min="2573" max="2573" width="14.85546875" style="1085" bestFit="1" customWidth="1"/>
    <col min="2574" max="2574" width="14.42578125" style="1085" bestFit="1" customWidth="1"/>
    <col min="2575" max="2575" width="12.28515625" style="1085" bestFit="1" customWidth="1"/>
    <col min="2576" max="2576" width="11.5703125" style="1085" customWidth="1"/>
    <col min="2577" max="2577" width="14.85546875" style="1085" customWidth="1"/>
    <col min="2578" max="2816" width="9.140625" style="1085"/>
    <col min="2817" max="2817" width="10.5703125" style="1085" bestFit="1" customWidth="1"/>
    <col min="2818" max="2818" width="12.28515625" style="1085" bestFit="1" customWidth="1"/>
    <col min="2819" max="2819" width="14.85546875" style="1085" bestFit="1" customWidth="1"/>
    <col min="2820" max="2821" width="9.28515625" style="1085" bestFit="1" customWidth="1"/>
    <col min="2822" max="2822" width="12.28515625" style="1085" bestFit="1" customWidth="1"/>
    <col min="2823" max="2823" width="14.85546875" style="1085" bestFit="1" customWidth="1"/>
    <col min="2824" max="2824" width="12.28515625" style="1085" bestFit="1" customWidth="1"/>
    <col min="2825" max="2825" width="14.85546875" style="1085" bestFit="1" customWidth="1"/>
    <col min="2826" max="2827" width="9.28515625" style="1085" bestFit="1" customWidth="1"/>
    <col min="2828" max="2828" width="12.28515625" style="1085" bestFit="1" customWidth="1"/>
    <col min="2829" max="2829" width="14.85546875" style="1085" bestFit="1" customWidth="1"/>
    <col min="2830" max="2830" width="14.42578125" style="1085" bestFit="1" customWidth="1"/>
    <col min="2831" max="2831" width="12.28515625" style="1085" bestFit="1" customWidth="1"/>
    <col min="2832" max="2832" width="11.5703125" style="1085" customWidth="1"/>
    <col min="2833" max="2833" width="14.85546875" style="1085" customWidth="1"/>
    <col min="2834" max="3072" width="9.140625" style="1085"/>
    <col min="3073" max="3073" width="10.5703125" style="1085" bestFit="1" customWidth="1"/>
    <col min="3074" max="3074" width="12.28515625" style="1085" bestFit="1" customWidth="1"/>
    <col min="3075" max="3075" width="14.85546875" style="1085" bestFit="1" customWidth="1"/>
    <col min="3076" max="3077" width="9.28515625" style="1085" bestFit="1" customWidth="1"/>
    <col min="3078" max="3078" width="12.28515625" style="1085" bestFit="1" customWidth="1"/>
    <col min="3079" max="3079" width="14.85546875" style="1085" bestFit="1" customWidth="1"/>
    <col min="3080" max="3080" width="12.28515625" style="1085" bestFit="1" customWidth="1"/>
    <col min="3081" max="3081" width="14.85546875" style="1085" bestFit="1" customWidth="1"/>
    <col min="3082" max="3083" width="9.28515625" style="1085" bestFit="1" customWidth="1"/>
    <col min="3084" max="3084" width="12.28515625" style="1085" bestFit="1" customWidth="1"/>
    <col min="3085" max="3085" width="14.85546875" style="1085" bestFit="1" customWidth="1"/>
    <col min="3086" max="3086" width="14.42578125" style="1085" bestFit="1" customWidth="1"/>
    <col min="3087" max="3087" width="12.28515625" style="1085" bestFit="1" customWidth="1"/>
    <col min="3088" max="3088" width="11.5703125" style="1085" customWidth="1"/>
    <col min="3089" max="3089" width="14.85546875" style="1085" customWidth="1"/>
    <col min="3090" max="3328" width="9.140625" style="1085"/>
    <col min="3329" max="3329" width="10.5703125" style="1085" bestFit="1" customWidth="1"/>
    <col min="3330" max="3330" width="12.28515625" style="1085" bestFit="1" customWidth="1"/>
    <col min="3331" max="3331" width="14.85546875" style="1085" bestFit="1" customWidth="1"/>
    <col min="3332" max="3333" width="9.28515625" style="1085" bestFit="1" customWidth="1"/>
    <col min="3334" max="3334" width="12.28515625" style="1085" bestFit="1" customWidth="1"/>
    <col min="3335" max="3335" width="14.85546875" style="1085" bestFit="1" customWidth="1"/>
    <col min="3336" max="3336" width="12.28515625" style="1085" bestFit="1" customWidth="1"/>
    <col min="3337" max="3337" width="14.85546875" style="1085" bestFit="1" customWidth="1"/>
    <col min="3338" max="3339" width="9.28515625" style="1085" bestFit="1" customWidth="1"/>
    <col min="3340" max="3340" width="12.28515625" style="1085" bestFit="1" customWidth="1"/>
    <col min="3341" max="3341" width="14.85546875" style="1085" bestFit="1" customWidth="1"/>
    <col min="3342" max="3342" width="14.42578125" style="1085" bestFit="1" customWidth="1"/>
    <col min="3343" max="3343" width="12.28515625" style="1085" bestFit="1" customWidth="1"/>
    <col min="3344" max="3344" width="11.5703125" style="1085" customWidth="1"/>
    <col min="3345" max="3345" width="14.85546875" style="1085" customWidth="1"/>
    <col min="3346" max="3584" width="9.140625" style="1085"/>
    <col min="3585" max="3585" width="10.5703125" style="1085" bestFit="1" customWidth="1"/>
    <col min="3586" max="3586" width="12.28515625" style="1085" bestFit="1" customWidth="1"/>
    <col min="3587" max="3587" width="14.85546875" style="1085" bestFit="1" customWidth="1"/>
    <col min="3588" max="3589" width="9.28515625" style="1085" bestFit="1" customWidth="1"/>
    <col min="3590" max="3590" width="12.28515625" style="1085" bestFit="1" customWidth="1"/>
    <col min="3591" max="3591" width="14.85546875" style="1085" bestFit="1" customWidth="1"/>
    <col min="3592" max="3592" width="12.28515625" style="1085" bestFit="1" customWidth="1"/>
    <col min="3593" max="3593" width="14.85546875" style="1085" bestFit="1" customWidth="1"/>
    <col min="3594" max="3595" width="9.28515625" style="1085" bestFit="1" customWidth="1"/>
    <col min="3596" max="3596" width="12.28515625" style="1085" bestFit="1" customWidth="1"/>
    <col min="3597" max="3597" width="14.85546875" style="1085" bestFit="1" customWidth="1"/>
    <col min="3598" max="3598" width="14.42578125" style="1085" bestFit="1" customWidth="1"/>
    <col min="3599" max="3599" width="12.28515625" style="1085" bestFit="1" customWidth="1"/>
    <col min="3600" max="3600" width="11.5703125" style="1085" customWidth="1"/>
    <col min="3601" max="3601" width="14.85546875" style="1085" customWidth="1"/>
    <col min="3602" max="3840" width="9.140625" style="1085"/>
    <col min="3841" max="3841" width="10.5703125" style="1085" bestFit="1" customWidth="1"/>
    <col min="3842" max="3842" width="12.28515625" style="1085" bestFit="1" customWidth="1"/>
    <col min="3843" max="3843" width="14.85546875" style="1085" bestFit="1" customWidth="1"/>
    <col min="3844" max="3845" width="9.28515625" style="1085" bestFit="1" customWidth="1"/>
    <col min="3846" max="3846" width="12.28515625" style="1085" bestFit="1" customWidth="1"/>
    <col min="3847" max="3847" width="14.85546875" style="1085" bestFit="1" customWidth="1"/>
    <col min="3848" max="3848" width="12.28515625" style="1085" bestFit="1" customWidth="1"/>
    <col min="3849" max="3849" width="14.85546875" style="1085" bestFit="1" customWidth="1"/>
    <col min="3850" max="3851" width="9.28515625" style="1085" bestFit="1" customWidth="1"/>
    <col min="3852" max="3852" width="12.28515625" style="1085" bestFit="1" customWidth="1"/>
    <col min="3853" max="3853" width="14.85546875" style="1085" bestFit="1" customWidth="1"/>
    <col min="3854" max="3854" width="14.42578125" style="1085" bestFit="1" customWidth="1"/>
    <col min="3855" max="3855" width="12.28515625" style="1085" bestFit="1" customWidth="1"/>
    <col min="3856" max="3856" width="11.5703125" style="1085" customWidth="1"/>
    <col min="3857" max="3857" width="14.85546875" style="1085" customWidth="1"/>
    <col min="3858" max="4096" width="9.140625" style="1085"/>
    <col min="4097" max="4097" width="10.5703125" style="1085" bestFit="1" customWidth="1"/>
    <col min="4098" max="4098" width="12.28515625" style="1085" bestFit="1" customWidth="1"/>
    <col min="4099" max="4099" width="14.85546875" style="1085" bestFit="1" customWidth="1"/>
    <col min="4100" max="4101" width="9.28515625" style="1085" bestFit="1" customWidth="1"/>
    <col min="4102" max="4102" width="12.28515625" style="1085" bestFit="1" customWidth="1"/>
    <col min="4103" max="4103" width="14.85546875" style="1085" bestFit="1" customWidth="1"/>
    <col min="4104" max="4104" width="12.28515625" style="1085" bestFit="1" customWidth="1"/>
    <col min="4105" max="4105" width="14.85546875" style="1085" bestFit="1" customWidth="1"/>
    <col min="4106" max="4107" width="9.28515625" style="1085" bestFit="1" customWidth="1"/>
    <col min="4108" max="4108" width="12.28515625" style="1085" bestFit="1" customWidth="1"/>
    <col min="4109" max="4109" width="14.85546875" style="1085" bestFit="1" customWidth="1"/>
    <col min="4110" max="4110" width="14.42578125" style="1085" bestFit="1" customWidth="1"/>
    <col min="4111" max="4111" width="12.28515625" style="1085" bestFit="1" customWidth="1"/>
    <col min="4112" max="4112" width="11.5703125" style="1085" customWidth="1"/>
    <col min="4113" max="4113" width="14.85546875" style="1085" customWidth="1"/>
    <col min="4114" max="4352" width="9.140625" style="1085"/>
    <col min="4353" max="4353" width="10.5703125" style="1085" bestFit="1" customWidth="1"/>
    <col min="4354" max="4354" width="12.28515625" style="1085" bestFit="1" customWidth="1"/>
    <col min="4355" max="4355" width="14.85546875" style="1085" bestFit="1" customWidth="1"/>
    <col min="4356" max="4357" width="9.28515625" style="1085" bestFit="1" customWidth="1"/>
    <col min="4358" max="4358" width="12.28515625" style="1085" bestFit="1" customWidth="1"/>
    <col min="4359" max="4359" width="14.85546875" style="1085" bestFit="1" customWidth="1"/>
    <col min="4360" max="4360" width="12.28515625" style="1085" bestFit="1" customWidth="1"/>
    <col min="4361" max="4361" width="14.85546875" style="1085" bestFit="1" customWidth="1"/>
    <col min="4362" max="4363" width="9.28515625" style="1085" bestFit="1" customWidth="1"/>
    <col min="4364" max="4364" width="12.28515625" style="1085" bestFit="1" customWidth="1"/>
    <col min="4365" max="4365" width="14.85546875" style="1085" bestFit="1" customWidth="1"/>
    <col min="4366" max="4366" width="14.42578125" style="1085" bestFit="1" customWidth="1"/>
    <col min="4367" max="4367" width="12.28515625" style="1085" bestFit="1" customWidth="1"/>
    <col min="4368" max="4368" width="11.5703125" style="1085" customWidth="1"/>
    <col min="4369" max="4369" width="14.85546875" style="1085" customWidth="1"/>
    <col min="4370" max="4608" width="9.140625" style="1085"/>
    <col min="4609" max="4609" width="10.5703125" style="1085" bestFit="1" customWidth="1"/>
    <col min="4610" max="4610" width="12.28515625" style="1085" bestFit="1" customWidth="1"/>
    <col min="4611" max="4611" width="14.85546875" style="1085" bestFit="1" customWidth="1"/>
    <col min="4612" max="4613" width="9.28515625" style="1085" bestFit="1" customWidth="1"/>
    <col min="4614" max="4614" width="12.28515625" style="1085" bestFit="1" customWidth="1"/>
    <col min="4615" max="4615" width="14.85546875" style="1085" bestFit="1" customWidth="1"/>
    <col min="4616" max="4616" width="12.28515625" style="1085" bestFit="1" customWidth="1"/>
    <col min="4617" max="4617" width="14.85546875" style="1085" bestFit="1" customWidth="1"/>
    <col min="4618" max="4619" width="9.28515625" style="1085" bestFit="1" customWidth="1"/>
    <col min="4620" max="4620" width="12.28515625" style="1085" bestFit="1" customWidth="1"/>
    <col min="4621" max="4621" width="14.85546875" style="1085" bestFit="1" customWidth="1"/>
    <col min="4622" max="4622" width="14.42578125" style="1085" bestFit="1" customWidth="1"/>
    <col min="4623" max="4623" width="12.28515625" style="1085" bestFit="1" customWidth="1"/>
    <col min="4624" max="4624" width="11.5703125" style="1085" customWidth="1"/>
    <col min="4625" max="4625" width="14.85546875" style="1085" customWidth="1"/>
    <col min="4626" max="4864" width="9.140625" style="1085"/>
    <col min="4865" max="4865" width="10.5703125" style="1085" bestFit="1" customWidth="1"/>
    <col min="4866" max="4866" width="12.28515625" style="1085" bestFit="1" customWidth="1"/>
    <col min="4867" max="4867" width="14.85546875" style="1085" bestFit="1" customWidth="1"/>
    <col min="4868" max="4869" width="9.28515625" style="1085" bestFit="1" customWidth="1"/>
    <col min="4870" max="4870" width="12.28515625" style="1085" bestFit="1" customWidth="1"/>
    <col min="4871" max="4871" width="14.85546875" style="1085" bestFit="1" customWidth="1"/>
    <col min="4872" max="4872" width="12.28515625" style="1085" bestFit="1" customWidth="1"/>
    <col min="4873" max="4873" width="14.85546875" style="1085" bestFit="1" customWidth="1"/>
    <col min="4874" max="4875" width="9.28515625" style="1085" bestFit="1" customWidth="1"/>
    <col min="4876" max="4876" width="12.28515625" style="1085" bestFit="1" customWidth="1"/>
    <col min="4877" max="4877" width="14.85546875" style="1085" bestFit="1" customWidth="1"/>
    <col min="4878" max="4878" width="14.42578125" style="1085" bestFit="1" customWidth="1"/>
    <col min="4879" max="4879" width="12.28515625" style="1085" bestFit="1" customWidth="1"/>
    <col min="4880" max="4880" width="11.5703125" style="1085" customWidth="1"/>
    <col min="4881" max="4881" width="14.85546875" style="1085" customWidth="1"/>
    <col min="4882" max="5120" width="9.140625" style="1085"/>
    <col min="5121" max="5121" width="10.5703125" style="1085" bestFit="1" customWidth="1"/>
    <col min="5122" max="5122" width="12.28515625" style="1085" bestFit="1" customWidth="1"/>
    <col min="5123" max="5123" width="14.85546875" style="1085" bestFit="1" customWidth="1"/>
    <col min="5124" max="5125" width="9.28515625" style="1085" bestFit="1" customWidth="1"/>
    <col min="5126" max="5126" width="12.28515625" style="1085" bestFit="1" customWidth="1"/>
    <col min="5127" max="5127" width="14.85546875" style="1085" bestFit="1" customWidth="1"/>
    <col min="5128" max="5128" width="12.28515625" style="1085" bestFit="1" customWidth="1"/>
    <col min="5129" max="5129" width="14.85546875" style="1085" bestFit="1" customWidth="1"/>
    <col min="5130" max="5131" width="9.28515625" style="1085" bestFit="1" customWidth="1"/>
    <col min="5132" max="5132" width="12.28515625" style="1085" bestFit="1" customWidth="1"/>
    <col min="5133" max="5133" width="14.85546875" style="1085" bestFit="1" customWidth="1"/>
    <col min="5134" max="5134" width="14.42578125" style="1085" bestFit="1" customWidth="1"/>
    <col min="5135" max="5135" width="12.28515625" style="1085" bestFit="1" customWidth="1"/>
    <col min="5136" max="5136" width="11.5703125" style="1085" customWidth="1"/>
    <col min="5137" max="5137" width="14.85546875" style="1085" customWidth="1"/>
    <col min="5138" max="5376" width="9.140625" style="1085"/>
    <col min="5377" max="5377" width="10.5703125" style="1085" bestFit="1" customWidth="1"/>
    <col min="5378" max="5378" width="12.28515625" style="1085" bestFit="1" customWidth="1"/>
    <col min="5379" max="5379" width="14.85546875" style="1085" bestFit="1" customWidth="1"/>
    <col min="5380" max="5381" width="9.28515625" style="1085" bestFit="1" customWidth="1"/>
    <col min="5382" max="5382" width="12.28515625" style="1085" bestFit="1" customWidth="1"/>
    <col min="5383" max="5383" width="14.85546875" style="1085" bestFit="1" customWidth="1"/>
    <col min="5384" max="5384" width="12.28515625" style="1085" bestFit="1" customWidth="1"/>
    <col min="5385" max="5385" width="14.85546875" style="1085" bestFit="1" customWidth="1"/>
    <col min="5386" max="5387" width="9.28515625" style="1085" bestFit="1" customWidth="1"/>
    <col min="5388" max="5388" width="12.28515625" style="1085" bestFit="1" customWidth="1"/>
    <col min="5389" max="5389" width="14.85546875" style="1085" bestFit="1" customWidth="1"/>
    <col min="5390" max="5390" width="14.42578125" style="1085" bestFit="1" customWidth="1"/>
    <col min="5391" max="5391" width="12.28515625" style="1085" bestFit="1" customWidth="1"/>
    <col min="5392" max="5392" width="11.5703125" style="1085" customWidth="1"/>
    <col min="5393" max="5393" width="14.85546875" style="1085" customWidth="1"/>
    <col min="5394" max="5632" width="9.140625" style="1085"/>
    <col min="5633" max="5633" width="10.5703125" style="1085" bestFit="1" customWidth="1"/>
    <col min="5634" max="5634" width="12.28515625" style="1085" bestFit="1" customWidth="1"/>
    <col min="5635" max="5635" width="14.85546875" style="1085" bestFit="1" customWidth="1"/>
    <col min="5636" max="5637" width="9.28515625" style="1085" bestFit="1" customWidth="1"/>
    <col min="5638" max="5638" width="12.28515625" style="1085" bestFit="1" customWidth="1"/>
    <col min="5639" max="5639" width="14.85546875" style="1085" bestFit="1" customWidth="1"/>
    <col min="5640" max="5640" width="12.28515625" style="1085" bestFit="1" customWidth="1"/>
    <col min="5641" max="5641" width="14.85546875" style="1085" bestFit="1" customWidth="1"/>
    <col min="5642" max="5643" width="9.28515625" style="1085" bestFit="1" customWidth="1"/>
    <col min="5644" max="5644" width="12.28515625" style="1085" bestFit="1" customWidth="1"/>
    <col min="5645" max="5645" width="14.85546875" style="1085" bestFit="1" customWidth="1"/>
    <col min="5646" max="5646" width="14.42578125" style="1085" bestFit="1" customWidth="1"/>
    <col min="5647" max="5647" width="12.28515625" style="1085" bestFit="1" customWidth="1"/>
    <col min="5648" max="5648" width="11.5703125" style="1085" customWidth="1"/>
    <col min="5649" max="5649" width="14.85546875" style="1085" customWidth="1"/>
    <col min="5650" max="5888" width="9.140625" style="1085"/>
    <col min="5889" max="5889" width="10.5703125" style="1085" bestFit="1" customWidth="1"/>
    <col min="5890" max="5890" width="12.28515625" style="1085" bestFit="1" customWidth="1"/>
    <col min="5891" max="5891" width="14.85546875" style="1085" bestFit="1" customWidth="1"/>
    <col min="5892" max="5893" width="9.28515625" style="1085" bestFit="1" customWidth="1"/>
    <col min="5894" max="5894" width="12.28515625" style="1085" bestFit="1" customWidth="1"/>
    <col min="5895" max="5895" width="14.85546875" style="1085" bestFit="1" customWidth="1"/>
    <col min="5896" max="5896" width="12.28515625" style="1085" bestFit="1" customWidth="1"/>
    <col min="5897" max="5897" width="14.85546875" style="1085" bestFit="1" customWidth="1"/>
    <col min="5898" max="5899" width="9.28515625" style="1085" bestFit="1" customWidth="1"/>
    <col min="5900" max="5900" width="12.28515625" style="1085" bestFit="1" customWidth="1"/>
    <col min="5901" max="5901" width="14.85546875" style="1085" bestFit="1" customWidth="1"/>
    <col min="5902" max="5902" width="14.42578125" style="1085" bestFit="1" customWidth="1"/>
    <col min="5903" max="5903" width="12.28515625" style="1085" bestFit="1" customWidth="1"/>
    <col min="5904" max="5904" width="11.5703125" style="1085" customWidth="1"/>
    <col min="5905" max="5905" width="14.85546875" style="1085" customWidth="1"/>
    <col min="5906" max="6144" width="9.140625" style="1085"/>
    <col min="6145" max="6145" width="10.5703125" style="1085" bestFit="1" customWidth="1"/>
    <col min="6146" max="6146" width="12.28515625" style="1085" bestFit="1" customWidth="1"/>
    <col min="6147" max="6147" width="14.85546875" style="1085" bestFit="1" customWidth="1"/>
    <col min="6148" max="6149" width="9.28515625" style="1085" bestFit="1" customWidth="1"/>
    <col min="6150" max="6150" width="12.28515625" style="1085" bestFit="1" customWidth="1"/>
    <col min="6151" max="6151" width="14.85546875" style="1085" bestFit="1" customWidth="1"/>
    <col min="6152" max="6152" width="12.28515625" style="1085" bestFit="1" customWidth="1"/>
    <col min="6153" max="6153" width="14.85546875" style="1085" bestFit="1" customWidth="1"/>
    <col min="6154" max="6155" width="9.28515625" style="1085" bestFit="1" customWidth="1"/>
    <col min="6156" max="6156" width="12.28515625" style="1085" bestFit="1" customWidth="1"/>
    <col min="6157" max="6157" width="14.85546875" style="1085" bestFit="1" customWidth="1"/>
    <col min="6158" max="6158" width="14.42578125" style="1085" bestFit="1" customWidth="1"/>
    <col min="6159" max="6159" width="12.28515625" style="1085" bestFit="1" customWidth="1"/>
    <col min="6160" max="6160" width="11.5703125" style="1085" customWidth="1"/>
    <col min="6161" max="6161" width="14.85546875" style="1085" customWidth="1"/>
    <col min="6162" max="6400" width="9.140625" style="1085"/>
    <col min="6401" max="6401" width="10.5703125" style="1085" bestFit="1" customWidth="1"/>
    <col min="6402" max="6402" width="12.28515625" style="1085" bestFit="1" customWidth="1"/>
    <col min="6403" max="6403" width="14.85546875" style="1085" bestFit="1" customWidth="1"/>
    <col min="6404" max="6405" width="9.28515625" style="1085" bestFit="1" customWidth="1"/>
    <col min="6406" max="6406" width="12.28515625" style="1085" bestFit="1" customWidth="1"/>
    <col min="6407" max="6407" width="14.85546875" style="1085" bestFit="1" customWidth="1"/>
    <col min="6408" max="6408" width="12.28515625" style="1085" bestFit="1" customWidth="1"/>
    <col min="6409" max="6409" width="14.85546875" style="1085" bestFit="1" customWidth="1"/>
    <col min="6410" max="6411" width="9.28515625" style="1085" bestFit="1" customWidth="1"/>
    <col min="6412" max="6412" width="12.28515625" style="1085" bestFit="1" customWidth="1"/>
    <col min="6413" max="6413" width="14.85546875" style="1085" bestFit="1" customWidth="1"/>
    <col min="6414" max="6414" width="14.42578125" style="1085" bestFit="1" customWidth="1"/>
    <col min="6415" max="6415" width="12.28515625" style="1085" bestFit="1" customWidth="1"/>
    <col min="6416" max="6416" width="11.5703125" style="1085" customWidth="1"/>
    <col min="6417" max="6417" width="14.85546875" style="1085" customWidth="1"/>
    <col min="6418" max="6656" width="9.140625" style="1085"/>
    <col min="6657" max="6657" width="10.5703125" style="1085" bestFit="1" customWidth="1"/>
    <col min="6658" max="6658" width="12.28515625" style="1085" bestFit="1" customWidth="1"/>
    <col min="6659" max="6659" width="14.85546875" style="1085" bestFit="1" customWidth="1"/>
    <col min="6660" max="6661" width="9.28515625" style="1085" bestFit="1" customWidth="1"/>
    <col min="6662" max="6662" width="12.28515625" style="1085" bestFit="1" customWidth="1"/>
    <col min="6663" max="6663" width="14.85546875" style="1085" bestFit="1" customWidth="1"/>
    <col min="6664" max="6664" width="12.28515625" style="1085" bestFit="1" customWidth="1"/>
    <col min="6665" max="6665" width="14.85546875" style="1085" bestFit="1" customWidth="1"/>
    <col min="6666" max="6667" width="9.28515625" style="1085" bestFit="1" customWidth="1"/>
    <col min="6668" max="6668" width="12.28515625" style="1085" bestFit="1" customWidth="1"/>
    <col min="6669" max="6669" width="14.85546875" style="1085" bestFit="1" customWidth="1"/>
    <col min="6670" max="6670" width="14.42578125" style="1085" bestFit="1" customWidth="1"/>
    <col min="6671" max="6671" width="12.28515625" style="1085" bestFit="1" customWidth="1"/>
    <col min="6672" max="6672" width="11.5703125" style="1085" customWidth="1"/>
    <col min="6673" max="6673" width="14.85546875" style="1085" customWidth="1"/>
    <col min="6674" max="6912" width="9.140625" style="1085"/>
    <col min="6913" max="6913" width="10.5703125" style="1085" bestFit="1" customWidth="1"/>
    <col min="6914" max="6914" width="12.28515625" style="1085" bestFit="1" customWidth="1"/>
    <col min="6915" max="6915" width="14.85546875" style="1085" bestFit="1" customWidth="1"/>
    <col min="6916" max="6917" width="9.28515625" style="1085" bestFit="1" customWidth="1"/>
    <col min="6918" max="6918" width="12.28515625" style="1085" bestFit="1" customWidth="1"/>
    <col min="6919" max="6919" width="14.85546875" style="1085" bestFit="1" customWidth="1"/>
    <col min="6920" max="6920" width="12.28515625" style="1085" bestFit="1" customWidth="1"/>
    <col min="6921" max="6921" width="14.85546875" style="1085" bestFit="1" customWidth="1"/>
    <col min="6922" max="6923" width="9.28515625" style="1085" bestFit="1" customWidth="1"/>
    <col min="6924" max="6924" width="12.28515625" style="1085" bestFit="1" customWidth="1"/>
    <col min="6925" max="6925" width="14.85546875" style="1085" bestFit="1" customWidth="1"/>
    <col min="6926" max="6926" width="14.42578125" style="1085" bestFit="1" customWidth="1"/>
    <col min="6927" max="6927" width="12.28515625" style="1085" bestFit="1" customWidth="1"/>
    <col min="6928" max="6928" width="11.5703125" style="1085" customWidth="1"/>
    <col min="6929" max="6929" width="14.85546875" style="1085" customWidth="1"/>
    <col min="6930" max="7168" width="9.140625" style="1085"/>
    <col min="7169" max="7169" width="10.5703125" style="1085" bestFit="1" customWidth="1"/>
    <col min="7170" max="7170" width="12.28515625" style="1085" bestFit="1" customWidth="1"/>
    <col min="7171" max="7171" width="14.85546875" style="1085" bestFit="1" customWidth="1"/>
    <col min="7172" max="7173" width="9.28515625" style="1085" bestFit="1" customWidth="1"/>
    <col min="7174" max="7174" width="12.28515625" style="1085" bestFit="1" customWidth="1"/>
    <col min="7175" max="7175" width="14.85546875" style="1085" bestFit="1" customWidth="1"/>
    <col min="7176" max="7176" width="12.28515625" style="1085" bestFit="1" customWidth="1"/>
    <col min="7177" max="7177" width="14.85546875" style="1085" bestFit="1" customWidth="1"/>
    <col min="7178" max="7179" width="9.28515625" style="1085" bestFit="1" customWidth="1"/>
    <col min="7180" max="7180" width="12.28515625" style="1085" bestFit="1" customWidth="1"/>
    <col min="7181" max="7181" width="14.85546875" style="1085" bestFit="1" customWidth="1"/>
    <col min="7182" max="7182" width="14.42578125" style="1085" bestFit="1" customWidth="1"/>
    <col min="7183" max="7183" width="12.28515625" style="1085" bestFit="1" customWidth="1"/>
    <col min="7184" max="7184" width="11.5703125" style="1085" customWidth="1"/>
    <col min="7185" max="7185" width="14.85546875" style="1085" customWidth="1"/>
    <col min="7186" max="7424" width="9.140625" style="1085"/>
    <col min="7425" max="7425" width="10.5703125" style="1085" bestFit="1" customWidth="1"/>
    <col min="7426" max="7426" width="12.28515625" style="1085" bestFit="1" customWidth="1"/>
    <col min="7427" max="7427" width="14.85546875" style="1085" bestFit="1" customWidth="1"/>
    <col min="7428" max="7429" width="9.28515625" style="1085" bestFit="1" customWidth="1"/>
    <col min="7430" max="7430" width="12.28515625" style="1085" bestFit="1" customWidth="1"/>
    <col min="7431" max="7431" width="14.85546875" style="1085" bestFit="1" customWidth="1"/>
    <col min="7432" max="7432" width="12.28515625" style="1085" bestFit="1" customWidth="1"/>
    <col min="7433" max="7433" width="14.85546875" style="1085" bestFit="1" customWidth="1"/>
    <col min="7434" max="7435" width="9.28515625" style="1085" bestFit="1" customWidth="1"/>
    <col min="7436" max="7436" width="12.28515625" style="1085" bestFit="1" customWidth="1"/>
    <col min="7437" max="7437" width="14.85546875" style="1085" bestFit="1" customWidth="1"/>
    <col min="7438" max="7438" width="14.42578125" style="1085" bestFit="1" customWidth="1"/>
    <col min="7439" max="7439" width="12.28515625" style="1085" bestFit="1" customWidth="1"/>
    <col min="7440" max="7440" width="11.5703125" style="1085" customWidth="1"/>
    <col min="7441" max="7441" width="14.85546875" style="1085" customWidth="1"/>
    <col min="7442" max="7680" width="9.140625" style="1085"/>
    <col min="7681" max="7681" width="10.5703125" style="1085" bestFit="1" customWidth="1"/>
    <col min="7682" max="7682" width="12.28515625" style="1085" bestFit="1" customWidth="1"/>
    <col min="7683" max="7683" width="14.85546875" style="1085" bestFit="1" customWidth="1"/>
    <col min="7684" max="7685" width="9.28515625" style="1085" bestFit="1" customWidth="1"/>
    <col min="7686" max="7686" width="12.28515625" style="1085" bestFit="1" customWidth="1"/>
    <col min="7687" max="7687" width="14.85546875" style="1085" bestFit="1" customWidth="1"/>
    <col min="7688" max="7688" width="12.28515625" style="1085" bestFit="1" customWidth="1"/>
    <col min="7689" max="7689" width="14.85546875" style="1085" bestFit="1" customWidth="1"/>
    <col min="7690" max="7691" width="9.28515625" style="1085" bestFit="1" customWidth="1"/>
    <col min="7692" max="7692" width="12.28515625" style="1085" bestFit="1" customWidth="1"/>
    <col min="7693" max="7693" width="14.85546875" style="1085" bestFit="1" customWidth="1"/>
    <col min="7694" max="7694" width="14.42578125" style="1085" bestFit="1" customWidth="1"/>
    <col min="7695" max="7695" width="12.28515625" style="1085" bestFit="1" customWidth="1"/>
    <col min="7696" max="7696" width="11.5703125" style="1085" customWidth="1"/>
    <col min="7697" max="7697" width="14.85546875" style="1085" customWidth="1"/>
    <col min="7698" max="7936" width="9.140625" style="1085"/>
    <col min="7937" max="7937" width="10.5703125" style="1085" bestFit="1" customWidth="1"/>
    <col min="7938" max="7938" width="12.28515625" style="1085" bestFit="1" customWidth="1"/>
    <col min="7939" max="7939" width="14.85546875" style="1085" bestFit="1" customWidth="1"/>
    <col min="7940" max="7941" width="9.28515625" style="1085" bestFit="1" customWidth="1"/>
    <col min="7942" max="7942" width="12.28515625" style="1085" bestFit="1" customWidth="1"/>
    <col min="7943" max="7943" width="14.85546875" style="1085" bestFit="1" customWidth="1"/>
    <col min="7944" max="7944" width="12.28515625" style="1085" bestFit="1" customWidth="1"/>
    <col min="7945" max="7945" width="14.85546875" style="1085" bestFit="1" customWidth="1"/>
    <col min="7946" max="7947" width="9.28515625" style="1085" bestFit="1" customWidth="1"/>
    <col min="7948" max="7948" width="12.28515625" style="1085" bestFit="1" customWidth="1"/>
    <col min="7949" max="7949" width="14.85546875" style="1085" bestFit="1" customWidth="1"/>
    <col min="7950" max="7950" width="14.42578125" style="1085" bestFit="1" customWidth="1"/>
    <col min="7951" max="7951" width="12.28515625" style="1085" bestFit="1" customWidth="1"/>
    <col min="7952" max="7952" width="11.5703125" style="1085" customWidth="1"/>
    <col min="7953" max="7953" width="14.85546875" style="1085" customWidth="1"/>
    <col min="7954" max="8192" width="9.140625" style="1085"/>
    <col min="8193" max="8193" width="10.5703125" style="1085" bestFit="1" customWidth="1"/>
    <col min="8194" max="8194" width="12.28515625" style="1085" bestFit="1" customWidth="1"/>
    <col min="8195" max="8195" width="14.85546875" style="1085" bestFit="1" customWidth="1"/>
    <col min="8196" max="8197" width="9.28515625" style="1085" bestFit="1" customWidth="1"/>
    <col min="8198" max="8198" width="12.28515625" style="1085" bestFit="1" customWidth="1"/>
    <col min="8199" max="8199" width="14.85546875" style="1085" bestFit="1" customWidth="1"/>
    <col min="8200" max="8200" width="12.28515625" style="1085" bestFit="1" customWidth="1"/>
    <col min="8201" max="8201" width="14.85546875" style="1085" bestFit="1" customWidth="1"/>
    <col min="8202" max="8203" width="9.28515625" style="1085" bestFit="1" customWidth="1"/>
    <col min="8204" max="8204" width="12.28515625" style="1085" bestFit="1" customWidth="1"/>
    <col min="8205" max="8205" width="14.85546875" style="1085" bestFit="1" customWidth="1"/>
    <col min="8206" max="8206" width="14.42578125" style="1085" bestFit="1" customWidth="1"/>
    <col min="8207" max="8207" width="12.28515625" style="1085" bestFit="1" customWidth="1"/>
    <col min="8208" max="8208" width="11.5703125" style="1085" customWidth="1"/>
    <col min="8209" max="8209" width="14.85546875" style="1085" customWidth="1"/>
    <col min="8210" max="8448" width="9.140625" style="1085"/>
    <col min="8449" max="8449" width="10.5703125" style="1085" bestFit="1" customWidth="1"/>
    <col min="8450" max="8450" width="12.28515625" style="1085" bestFit="1" customWidth="1"/>
    <col min="8451" max="8451" width="14.85546875" style="1085" bestFit="1" customWidth="1"/>
    <col min="8452" max="8453" width="9.28515625" style="1085" bestFit="1" customWidth="1"/>
    <col min="8454" max="8454" width="12.28515625" style="1085" bestFit="1" customWidth="1"/>
    <col min="8455" max="8455" width="14.85546875" style="1085" bestFit="1" customWidth="1"/>
    <col min="8456" max="8456" width="12.28515625" style="1085" bestFit="1" customWidth="1"/>
    <col min="8457" max="8457" width="14.85546875" style="1085" bestFit="1" customWidth="1"/>
    <col min="8458" max="8459" width="9.28515625" style="1085" bestFit="1" customWidth="1"/>
    <col min="8460" max="8460" width="12.28515625" style="1085" bestFit="1" customWidth="1"/>
    <col min="8461" max="8461" width="14.85546875" style="1085" bestFit="1" customWidth="1"/>
    <col min="8462" max="8462" width="14.42578125" style="1085" bestFit="1" customWidth="1"/>
    <col min="8463" max="8463" width="12.28515625" style="1085" bestFit="1" customWidth="1"/>
    <col min="8464" max="8464" width="11.5703125" style="1085" customWidth="1"/>
    <col min="8465" max="8465" width="14.85546875" style="1085" customWidth="1"/>
    <col min="8466" max="8704" width="9.140625" style="1085"/>
    <col min="8705" max="8705" width="10.5703125" style="1085" bestFit="1" customWidth="1"/>
    <col min="8706" max="8706" width="12.28515625" style="1085" bestFit="1" customWidth="1"/>
    <col min="8707" max="8707" width="14.85546875" style="1085" bestFit="1" customWidth="1"/>
    <col min="8708" max="8709" width="9.28515625" style="1085" bestFit="1" customWidth="1"/>
    <col min="8710" max="8710" width="12.28515625" style="1085" bestFit="1" customWidth="1"/>
    <col min="8711" max="8711" width="14.85546875" style="1085" bestFit="1" customWidth="1"/>
    <col min="8712" max="8712" width="12.28515625" style="1085" bestFit="1" customWidth="1"/>
    <col min="8713" max="8713" width="14.85546875" style="1085" bestFit="1" customWidth="1"/>
    <col min="8714" max="8715" width="9.28515625" style="1085" bestFit="1" customWidth="1"/>
    <col min="8716" max="8716" width="12.28515625" style="1085" bestFit="1" customWidth="1"/>
    <col min="8717" max="8717" width="14.85546875" style="1085" bestFit="1" customWidth="1"/>
    <col min="8718" max="8718" width="14.42578125" style="1085" bestFit="1" customWidth="1"/>
    <col min="8719" max="8719" width="12.28515625" style="1085" bestFit="1" customWidth="1"/>
    <col min="8720" max="8720" width="11.5703125" style="1085" customWidth="1"/>
    <col min="8721" max="8721" width="14.85546875" style="1085" customWidth="1"/>
    <col min="8722" max="8960" width="9.140625" style="1085"/>
    <col min="8961" max="8961" width="10.5703125" style="1085" bestFit="1" customWidth="1"/>
    <col min="8962" max="8962" width="12.28515625" style="1085" bestFit="1" customWidth="1"/>
    <col min="8963" max="8963" width="14.85546875" style="1085" bestFit="1" customWidth="1"/>
    <col min="8964" max="8965" width="9.28515625" style="1085" bestFit="1" customWidth="1"/>
    <col min="8966" max="8966" width="12.28515625" style="1085" bestFit="1" customWidth="1"/>
    <col min="8967" max="8967" width="14.85546875" style="1085" bestFit="1" customWidth="1"/>
    <col min="8968" max="8968" width="12.28515625" style="1085" bestFit="1" customWidth="1"/>
    <col min="8969" max="8969" width="14.85546875" style="1085" bestFit="1" customWidth="1"/>
    <col min="8970" max="8971" width="9.28515625" style="1085" bestFit="1" customWidth="1"/>
    <col min="8972" max="8972" width="12.28515625" style="1085" bestFit="1" customWidth="1"/>
    <col min="8973" max="8973" width="14.85546875" style="1085" bestFit="1" customWidth="1"/>
    <col min="8974" max="8974" width="14.42578125" style="1085" bestFit="1" customWidth="1"/>
    <col min="8975" max="8975" width="12.28515625" style="1085" bestFit="1" customWidth="1"/>
    <col min="8976" max="8976" width="11.5703125" style="1085" customWidth="1"/>
    <col min="8977" max="8977" width="14.85546875" style="1085" customWidth="1"/>
    <col min="8978" max="9216" width="9.140625" style="1085"/>
    <col min="9217" max="9217" width="10.5703125" style="1085" bestFit="1" customWidth="1"/>
    <col min="9218" max="9218" width="12.28515625" style="1085" bestFit="1" customWidth="1"/>
    <col min="9219" max="9219" width="14.85546875" style="1085" bestFit="1" customWidth="1"/>
    <col min="9220" max="9221" width="9.28515625" style="1085" bestFit="1" customWidth="1"/>
    <col min="9222" max="9222" width="12.28515625" style="1085" bestFit="1" customWidth="1"/>
    <col min="9223" max="9223" width="14.85546875" style="1085" bestFit="1" customWidth="1"/>
    <col min="9224" max="9224" width="12.28515625" style="1085" bestFit="1" customWidth="1"/>
    <col min="9225" max="9225" width="14.85546875" style="1085" bestFit="1" customWidth="1"/>
    <col min="9226" max="9227" width="9.28515625" style="1085" bestFit="1" customWidth="1"/>
    <col min="9228" max="9228" width="12.28515625" style="1085" bestFit="1" customWidth="1"/>
    <col min="9229" max="9229" width="14.85546875" style="1085" bestFit="1" customWidth="1"/>
    <col min="9230" max="9230" width="14.42578125" style="1085" bestFit="1" customWidth="1"/>
    <col min="9231" max="9231" width="12.28515625" style="1085" bestFit="1" customWidth="1"/>
    <col min="9232" max="9232" width="11.5703125" style="1085" customWidth="1"/>
    <col min="9233" max="9233" width="14.85546875" style="1085" customWidth="1"/>
    <col min="9234" max="9472" width="9.140625" style="1085"/>
    <col min="9473" max="9473" width="10.5703125" style="1085" bestFit="1" customWidth="1"/>
    <col min="9474" max="9474" width="12.28515625" style="1085" bestFit="1" customWidth="1"/>
    <col min="9475" max="9475" width="14.85546875" style="1085" bestFit="1" customWidth="1"/>
    <col min="9476" max="9477" width="9.28515625" style="1085" bestFit="1" customWidth="1"/>
    <col min="9478" max="9478" width="12.28515625" style="1085" bestFit="1" customWidth="1"/>
    <col min="9479" max="9479" width="14.85546875" style="1085" bestFit="1" customWidth="1"/>
    <col min="9480" max="9480" width="12.28515625" style="1085" bestFit="1" customWidth="1"/>
    <col min="9481" max="9481" width="14.85546875" style="1085" bestFit="1" customWidth="1"/>
    <col min="9482" max="9483" width="9.28515625" style="1085" bestFit="1" customWidth="1"/>
    <col min="9484" max="9484" width="12.28515625" style="1085" bestFit="1" customWidth="1"/>
    <col min="9485" max="9485" width="14.85546875" style="1085" bestFit="1" customWidth="1"/>
    <col min="9486" max="9486" width="14.42578125" style="1085" bestFit="1" customWidth="1"/>
    <col min="9487" max="9487" width="12.28515625" style="1085" bestFit="1" customWidth="1"/>
    <col min="9488" max="9488" width="11.5703125" style="1085" customWidth="1"/>
    <col min="9489" max="9489" width="14.85546875" style="1085" customWidth="1"/>
    <col min="9490" max="9728" width="9.140625" style="1085"/>
    <col min="9729" max="9729" width="10.5703125" style="1085" bestFit="1" customWidth="1"/>
    <col min="9730" max="9730" width="12.28515625" style="1085" bestFit="1" customWidth="1"/>
    <col min="9731" max="9731" width="14.85546875" style="1085" bestFit="1" customWidth="1"/>
    <col min="9732" max="9733" width="9.28515625" style="1085" bestFit="1" customWidth="1"/>
    <col min="9734" max="9734" width="12.28515625" style="1085" bestFit="1" customWidth="1"/>
    <col min="9735" max="9735" width="14.85546875" style="1085" bestFit="1" customWidth="1"/>
    <col min="9736" max="9736" width="12.28515625" style="1085" bestFit="1" customWidth="1"/>
    <col min="9737" max="9737" width="14.85546875" style="1085" bestFit="1" customWidth="1"/>
    <col min="9738" max="9739" width="9.28515625" style="1085" bestFit="1" customWidth="1"/>
    <col min="9740" max="9740" width="12.28515625" style="1085" bestFit="1" customWidth="1"/>
    <col min="9741" max="9741" width="14.85546875" style="1085" bestFit="1" customWidth="1"/>
    <col min="9742" max="9742" width="14.42578125" style="1085" bestFit="1" customWidth="1"/>
    <col min="9743" max="9743" width="12.28515625" style="1085" bestFit="1" customWidth="1"/>
    <col min="9744" max="9744" width="11.5703125" style="1085" customWidth="1"/>
    <col min="9745" max="9745" width="14.85546875" style="1085" customWidth="1"/>
    <col min="9746" max="9984" width="9.140625" style="1085"/>
    <col min="9985" max="9985" width="10.5703125" style="1085" bestFit="1" customWidth="1"/>
    <col min="9986" max="9986" width="12.28515625" style="1085" bestFit="1" customWidth="1"/>
    <col min="9987" max="9987" width="14.85546875" style="1085" bestFit="1" customWidth="1"/>
    <col min="9988" max="9989" width="9.28515625" style="1085" bestFit="1" customWidth="1"/>
    <col min="9990" max="9990" width="12.28515625" style="1085" bestFit="1" customWidth="1"/>
    <col min="9991" max="9991" width="14.85546875" style="1085" bestFit="1" customWidth="1"/>
    <col min="9992" max="9992" width="12.28515625" style="1085" bestFit="1" customWidth="1"/>
    <col min="9993" max="9993" width="14.85546875" style="1085" bestFit="1" customWidth="1"/>
    <col min="9994" max="9995" width="9.28515625" style="1085" bestFit="1" customWidth="1"/>
    <col min="9996" max="9996" width="12.28515625" style="1085" bestFit="1" customWidth="1"/>
    <col min="9997" max="9997" width="14.85546875" style="1085" bestFit="1" customWidth="1"/>
    <col min="9998" max="9998" width="14.42578125" style="1085" bestFit="1" customWidth="1"/>
    <col min="9999" max="9999" width="12.28515625" style="1085" bestFit="1" customWidth="1"/>
    <col min="10000" max="10000" width="11.5703125" style="1085" customWidth="1"/>
    <col min="10001" max="10001" width="14.85546875" style="1085" customWidth="1"/>
    <col min="10002" max="10240" width="9.140625" style="1085"/>
    <col min="10241" max="10241" width="10.5703125" style="1085" bestFit="1" customWidth="1"/>
    <col min="10242" max="10242" width="12.28515625" style="1085" bestFit="1" customWidth="1"/>
    <col min="10243" max="10243" width="14.85546875" style="1085" bestFit="1" customWidth="1"/>
    <col min="10244" max="10245" width="9.28515625" style="1085" bestFit="1" customWidth="1"/>
    <col min="10246" max="10246" width="12.28515625" style="1085" bestFit="1" customWidth="1"/>
    <col min="10247" max="10247" width="14.85546875" style="1085" bestFit="1" customWidth="1"/>
    <col min="10248" max="10248" width="12.28515625" style="1085" bestFit="1" customWidth="1"/>
    <col min="10249" max="10249" width="14.85546875" style="1085" bestFit="1" customWidth="1"/>
    <col min="10250" max="10251" width="9.28515625" style="1085" bestFit="1" customWidth="1"/>
    <col min="10252" max="10252" width="12.28515625" style="1085" bestFit="1" customWidth="1"/>
    <col min="10253" max="10253" width="14.85546875" style="1085" bestFit="1" customWidth="1"/>
    <col min="10254" max="10254" width="14.42578125" style="1085" bestFit="1" customWidth="1"/>
    <col min="10255" max="10255" width="12.28515625" style="1085" bestFit="1" customWidth="1"/>
    <col min="10256" max="10256" width="11.5703125" style="1085" customWidth="1"/>
    <col min="10257" max="10257" width="14.85546875" style="1085" customWidth="1"/>
    <col min="10258" max="10496" width="9.140625" style="1085"/>
    <col min="10497" max="10497" width="10.5703125" style="1085" bestFit="1" customWidth="1"/>
    <col min="10498" max="10498" width="12.28515625" style="1085" bestFit="1" customWidth="1"/>
    <col min="10499" max="10499" width="14.85546875" style="1085" bestFit="1" customWidth="1"/>
    <col min="10500" max="10501" width="9.28515625" style="1085" bestFit="1" customWidth="1"/>
    <col min="10502" max="10502" width="12.28515625" style="1085" bestFit="1" customWidth="1"/>
    <col min="10503" max="10503" width="14.85546875" style="1085" bestFit="1" customWidth="1"/>
    <col min="10504" max="10504" width="12.28515625" style="1085" bestFit="1" customWidth="1"/>
    <col min="10505" max="10505" width="14.85546875" style="1085" bestFit="1" customWidth="1"/>
    <col min="10506" max="10507" width="9.28515625" style="1085" bestFit="1" customWidth="1"/>
    <col min="10508" max="10508" width="12.28515625" style="1085" bestFit="1" customWidth="1"/>
    <col min="10509" max="10509" width="14.85546875" style="1085" bestFit="1" customWidth="1"/>
    <col min="10510" max="10510" width="14.42578125" style="1085" bestFit="1" customWidth="1"/>
    <col min="10511" max="10511" width="12.28515625" style="1085" bestFit="1" customWidth="1"/>
    <col min="10512" max="10512" width="11.5703125" style="1085" customWidth="1"/>
    <col min="10513" max="10513" width="14.85546875" style="1085" customWidth="1"/>
    <col min="10514" max="10752" width="9.140625" style="1085"/>
    <col min="10753" max="10753" width="10.5703125" style="1085" bestFit="1" customWidth="1"/>
    <col min="10754" max="10754" width="12.28515625" style="1085" bestFit="1" customWidth="1"/>
    <col min="10755" max="10755" width="14.85546875" style="1085" bestFit="1" customWidth="1"/>
    <col min="10756" max="10757" width="9.28515625" style="1085" bestFit="1" customWidth="1"/>
    <col min="10758" max="10758" width="12.28515625" style="1085" bestFit="1" customWidth="1"/>
    <col min="10759" max="10759" width="14.85546875" style="1085" bestFit="1" customWidth="1"/>
    <col min="10760" max="10760" width="12.28515625" style="1085" bestFit="1" customWidth="1"/>
    <col min="10761" max="10761" width="14.85546875" style="1085" bestFit="1" customWidth="1"/>
    <col min="10762" max="10763" width="9.28515625" style="1085" bestFit="1" customWidth="1"/>
    <col min="10764" max="10764" width="12.28515625" style="1085" bestFit="1" customWidth="1"/>
    <col min="10765" max="10765" width="14.85546875" style="1085" bestFit="1" customWidth="1"/>
    <col min="10766" max="10766" width="14.42578125" style="1085" bestFit="1" customWidth="1"/>
    <col min="10767" max="10767" width="12.28515625" style="1085" bestFit="1" customWidth="1"/>
    <col min="10768" max="10768" width="11.5703125" style="1085" customWidth="1"/>
    <col min="10769" max="10769" width="14.85546875" style="1085" customWidth="1"/>
    <col min="10770" max="11008" width="9.140625" style="1085"/>
    <col min="11009" max="11009" width="10.5703125" style="1085" bestFit="1" customWidth="1"/>
    <col min="11010" max="11010" width="12.28515625" style="1085" bestFit="1" customWidth="1"/>
    <col min="11011" max="11011" width="14.85546875" style="1085" bestFit="1" customWidth="1"/>
    <col min="11012" max="11013" width="9.28515625" style="1085" bestFit="1" customWidth="1"/>
    <col min="11014" max="11014" width="12.28515625" style="1085" bestFit="1" customWidth="1"/>
    <col min="11015" max="11015" width="14.85546875" style="1085" bestFit="1" customWidth="1"/>
    <col min="11016" max="11016" width="12.28515625" style="1085" bestFit="1" customWidth="1"/>
    <col min="11017" max="11017" width="14.85546875" style="1085" bestFit="1" customWidth="1"/>
    <col min="11018" max="11019" width="9.28515625" style="1085" bestFit="1" customWidth="1"/>
    <col min="11020" max="11020" width="12.28515625" style="1085" bestFit="1" customWidth="1"/>
    <col min="11021" max="11021" width="14.85546875" style="1085" bestFit="1" customWidth="1"/>
    <col min="11022" max="11022" width="14.42578125" style="1085" bestFit="1" customWidth="1"/>
    <col min="11023" max="11023" width="12.28515625" style="1085" bestFit="1" customWidth="1"/>
    <col min="11024" max="11024" width="11.5703125" style="1085" customWidth="1"/>
    <col min="11025" max="11025" width="14.85546875" style="1085" customWidth="1"/>
    <col min="11026" max="11264" width="9.140625" style="1085"/>
    <col min="11265" max="11265" width="10.5703125" style="1085" bestFit="1" customWidth="1"/>
    <col min="11266" max="11266" width="12.28515625" style="1085" bestFit="1" customWidth="1"/>
    <col min="11267" max="11267" width="14.85546875" style="1085" bestFit="1" customWidth="1"/>
    <col min="11268" max="11269" width="9.28515625" style="1085" bestFit="1" customWidth="1"/>
    <col min="11270" max="11270" width="12.28515625" style="1085" bestFit="1" customWidth="1"/>
    <col min="11271" max="11271" width="14.85546875" style="1085" bestFit="1" customWidth="1"/>
    <col min="11272" max="11272" width="12.28515625" style="1085" bestFit="1" customWidth="1"/>
    <col min="11273" max="11273" width="14.85546875" style="1085" bestFit="1" customWidth="1"/>
    <col min="11274" max="11275" width="9.28515625" style="1085" bestFit="1" customWidth="1"/>
    <col min="11276" max="11276" width="12.28515625" style="1085" bestFit="1" customWidth="1"/>
    <col min="11277" max="11277" width="14.85546875" style="1085" bestFit="1" customWidth="1"/>
    <col min="11278" max="11278" width="14.42578125" style="1085" bestFit="1" customWidth="1"/>
    <col min="11279" max="11279" width="12.28515625" style="1085" bestFit="1" customWidth="1"/>
    <col min="11280" max="11280" width="11.5703125" style="1085" customWidth="1"/>
    <col min="11281" max="11281" width="14.85546875" style="1085" customWidth="1"/>
    <col min="11282" max="11520" width="9.140625" style="1085"/>
    <col min="11521" max="11521" width="10.5703125" style="1085" bestFit="1" customWidth="1"/>
    <col min="11522" max="11522" width="12.28515625" style="1085" bestFit="1" customWidth="1"/>
    <col min="11523" max="11523" width="14.85546875" style="1085" bestFit="1" customWidth="1"/>
    <col min="11524" max="11525" width="9.28515625" style="1085" bestFit="1" customWidth="1"/>
    <col min="11526" max="11526" width="12.28515625" style="1085" bestFit="1" customWidth="1"/>
    <col min="11527" max="11527" width="14.85546875" style="1085" bestFit="1" customWidth="1"/>
    <col min="11528" max="11528" width="12.28515625" style="1085" bestFit="1" customWidth="1"/>
    <col min="11529" max="11529" width="14.85546875" style="1085" bestFit="1" customWidth="1"/>
    <col min="11530" max="11531" width="9.28515625" style="1085" bestFit="1" customWidth="1"/>
    <col min="11532" max="11532" width="12.28515625" style="1085" bestFit="1" customWidth="1"/>
    <col min="11533" max="11533" width="14.85546875" style="1085" bestFit="1" customWidth="1"/>
    <col min="11534" max="11534" width="14.42578125" style="1085" bestFit="1" customWidth="1"/>
    <col min="11535" max="11535" width="12.28515625" style="1085" bestFit="1" customWidth="1"/>
    <col min="11536" max="11536" width="11.5703125" style="1085" customWidth="1"/>
    <col min="11537" max="11537" width="14.85546875" style="1085" customWidth="1"/>
    <col min="11538" max="11776" width="9.140625" style="1085"/>
    <col min="11777" max="11777" width="10.5703125" style="1085" bestFit="1" customWidth="1"/>
    <col min="11778" max="11778" width="12.28515625" style="1085" bestFit="1" customWidth="1"/>
    <col min="11779" max="11779" width="14.85546875" style="1085" bestFit="1" customWidth="1"/>
    <col min="11780" max="11781" width="9.28515625" style="1085" bestFit="1" customWidth="1"/>
    <col min="11782" max="11782" width="12.28515625" style="1085" bestFit="1" customWidth="1"/>
    <col min="11783" max="11783" width="14.85546875" style="1085" bestFit="1" customWidth="1"/>
    <col min="11784" max="11784" width="12.28515625" style="1085" bestFit="1" customWidth="1"/>
    <col min="11785" max="11785" width="14.85546875" style="1085" bestFit="1" customWidth="1"/>
    <col min="11786" max="11787" width="9.28515625" style="1085" bestFit="1" customWidth="1"/>
    <col min="11788" max="11788" width="12.28515625" style="1085" bestFit="1" customWidth="1"/>
    <col min="11789" max="11789" width="14.85546875" style="1085" bestFit="1" customWidth="1"/>
    <col min="11790" max="11790" width="14.42578125" style="1085" bestFit="1" customWidth="1"/>
    <col min="11791" max="11791" width="12.28515625" style="1085" bestFit="1" customWidth="1"/>
    <col min="11792" max="11792" width="11.5703125" style="1085" customWidth="1"/>
    <col min="11793" max="11793" width="14.85546875" style="1085" customWidth="1"/>
    <col min="11794" max="12032" width="9.140625" style="1085"/>
    <col min="12033" max="12033" width="10.5703125" style="1085" bestFit="1" customWidth="1"/>
    <col min="12034" max="12034" width="12.28515625" style="1085" bestFit="1" customWidth="1"/>
    <col min="12035" max="12035" width="14.85546875" style="1085" bestFit="1" customWidth="1"/>
    <col min="12036" max="12037" width="9.28515625" style="1085" bestFit="1" customWidth="1"/>
    <col min="12038" max="12038" width="12.28515625" style="1085" bestFit="1" customWidth="1"/>
    <col min="12039" max="12039" width="14.85546875" style="1085" bestFit="1" customWidth="1"/>
    <col min="12040" max="12040" width="12.28515625" style="1085" bestFit="1" customWidth="1"/>
    <col min="12041" max="12041" width="14.85546875" style="1085" bestFit="1" customWidth="1"/>
    <col min="12042" max="12043" width="9.28515625" style="1085" bestFit="1" customWidth="1"/>
    <col min="12044" max="12044" width="12.28515625" style="1085" bestFit="1" customWidth="1"/>
    <col min="12045" max="12045" width="14.85546875" style="1085" bestFit="1" customWidth="1"/>
    <col min="12046" max="12046" width="14.42578125" style="1085" bestFit="1" customWidth="1"/>
    <col min="12047" max="12047" width="12.28515625" style="1085" bestFit="1" customWidth="1"/>
    <col min="12048" max="12048" width="11.5703125" style="1085" customWidth="1"/>
    <col min="12049" max="12049" width="14.85546875" style="1085" customWidth="1"/>
    <col min="12050" max="12288" width="9.140625" style="1085"/>
    <col min="12289" max="12289" width="10.5703125" style="1085" bestFit="1" customWidth="1"/>
    <col min="12290" max="12290" width="12.28515625" style="1085" bestFit="1" customWidth="1"/>
    <col min="12291" max="12291" width="14.85546875" style="1085" bestFit="1" customWidth="1"/>
    <col min="12292" max="12293" width="9.28515625" style="1085" bestFit="1" customWidth="1"/>
    <col min="12294" max="12294" width="12.28515625" style="1085" bestFit="1" customWidth="1"/>
    <col min="12295" max="12295" width="14.85546875" style="1085" bestFit="1" customWidth="1"/>
    <col min="12296" max="12296" width="12.28515625" style="1085" bestFit="1" customWidth="1"/>
    <col min="12297" max="12297" width="14.85546875" style="1085" bestFit="1" customWidth="1"/>
    <col min="12298" max="12299" width="9.28515625" style="1085" bestFit="1" customWidth="1"/>
    <col min="12300" max="12300" width="12.28515625" style="1085" bestFit="1" customWidth="1"/>
    <col min="12301" max="12301" width="14.85546875" style="1085" bestFit="1" customWidth="1"/>
    <col min="12302" max="12302" width="14.42578125" style="1085" bestFit="1" customWidth="1"/>
    <col min="12303" max="12303" width="12.28515625" style="1085" bestFit="1" customWidth="1"/>
    <col min="12304" max="12304" width="11.5703125" style="1085" customWidth="1"/>
    <col min="12305" max="12305" width="14.85546875" style="1085" customWidth="1"/>
    <col min="12306" max="12544" width="9.140625" style="1085"/>
    <col min="12545" max="12545" width="10.5703125" style="1085" bestFit="1" customWidth="1"/>
    <col min="12546" max="12546" width="12.28515625" style="1085" bestFit="1" customWidth="1"/>
    <col min="12547" max="12547" width="14.85546875" style="1085" bestFit="1" customWidth="1"/>
    <col min="12548" max="12549" width="9.28515625" style="1085" bestFit="1" customWidth="1"/>
    <col min="12550" max="12550" width="12.28515625" style="1085" bestFit="1" customWidth="1"/>
    <col min="12551" max="12551" width="14.85546875" style="1085" bestFit="1" customWidth="1"/>
    <col min="12552" max="12552" width="12.28515625" style="1085" bestFit="1" customWidth="1"/>
    <col min="12553" max="12553" width="14.85546875" style="1085" bestFit="1" customWidth="1"/>
    <col min="12554" max="12555" width="9.28515625" style="1085" bestFit="1" customWidth="1"/>
    <col min="12556" max="12556" width="12.28515625" style="1085" bestFit="1" customWidth="1"/>
    <col min="12557" max="12557" width="14.85546875" style="1085" bestFit="1" customWidth="1"/>
    <col min="12558" max="12558" width="14.42578125" style="1085" bestFit="1" customWidth="1"/>
    <col min="12559" max="12559" width="12.28515625" style="1085" bestFit="1" customWidth="1"/>
    <col min="12560" max="12560" width="11.5703125" style="1085" customWidth="1"/>
    <col min="12561" max="12561" width="14.85546875" style="1085" customWidth="1"/>
    <col min="12562" max="12800" width="9.140625" style="1085"/>
    <col min="12801" max="12801" width="10.5703125" style="1085" bestFit="1" customWidth="1"/>
    <col min="12802" max="12802" width="12.28515625" style="1085" bestFit="1" customWidth="1"/>
    <col min="12803" max="12803" width="14.85546875" style="1085" bestFit="1" customWidth="1"/>
    <col min="12804" max="12805" width="9.28515625" style="1085" bestFit="1" customWidth="1"/>
    <col min="12806" max="12806" width="12.28515625" style="1085" bestFit="1" customWidth="1"/>
    <col min="12807" max="12807" width="14.85546875" style="1085" bestFit="1" customWidth="1"/>
    <col min="12808" max="12808" width="12.28515625" style="1085" bestFit="1" customWidth="1"/>
    <col min="12809" max="12809" width="14.85546875" style="1085" bestFit="1" customWidth="1"/>
    <col min="12810" max="12811" width="9.28515625" style="1085" bestFit="1" customWidth="1"/>
    <col min="12812" max="12812" width="12.28515625" style="1085" bestFit="1" customWidth="1"/>
    <col min="12813" max="12813" width="14.85546875" style="1085" bestFit="1" customWidth="1"/>
    <col min="12814" max="12814" width="14.42578125" style="1085" bestFit="1" customWidth="1"/>
    <col min="12815" max="12815" width="12.28515625" style="1085" bestFit="1" customWidth="1"/>
    <col min="12816" max="12816" width="11.5703125" style="1085" customWidth="1"/>
    <col min="12817" max="12817" width="14.85546875" style="1085" customWidth="1"/>
    <col min="12818" max="13056" width="9.140625" style="1085"/>
    <col min="13057" max="13057" width="10.5703125" style="1085" bestFit="1" customWidth="1"/>
    <col min="13058" max="13058" width="12.28515625" style="1085" bestFit="1" customWidth="1"/>
    <col min="13059" max="13059" width="14.85546875" style="1085" bestFit="1" customWidth="1"/>
    <col min="13060" max="13061" width="9.28515625" style="1085" bestFit="1" customWidth="1"/>
    <col min="13062" max="13062" width="12.28515625" style="1085" bestFit="1" customWidth="1"/>
    <col min="13063" max="13063" width="14.85546875" style="1085" bestFit="1" customWidth="1"/>
    <col min="13064" max="13064" width="12.28515625" style="1085" bestFit="1" customWidth="1"/>
    <col min="13065" max="13065" width="14.85546875" style="1085" bestFit="1" customWidth="1"/>
    <col min="13066" max="13067" width="9.28515625" style="1085" bestFit="1" customWidth="1"/>
    <col min="13068" max="13068" width="12.28515625" style="1085" bestFit="1" customWidth="1"/>
    <col min="13069" max="13069" width="14.85546875" style="1085" bestFit="1" customWidth="1"/>
    <col min="13070" max="13070" width="14.42578125" style="1085" bestFit="1" customWidth="1"/>
    <col min="13071" max="13071" width="12.28515625" style="1085" bestFit="1" customWidth="1"/>
    <col min="13072" max="13072" width="11.5703125" style="1085" customWidth="1"/>
    <col min="13073" max="13073" width="14.85546875" style="1085" customWidth="1"/>
    <col min="13074" max="13312" width="9.140625" style="1085"/>
    <col min="13313" max="13313" width="10.5703125" style="1085" bestFit="1" customWidth="1"/>
    <col min="13314" max="13314" width="12.28515625" style="1085" bestFit="1" customWidth="1"/>
    <col min="13315" max="13315" width="14.85546875" style="1085" bestFit="1" customWidth="1"/>
    <col min="13316" max="13317" width="9.28515625" style="1085" bestFit="1" customWidth="1"/>
    <col min="13318" max="13318" width="12.28515625" style="1085" bestFit="1" customWidth="1"/>
    <col min="13319" max="13319" width="14.85546875" style="1085" bestFit="1" customWidth="1"/>
    <col min="13320" max="13320" width="12.28515625" style="1085" bestFit="1" customWidth="1"/>
    <col min="13321" max="13321" width="14.85546875" style="1085" bestFit="1" customWidth="1"/>
    <col min="13322" max="13323" width="9.28515625" style="1085" bestFit="1" customWidth="1"/>
    <col min="13324" max="13324" width="12.28515625" style="1085" bestFit="1" customWidth="1"/>
    <col min="13325" max="13325" width="14.85546875" style="1085" bestFit="1" customWidth="1"/>
    <col min="13326" max="13326" width="14.42578125" style="1085" bestFit="1" customWidth="1"/>
    <col min="13327" max="13327" width="12.28515625" style="1085" bestFit="1" customWidth="1"/>
    <col min="13328" max="13328" width="11.5703125" style="1085" customWidth="1"/>
    <col min="13329" max="13329" width="14.85546875" style="1085" customWidth="1"/>
    <col min="13330" max="13568" width="9.140625" style="1085"/>
    <col min="13569" max="13569" width="10.5703125" style="1085" bestFit="1" customWidth="1"/>
    <col min="13570" max="13570" width="12.28515625" style="1085" bestFit="1" customWidth="1"/>
    <col min="13571" max="13571" width="14.85546875" style="1085" bestFit="1" customWidth="1"/>
    <col min="13572" max="13573" width="9.28515625" style="1085" bestFit="1" customWidth="1"/>
    <col min="13574" max="13574" width="12.28515625" style="1085" bestFit="1" customWidth="1"/>
    <col min="13575" max="13575" width="14.85546875" style="1085" bestFit="1" customWidth="1"/>
    <col min="13576" max="13576" width="12.28515625" style="1085" bestFit="1" customWidth="1"/>
    <col min="13577" max="13577" width="14.85546875" style="1085" bestFit="1" customWidth="1"/>
    <col min="13578" max="13579" width="9.28515625" style="1085" bestFit="1" customWidth="1"/>
    <col min="13580" max="13580" width="12.28515625" style="1085" bestFit="1" customWidth="1"/>
    <col min="13581" max="13581" width="14.85546875" style="1085" bestFit="1" customWidth="1"/>
    <col min="13582" max="13582" width="14.42578125" style="1085" bestFit="1" customWidth="1"/>
    <col min="13583" max="13583" width="12.28515625" style="1085" bestFit="1" customWidth="1"/>
    <col min="13584" max="13584" width="11.5703125" style="1085" customWidth="1"/>
    <col min="13585" max="13585" width="14.85546875" style="1085" customWidth="1"/>
    <col min="13586" max="13824" width="9.140625" style="1085"/>
    <col min="13825" max="13825" width="10.5703125" style="1085" bestFit="1" customWidth="1"/>
    <col min="13826" max="13826" width="12.28515625" style="1085" bestFit="1" customWidth="1"/>
    <col min="13827" max="13827" width="14.85546875" style="1085" bestFit="1" customWidth="1"/>
    <col min="13828" max="13829" width="9.28515625" style="1085" bestFit="1" customWidth="1"/>
    <col min="13830" max="13830" width="12.28515625" style="1085" bestFit="1" customWidth="1"/>
    <col min="13831" max="13831" width="14.85546875" style="1085" bestFit="1" customWidth="1"/>
    <col min="13832" max="13832" width="12.28515625" style="1085" bestFit="1" customWidth="1"/>
    <col min="13833" max="13833" width="14.85546875" style="1085" bestFit="1" customWidth="1"/>
    <col min="13834" max="13835" width="9.28515625" style="1085" bestFit="1" customWidth="1"/>
    <col min="13836" max="13836" width="12.28515625" style="1085" bestFit="1" customWidth="1"/>
    <col min="13837" max="13837" width="14.85546875" style="1085" bestFit="1" customWidth="1"/>
    <col min="13838" max="13838" width="14.42578125" style="1085" bestFit="1" customWidth="1"/>
    <col min="13839" max="13839" width="12.28515625" style="1085" bestFit="1" customWidth="1"/>
    <col min="13840" max="13840" width="11.5703125" style="1085" customWidth="1"/>
    <col min="13841" max="13841" width="14.85546875" style="1085" customWidth="1"/>
    <col min="13842" max="14080" width="9.140625" style="1085"/>
    <col min="14081" max="14081" width="10.5703125" style="1085" bestFit="1" customWidth="1"/>
    <col min="14082" max="14082" width="12.28515625" style="1085" bestFit="1" customWidth="1"/>
    <col min="14083" max="14083" width="14.85546875" style="1085" bestFit="1" customWidth="1"/>
    <col min="14084" max="14085" width="9.28515625" style="1085" bestFit="1" customWidth="1"/>
    <col min="14086" max="14086" width="12.28515625" style="1085" bestFit="1" customWidth="1"/>
    <col min="14087" max="14087" width="14.85546875" style="1085" bestFit="1" customWidth="1"/>
    <col min="14088" max="14088" width="12.28515625" style="1085" bestFit="1" customWidth="1"/>
    <col min="14089" max="14089" width="14.85546875" style="1085" bestFit="1" customWidth="1"/>
    <col min="14090" max="14091" width="9.28515625" style="1085" bestFit="1" customWidth="1"/>
    <col min="14092" max="14092" width="12.28515625" style="1085" bestFit="1" customWidth="1"/>
    <col min="14093" max="14093" width="14.85546875" style="1085" bestFit="1" customWidth="1"/>
    <col min="14094" max="14094" width="14.42578125" style="1085" bestFit="1" customWidth="1"/>
    <col min="14095" max="14095" width="12.28515625" style="1085" bestFit="1" customWidth="1"/>
    <col min="14096" max="14096" width="11.5703125" style="1085" customWidth="1"/>
    <col min="14097" max="14097" width="14.85546875" style="1085" customWidth="1"/>
    <col min="14098" max="14336" width="9.140625" style="1085"/>
    <col min="14337" max="14337" width="10.5703125" style="1085" bestFit="1" customWidth="1"/>
    <col min="14338" max="14338" width="12.28515625" style="1085" bestFit="1" customWidth="1"/>
    <col min="14339" max="14339" width="14.85546875" style="1085" bestFit="1" customWidth="1"/>
    <col min="14340" max="14341" width="9.28515625" style="1085" bestFit="1" customWidth="1"/>
    <col min="14342" max="14342" width="12.28515625" style="1085" bestFit="1" customWidth="1"/>
    <col min="14343" max="14343" width="14.85546875" style="1085" bestFit="1" customWidth="1"/>
    <col min="14344" max="14344" width="12.28515625" style="1085" bestFit="1" customWidth="1"/>
    <col min="14345" max="14345" width="14.85546875" style="1085" bestFit="1" customWidth="1"/>
    <col min="14346" max="14347" width="9.28515625" style="1085" bestFit="1" customWidth="1"/>
    <col min="14348" max="14348" width="12.28515625" style="1085" bestFit="1" customWidth="1"/>
    <col min="14349" max="14349" width="14.85546875" style="1085" bestFit="1" customWidth="1"/>
    <col min="14350" max="14350" width="14.42578125" style="1085" bestFit="1" customWidth="1"/>
    <col min="14351" max="14351" width="12.28515625" style="1085" bestFit="1" customWidth="1"/>
    <col min="14352" max="14352" width="11.5703125" style="1085" customWidth="1"/>
    <col min="14353" max="14353" width="14.85546875" style="1085" customWidth="1"/>
    <col min="14354" max="14592" width="9.140625" style="1085"/>
    <col min="14593" max="14593" width="10.5703125" style="1085" bestFit="1" customWidth="1"/>
    <col min="14594" max="14594" width="12.28515625" style="1085" bestFit="1" customWidth="1"/>
    <col min="14595" max="14595" width="14.85546875" style="1085" bestFit="1" customWidth="1"/>
    <col min="14596" max="14597" width="9.28515625" style="1085" bestFit="1" customWidth="1"/>
    <col min="14598" max="14598" width="12.28515625" style="1085" bestFit="1" customWidth="1"/>
    <col min="14599" max="14599" width="14.85546875" style="1085" bestFit="1" customWidth="1"/>
    <col min="14600" max="14600" width="12.28515625" style="1085" bestFit="1" customWidth="1"/>
    <col min="14601" max="14601" width="14.85546875" style="1085" bestFit="1" customWidth="1"/>
    <col min="14602" max="14603" width="9.28515625" style="1085" bestFit="1" customWidth="1"/>
    <col min="14604" max="14604" width="12.28515625" style="1085" bestFit="1" customWidth="1"/>
    <col min="14605" max="14605" width="14.85546875" style="1085" bestFit="1" customWidth="1"/>
    <col min="14606" max="14606" width="14.42578125" style="1085" bestFit="1" customWidth="1"/>
    <col min="14607" max="14607" width="12.28515625" style="1085" bestFit="1" customWidth="1"/>
    <col min="14608" max="14608" width="11.5703125" style="1085" customWidth="1"/>
    <col min="14609" max="14609" width="14.85546875" style="1085" customWidth="1"/>
    <col min="14610" max="14848" width="9.140625" style="1085"/>
    <col min="14849" max="14849" width="10.5703125" style="1085" bestFit="1" customWidth="1"/>
    <col min="14850" max="14850" width="12.28515625" style="1085" bestFit="1" customWidth="1"/>
    <col min="14851" max="14851" width="14.85546875" style="1085" bestFit="1" customWidth="1"/>
    <col min="14852" max="14853" width="9.28515625" style="1085" bestFit="1" customWidth="1"/>
    <col min="14854" max="14854" width="12.28515625" style="1085" bestFit="1" customWidth="1"/>
    <col min="14855" max="14855" width="14.85546875" style="1085" bestFit="1" customWidth="1"/>
    <col min="14856" max="14856" width="12.28515625" style="1085" bestFit="1" customWidth="1"/>
    <col min="14857" max="14857" width="14.85546875" style="1085" bestFit="1" customWidth="1"/>
    <col min="14858" max="14859" width="9.28515625" style="1085" bestFit="1" customWidth="1"/>
    <col min="14860" max="14860" width="12.28515625" style="1085" bestFit="1" customWidth="1"/>
    <col min="14861" max="14861" width="14.85546875" style="1085" bestFit="1" customWidth="1"/>
    <col min="14862" max="14862" width="14.42578125" style="1085" bestFit="1" customWidth="1"/>
    <col min="14863" max="14863" width="12.28515625" style="1085" bestFit="1" customWidth="1"/>
    <col min="14864" max="14864" width="11.5703125" style="1085" customWidth="1"/>
    <col min="14865" max="14865" width="14.85546875" style="1085" customWidth="1"/>
    <col min="14866" max="15104" width="9.140625" style="1085"/>
    <col min="15105" max="15105" width="10.5703125" style="1085" bestFit="1" customWidth="1"/>
    <col min="15106" max="15106" width="12.28515625" style="1085" bestFit="1" customWidth="1"/>
    <col min="15107" max="15107" width="14.85546875" style="1085" bestFit="1" customWidth="1"/>
    <col min="15108" max="15109" width="9.28515625" style="1085" bestFit="1" customWidth="1"/>
    <col min="15110" max="15110" width="12.28515625" style="1085" bestFit="1" customWidth="1"/>
    <col min="15111" max="15111" width="14.85546875" style="1085" bestFit="1" customWidth="1"/>
    <col min="15112" max="15112" width="12.28515625" style="1085" bestFit="1" customWidth="1"/>
    <col min="15113" max="15113" width="14.85546875" style="1085" bestFit="1" customWidth="1"/>
    <col min="15114" max="15115" width="9.28515625" style="1085" bestFit="1" customWidth="1"/>
    <col min="15116" max="15116" width="12.28515625" style="1085" bestFit="1" customWidth="1"/>
    <col min="15117" max="15117" width="14.85546875" style="1085" bestFit="1" customWidth="1"/>
    <col min="15118" max="15118" width="14.42578125" style="1085" bestFit="1" customWidth="1"/>
    <col min="15119" max="15119" width="12.28515625" style="1085" bestFit="1" customWidth="1"/>
    <col min="15120" max="15120" width="11.5703125" style="1085" customWidth="1"/>
    <col min="15121" max="15121" width="14.85546875" style="1085" customWidth="1"/>
    <col min="15122" max="15360" width="9.140625" style="1085"/>
    <col min="15361" max="15361" width="10.5703125" style="1085" bestFit="1" customWidth="1"/>
    <col min="15362" max="15362" width="12.28515625" style="1085" bestFit="1" customWidth="1"/>
    <col min="15363" max="15363" width="14.85546875" style="1085" bestFit="1" customWidth="1"/>
    <col min="15364" max="15365" width="9.28515625" style="1085" bestFit="1" customWidth="1"/>
    <col min="15366" max="15366" width="12.28515625" style="1085" bestFit="1" customWidth="1"/>
    <col min="15367" max="15367" width="14.85546875" style="1085" bestFit="1" customWidth="1"/>
    <col min="15368" max="15368" width="12.28515625" style="1085" bestFit="1" customWidth="1"/>
    <col min="15369" max="15369" width="14.85546875" style="1085" bestFit="1" customWidth="1"/>
    <col min="15370" max="15371" width="9.28515625" style="1085" bestFit="1" customWidth="1"/>
    <col min="15372" max="15372" width="12.28515625" style="1085" bestFit="1" customWidth="1"/>
    <col min="15373" max="15373" width="14.85546875" style="1085" bestFit="1" customWidth="1"/>
    <col min="15374" max="15374" width="14.42578125" style="1085" bestFit="1" customWidth="1"/>
    <col min="15375" max="15375" width="12.28515625" style="1085" bestFit="1" customWidth="1"/>
    <col min="15376" max="15376" width="11.5703125" style="1085" customWidth="1"/>
    <col min="15377" max="15377" width="14.85546875" style="1085" customWidth="1"/>
    <col min="15378" max="15616" width="9.140625" style="1085"/>
    <col min="15617" max="15617" width="10.5703125" style="1085" bestFit="1" customWidth="1"/>
    <col min="15618" max="15618" width="12.28515625" style="1085" bestFit="1" customWidth="1"/>
    <col min="15619" max="15619" width="14.85546875" style="1085" bestFit="1" customWidth="1"/>
    <col min="15620" max="15621" width="9.28515625" style="1085" bestFit="1" customWidth="1"/>
    <col min="15622" max="15622" width="12.28515625" style="1085" bestFit="1" customWidth="1"/>
    <col min="15623" max="15623" width="14.85546875" style="1085" bestFit="1" customWidth="1"/>
    <col min="15624" max="15624" width="12.28515625" style="1085" bestFit="1" customWidth="1"/>
    <col min="15625" max="15625" width="14.85546875" style="1085" bestFit="1" customWidth="1"/>
    <col min="15626" max="15627" width="9.28515625" style="1085" bestFit="1" customWidth="1"/>
    <col min="15628" max="15628" width="12.28515625" style="1085" bestFit="1" customWidth="1"/>
    <col min="15629" max="15629" width="14.85546875" style="1085" bestFit="1" customWidth="1"/>
    <col min="15630" max="15630" width="14.42578125" style="1085" bestFit="1" customWidth="1"/>
    <col min="15631" max="15631" width="12.28515625" style="1085" bestFit="1" customWidth="1"/>
    <col min="15632" max="15632" width="11.5703125" style="1085" customWidth="1"/>
    <col min="15633" max="15633" width="14.85546875" style="1085" customWidth="1"/>
    <col min="15634" max="15872" width="9.140625" style="1085"/>
    <col min="15873" max="15873" width="10.5703125" style="1085" bestFit="1" customWidth="1"/>
    <col min="15874" max="15874" width="12.28515625" style="1085" bestFit="1" customWidth="1"/>
    <col min="15875" max="15875" width="14.85546875" style="1085" bestFit="1" customWidth="1"/>
    <col min="15876" max="15877" width="9.28515625" style="1085" bestFit="1" customWidth="1"/>
    <col min="15878" max="15878" width="12.28515625" style="1085" bestFit="1" customWidth="1"/>
    <col min="15879" max="15879" width="14.85546875" style="1085" bestFit="1" customWidth="1"/>
    <col min="15880" max="15880" width="12.28515625" style="1085" bestFit="1" customWidth="1"/>
    <col min="15881" max="15881" width="14.85546875" style="1085" bestFit="1" customWidth="1"/>
    <col min="15882" max="15883" width="9.28515625" style="1085" bestFit="1" customWidth="1"/>
    <col min="15884" max="15884" width="12.28515625" style="1085" bestFit="1" customWidth="1"/>
    <col min="15885" max="15885" width="14.85546875" style="1085" bestFit="1" customWidth="1"/>
    <col min="15886" max="15886" width="14.42578125" style="1085" bestFit="1" customWidth="1"/>
    <col min="15887" max="15887" width="12.28515625" style="1085" bestFit="1" customWidth="1"/>
    <col min="15888" max="15888" width="11.5703125" style="1085" customWidth="1"/>
    <col min="15889" max="15889" width="14.85546875" style="1085" customWidth="1"/>
    <col min="15890" max="16128" width="9.140625" style="1085"/>
    <col min="16129" max="16129" width="10.5703125" style="1085" bestFit="1" customWidth="1"/>
    <col min="16130" max="16130" width="12.28515625" style="1085" bestFit="1" customWidth="1"/>
    <col min="16131" max="16131" width="14.85546875" style="1085" bestFit="1" customWidth="1"/>
    <col min="16132" max="16133" width="9.28515625" style="1085" bestFit="1" customWidth="1"/>
    <col min="16134" max="16134" width="12.28515625" style="1085" bestFit="1" customWidth="1"/>
    <col min="16135" max="16135" width="14.85546875" style="1085" bestFit="1" customWidth="1"/>
    <col min="16136" max="16136" width="12.28515625" style="1085" bestFit="1" customWidth="1"/>
    <col min="16137" max="16137" width="14.85546875" style="1085" bestFit="1" customWidth="1"/>
    <col min="16138" max="16139" width="9.28515625" style="1085" bestFit="1" customWidth="1"/>
    <col min="16140" max="16140" width="12.28515625" style="1085" bestFit="1" customWidth="1"/>
    <col min="16141" max="16141" width="14.85546875" style="1085" bestFit="1" customWidth="1"/>
    <col min="16142" max="16142" width="14.42578125" style="1085" bestFit="1" customWidth="1"/>
    <col min="16143" max="16143" width="12.28515625" style="1085" bestFit="1" customWidth="1"/>
    <col min="16144" max="16144" width="11.5703125" style="1085" customWidth="1"/>
    <col min="16145" max="16145" width="14.85546875" style="1085" customWidth="1"/>
    <col min="16146" max="16384" width="9.140625" style="1085"/>
  </cols>
  <sheetData>
    <row r="1" spans="1:20">
      <c r="A1" s="1905" t="s">
        <v>780</v>
      </c>
      <c r="B1" s="1905"/>
      <c r="C1" s="1905"/>
      <c r="D1" s="1905"/>
      <c r="E1" s="1905"/>
      <c r="F1" s="1905"/>
      <c r="G1" s="1905"/>
      <c r="H1" s="1905"/>
      <c r="I1" s="1905"/>
      <c r="J1" s="1905"/>
      <c r="K1" s="1905"/>
      <c r="L1" s="1905"/>
      <c r="M1" s="1905"/>
      <c r="N1" s="1905"/>
      <c r="O1" s="1905"/>
      <c r="P1" s="1905"/>
      <c r="Q1" s="1905"/>
    </row>
    <row r="2" spans="1:20" ht="15.75">
      <c r="A2" s="1906" t="s">
        <v>276</v>
      </c>
      <c r="B2" s="1906"/>
      <c r="C2" s="1906"/>
      <c r="D2" s="1906"/>
      <c r="E2" s="1906"/>
      <c r="F2" s="1906"/>
      <c r="G2" s="1906"/>
      <c r="H2" s="1906"/>
      <c r="I2" s="1906"/>
      <c r="J2" s="1906"/>
      <c r="K2" s="1906"/>
      <c r="L2" s="1906"/>
      <c r="M2" s="1906"/>
      <c r="N2" s="1906"/>
      <c r="O2" s="1906"/>
      <c r="P2" s="1906"/>
      <c r="Q2" s="1906"/>
    </row>
    <row r="3" spans="1:20" ht="13.5" thickBot="1">
      <c r="A3" s="1246"/>
      <c r="O3" s="1248"/>
      <c r="Q3" s="1248" t="s">
        <v>1054</v>
      </c>
    </row>
    <row r="4" spans="1:20" s="1249" customFormat="1" ht="24.75" customHeight="1" thickTop="1">
      <c r="A4" s="1948" t="s">
        <v>546</v>
      </c>
      <c r="B4" s="1950" t="s">
        <v>1055</v>
      </c>
      <c r="C4" s="1951"/>
      <c r="D4" s="1951"/>
      <c r="E4" s="1951"/>
      <c r="F4" s="1951"/>
      <c r="G4" s="1951"/>
      <c r="H4" s="1951"/>
      <c r="I4" s="1951"/>
      <c r="J4" s="1951"/>
      <c r="K4" s="1951"/>
      <c r="L4" s="1951"/>
      <c r="M4" s="1952"/>
      <c r="N4" s="1953" t="s">
        <v>1056</v>
      </c>
      <c r="O4" s="1951"/>
      <c r="P4" s="1951"/>
      <c r="Q4" s="1952"/>
    </row>
    <row r="5" spans="1:20" s="1249" customFormat="1" ht="24.75" customHeight="1">
      <c r="A5" s="1949"/>
      <c r="B5" s="1954" t="s">
        <v>5</v>
      </c>
      <c r="C5" s="1955"/>
      <c r="D5" s="1955"/>
      <c r="E5" s="1955"/>
      <c r="F5" s="1955"/>
      <c r="G5" s="1956"/>
      <c r="H5" s="1957" t="s">
        <v>79</v>
      </c>
      <c r="I5" s="1957"/>
      <c r="J5" s="1957"/>
      <c r="K5" s="1957"/>
      <c r="L5" s="1957"/>
      <c r="M5" s="1958"/>
      <c r="N5" s="1959" t="s">
        <v>5</v>
      </c>
      <c r="O5" s="1960"/>
      <c r="P5" s="1963" t="s">
        <v>79</v>
      </c>
      <c r="Q5" s="1964"/>
    </row>
    <row r="6" spans="1:20" s="1249" customFormat="1" ht="24.75" customHeight="1">
      <c r="A6" s="1949"/>
      <c r="B6" s="1967" t="s">
        <v>1057</v>
      </c>
      <c r="C6" s="1968"/>
      <c r="D6" s="1967" t="s">
        <v>1058</v>
      </c>
      <c r="E6" s="1968"/>
      <c r="F6" s="1969" t="s">
        <v>1059</v>
      </c>
      <c r="G6" s="1970"/>
      <c r="H6" s="1971" t="s">
        <v>1057</v>
      </c>
      <c r="I6" s="1972"/>
      <c r="J6" s="1973" t="s">
        <v>1058</v>
      </c>
      <c r="K6" s="1972"/>
      <c r="L6" s="1974" t="s">
        <v>1059</v>
      </c>
      <c r="M6" s="1975"/>
      <c r="N6" s="1961"/>
      <c r="O6" s="1962"/>
      <c r="P6" s="1965"/>
      <c r="Q6" s="1966"/>
    </row>
    <row r="7" spans="1:20" s="1249" customFormat="1" ht="24.75" customHeight="1">
      <c r="A7" s="1949"/>
      <c r="B7" s="1250" t="s">
        <v>1060</v>
      </c>
      <c r="C7" s="1250" t="s">
        <v>1061</v>
      </c>
      <c r="D7" s="1250" t="s">
        <v>1060</v>
      </c>
      <c r="E7" s="1250" t="s">
        <v>1061</v>
      </c>
      <c r="F7" s="1250" t="s">
        <v>1060</v>
      </c>
      <c r="G7" s="1251" t="s">
        <v>1061</v>
      </c>
      <c r="H7" s="1252" t="s">
        <v>1060</v>
      </c>
      <c r="I7" s="1253" t="s">
        <v>1061</v>
      </c>
      <c r="J7" s="1253" t="s">
        <v>1060</v>
      </c>
      <c r="K7" s="1253" t="s">
        <v>1061</v>
      </c>
      <c r="L7" s="1253" t="s">
        <v>1060</v>
      </c>
      <c r="M7" s="1254" t="s">
        <v>1061</v>
      </c>
      <c r="N7" s="1255" t="s">
        <v>1056</v>
      </c>
      <c r="O7" s="1256" t="s">
        <v>1062</v>
      </c>
      <c r="P7" s="1256" t="s">
        <v>1056</v>
      </c>
      <c r="Q7" s="1257" t="s">
        <v>1062</v>
      </c>
    </row>
    <row r="8" spans="1:20" s="1249" customFormat="1" ht="24.75" customHeight="1">
      <c r="A8" s="9" t="s">
        <v>147</v>
      </c>
      <c r="B8" s="1258">
        <v>220.8</v>
      </c>
      <c r="C8" s="1259">
        <v>23629.293000000001</v>
      </c>
      <c r="D8" s="1260">
        <v>0</v>
      </c>
      <c r="E8" s="1260">
        <v>0</v>
      </c>
      <c r="F8" s="1261">
        <f t="shared" ref="F8:G19" si="0">B8-D8</f>
        <v>220.8</v>
      </c>
      <c r="G8" s="1261">
        <f t="shared" si="0"/>
        <v>23629.293000000001</v>
      </c>
      <c r="H8" s="1262">
        <v>186.82499999999999</v>
      </c>
      <c r="I8" s="1263">
        <v>19141.891500000002</v>
      </c>
      <c r="J8" s="1264">
        <v>0</v>
      </c>
      <c r="K8" s="1264">
        <v>0</v>
      </c>
      <c r="L8" s="1265">
        <f t="shared" ref="L8:M19" si="1">H8-J8</f>
        <v>186.82499999999999</v>
      </c>
      <c r="M8" s="1266">
        <f t="shared" si="1"/>
        <v>19141.891500000002</v>
      </c>
      <c r="N8" s="1267">
        <v>17437</v>
      </c>
      <c r="O8" s="1268">
        <v>260</v>
      </c>
      <c r="P8" s="1268">
        <v>19228.93</v>
      </c>
      <c r="Q8" s="1269">
        <v>300</v>
      </c>
      <c r="S8" s="1270"/>
      <c r="T8" s="1270"/>
    </row>
    <row r="9" spans="1:20" s="1249" customFormat="1" ht="24.75" customHeight="1">
      <c r="A9" s="9" t="s">
        <v>148</v>
      </c>
      <c r="B9" s="1258">
        <v>316.7</v>
      </c>
      <c r="C9" s="1260">
        <v>33874</v>
      </c>
      <c r="D9" s="1260">
        <v>0</v>
      </c>
      <c r="E9" s="1260">
        <v>0</v>
      </c>
      <c r="F9" s="1261">
        <f t="shared" si="0"/>
        <v>316.7</v>
      </c>
      <c r="G9" s="1261">
        <f t="shared" si="0"/>
        <v>33874</v>
      </c>
      <c r="H9" s="1262">
        <v>344.4</v>
      </c>
      <c r="I9" s="1264">
        <v>27395.9</v>
      </c>
      <c r="J9" s="1264">
        <v>0</v>
      </c>
      <c r="K9" s="1264">
        <v>0</v>
      </c>
      <c r="L9" s="1265">
        <f t="shared" si="1"/>
        <v>344.4</v>
      </c>
      <c r="M9" s="1266">
        <f t="shared" si="1"/>
        <v>27395.9</v>
      </c>
      <c r="N9" s="1267">
        <v>25398.68</v>
      </c>
      <c r="O9" s="1268">
        <v>380</v>
      </c>
      <c r="P9" s="1268">
        <v>23058.2</v>
      </c>
      <c r="Q9" s="1269">
        <v>360</v>
      </c>
      <c r="S9" s="1270"/>
    </row>
    <row r="10" spans="1:20" s="1249" customFormat="1" ht="24.75" customHeight="1">
      <c r="A10" s="9" t="s">
        <v>149</v>
      </c>
      <c r="B10" s="1258">
        <v>388.40000000000003</v>
      </c>
      <c r="C10" s="1260">
        <v>41431.738499999999</v>
      </c>
      <c r="D10" s="1260">
        <v>0</v>
      </c>
      <c r="E10" s="1260">
        <v>0</v>
      </c>
      <c r="F10" s="1261">
        <f t="shared" si="0"/>
        <v>388.40000000000003</v>
      </c>
      <c r="G10" s="1261">
        <f t="shared" si="0"/>
        <v>41431.738499999999</v>
      </c>
      <c r="H10" s="1262"/>
      <c r="I10" s="1264"/>
      <c r="J10" s="1264">
        <v>0</v>
      </c>
      <c r="K10" s="1264">
        <v>0</v>
      </c>
      <c r="L10" s="1265">
        <f t="shared" si="1"/>
        <v>0</v>
      </c>
      <c r="M10" s="1266">
        <f t="shared" si="1"/>
        <v>0</v>
      </c>
      <c r="N10" s="1271">
        <v>17327.563999999998</v>
      </c>
      <c r="O10" s="1272">
        <v>260</v>
      </c>
      <c r="P10" s="1272"/>
      <c r="Q10" s="1273"/>
      <c r="S10" s="1270"/>
    </row>
    <row r="11" spans="1:20" s="1249" customFormat="1" ht="24.75" customHeight="1">
      <c r="A11" s="9" t="s">
        <v>150</v>
      </c>
      <c r="B11" s="1258">
        <v>364.4</v>
      </c>
      <c r="C11" s="1260">
        <v>38936.5</v>
      </c>
      <c r="D11" s="1260">
        <v>0</v>
      </c>
      <c r="E11" s="1260">
        <v>0</v>
      </c>
      <c r="F11" s="1261">
        <f t="shared" si="0"/>
        <v>364.4</v>
      </c>
      <c r="G11" s="1261">
        <f t="shared" si="0"/>
        <v>38936.5</v>
      </c>
      <c r="H11" s="1262"/>
      <c r="I11" s="1264"/>
      <c r="J11" s="1264">
        <v>0</v>
      </c>
      <c r="K11" s="1264">
        <v>0</v>
      </c>
      <c r="L11" s="1265">
        <f t="shared" si="1"/>
        <v>0</v>
      </c>
      <c r="M11" s="1266">
        <f t="shared" si="1"/>
        <v>0</v>
      </c>
      <c r="N11" s="1271">
        <v>26715.894</v>
      </c>
      <c r="O11" s="1272">
        <v>400</v>
      </c>
      <c r="P11" s="1272"/>
      <c r="Q11" s="1273"/>
    </row>
    <row r="12" spans="1:20" s="1249" customFormat="1" ht="24.75" customHeight="1">
      <c r="A12" s="9" t="s">
        <v>151</v>
      </c>
      <c r="B12" s="1258">
        <v>348.36250000000001</v>
      </c>
      <c r="C12" s="1260">
        <v>37894.311249999999</v>
      </c>
      <c r="D12" s="1260">
        <v>0</v>
      </c>
      <c r="E12" s="1260">
        <v>0</v>
      </c>
      <c r="F12" s="1261">
        <f t="shared" si="0"/>
        <v>348.36250000000001</v>
      </c>
      <c r="G12" s="1261">
        <f t="shared" si="0"/>
        <v>37894.311249999999</v>
      </c>
      <c r="H12" s="1262"/>
      <c r="I12" s="1264"/>
      <c r="J12" s="1264">
        <v>0</v>
      </c>
      <c r="K12" s="1264">
        <v>0</v>
      </c>
      <c r="L12" s="1265">
        <f t="shared" si="1"/>
        <v>0</v>
      </c>
      <c r="M12" s="1266">
        <f t="shared" si="1"/>
        <v>0</v>
      </c>
      <c r="N12" s="1271">
        <v>17714.03</v>
      </c>
      <c r="O12" s="1272">
        <v>260</v>
      </c>
      <c r="P12" s="1272"/>
      <c r="Q12" s="1273"/>
    </row>
    <row r="13" spans="1:20" s="1249" customFormat="1" ht="24.75" customHeight="1">
      <c r="A13" s="9" t="s">
        <v>152</v>
      </c>
      <c r="B13" s="1258">
        <v>400.59</v>
      </c>
      <c r="C13" s="1260">
        <v>43581</v>
      </c>
      <c r="D13" s="1260">
        <v>0</v>
      </c>
      <c r="E13" s="1260">
        <v>0</v>
      </c>
      <c r="F13" s="1261">
        <f t="shared" si="0"/>
        <v>400.59</v>
      </c>
      <c r="G13" s="1261">
        <f t="shared" si="0"/>
        <v>43581</v>
      </c>
      <c r="H13" s="1262"/>
      <c r="I13" s="1264"/>
      <c r="J13" s="1264">
        <v>0</v>
      </c>
      <c r="K13" s="1264">
        <v>0</v>
      </c>
      <c r="L13" s="1265">
        <f t="shared" si="1"/>
        <v>0</v>
      </c>
      <c r="M13" s="1266">
        <f t="shared" si="1"/>
        <v>0</v>
      </c>
      <c r="N13" s="1271">
        <v>28516.7</v>
      </c>
      <c r="O13" s="1272">
        <v>420</v>
      </c>
      <c r="P13" s="1272"/>
      <c r="Q13" s="1273"/>
    </row>
    <row r="14" spans="1:20" s="1249" customFormat="1" ht="24.75" customHeight="1">
      <c r="A14" s="9" t="s">
        <v>153</v>
      </c>
      <c r="B14" s="1258">
        <v>292.5</v>
      </c>
      <c r="C14" s="1260">
        <v>31770.9</v>
      </c>
      <c r="D14" s="1260">
        <v>0</v>
      </c>
      <c r="E14" s="1260">
        <v>0</v>
      </c>
      <c r="F14" s="1261">
        <f t="shared" si="0"/>
        <v>292.5</v>
      </c>
      <c r="G14" s="1261">
        <f t="shared" si="0"/>
        <v>31770.9</v>
      </c>
      <c r="H14" s="1262"/>
      <c r="I14" s="1264"/>
      <c r="J14" s="1264">
        <v>0</v>
      </c>
      <c r="K14" s="1264">
        <v>0</v>
      </c>
      <c r="L14" s="1265">
        <f t="shared" si="1"/>
        <v>0</v>
      </c>
      <c r="M14" s="1266">
        <f t="shared" si="1"/>
        <v>0</v>
      </c>
      <c r="N14" s="1271">
        <v>25765.9</v>
      </c>
      <c r="O14" s="1272">
        <v>380</v>
      </c>
      <c r="P14" s="1272"/>
      <c r="Q14" s="1273"/>
    </row>
    <row r="15" spans="1:20" s="1249" customFormat="1" ht="24.75" customHeight="1">
      <c r="A15" s="9" t="s">
        <v>154</v>
      </c>
      <c r="B15" s="1260">
        <v>363.9</v>
      </c>
      <c r="C15" s="1260">
        <v>38901.5</v>
      </c>
      <c r="D15" s="1260">
        <v>0</v>
      </c>
      <c r="E15" s="1258">
        <v>0</v>
      </c>
      <c r="F15" s="1260">
        <f t="shared" si="0"/>
        <v>363.9</v>
      </c>
      <c r="G15" s="1261">
        <f t="shared" si="0"/>
        <v>38901.5</v>
      </c>
      <c r="H15" s="1265"/>
      <c r="I15" s="1264"/>
      <c r="J15" s="1264">
        <v>0</v>
      </c>
      <c r="K15" s="1274">
        <v>0</v>
      </c>
      <c r="L15" s="1264">
        <f t="shared" si="1"/>
        <v>0</v>
      </c>
      <c r="M15" s="1266">
        <f t="shared" si="1"/>
        <v>0</v>
      </c>
      <c r="N15" s="1271">
        <v>24082.46</v>
      </c>
      <c r="O15" s="1272">
        <v>360</v>
      </c>
      <c r="P15" s="1272"/>
      <c r="Q15" s="1273"/>
    </row>
    <row r="16" spans="1:20" s="1249" customFormat="1" ht="24.75" customHeight="1">
      <c r="A16" s="9" t="s">
        <v>155</v>
      </c>
      <c r="B16" s="1275">
        <v>361.54</v>
      </c>
      <c r="C16" s="1275">
        <v>37579.954100000003</v>
      </c>
      <c r="D16" s="1260">
        <v>0</v>
      </c>
      <c r="E16" s="1258">
        <v>0</v>
      </c>
      <c r="F16" s="1260">
        <f t="shared" si="0"/>
        <v>361.54</v>
      </c>
      <c r="G16" s="1261">
        <f t="shared" si="0"/>
        <v>37579.954100000003</v>
      </c>
      <c r="H16" s="1276"/>
      <c r="I16" s="1277"/>
      <c r="J16" s="1264">
        <v>0</v>
      </c>
      <c r="K16" s="1274">
        <v>0</v>
      </c>
      <c r="L16" s="1264">
        <f t="shared" si="1"/>
        <v>0</v>
      </c>
      <c r="M16" s="1266">
        <f t="shared" si="1"/>
        <v>0</v>
      </c>
      <c r="N16" s="1271">
        <v>32585.18</v>
      </c>
      <c r="O16" s="1272">
        <v>500</v>
      </c>
      <c r="P16" s="1272"/>
      <c r="Q16" s="1273"/>
    </row>
    <row r="17" spans="1:19" s="1249" customFormat="1" ht="24.75" customHeight="1">
      <c r="A17" s="9" t="s">
        <v>156</v>
      </c>
      <c r="B17" s="1258">
        <v>320.8</v>
      </c>
      <c r="C17" s="1260">
        <v>33035.5</v>
      </c>
      <c r="D17" s="1260">
        <v>0</v>
      </c>
      <c r="E17" s="1258">
        <v>0</v>
      </c>
      <c r="F17" s="1260">
        <f t="shared" si="0"/>
        <v>320.8</v>
      </c>
      <c r="G17" s="1261">
        <f t="shared" si="0"/>
        <v>33035.5</v>
      </c>
      <c r="H17" s="1262"/>
      <c r="I17" s="1264"/>
      <c r="J17" s="1264">
        <v>0</v>
      </c>
      <c r="K17" s="1274">
        <v>0</v>
      </c>
      <c r="L17" s="1264">
        <f t="shared" si="1"/>
        <v>0</v>
      </c>
      <c r="M17" s="1266">
        <f t="shared" si="1"/>
        <v>0</v>
      </c>
      <c r="N17" s="1271">
        <v>10315.15</v>
      </c>
      <c r="O17" s="1272">
        <v>160</v>
      </c>
      <c r="P17" s="1272"/>
      <c r="Q17" s="1273"/>
    </row>
    <row r="18" spans="1:19" s="1249" customFormat="1" ht="24.75" customHeight="1">
      <c r="A18" s="9" t="s">
        <v>157</v>
      </c>
      <c r="B18" s="1258">
        <v>365.8</v>
      </c>
      <c r="C18" s="1260">
        <v>37693.9</v>
      </c>
      <c r="D18" s="1260">
        <v>0</v>
      </c>
      <c r="E18" s="1258">
        <v>0</v>
      </c>
      <c r="F18" s="1260">
        <f t="shared" si="0"/>
        <v>365.8</v>
      </c>
      <c r="G18" s="1261">
        <f t="shared" si="0"/>
        <v>37693.9</v>
      </c>
      <c r="H18" s="1262"/>
      <c r="I18" s="1264"/>
      <c r="J18" s="1264">
        <v>0</v>
      </c>
      <c r="K18" s="1274">
        <v>0</v>
      </c>
      <c r="L18" s="1264">
        <f t="shared" si="1"/>
        <v>0</v>
      </c>
      <c r="M18" s="1266">
        <f t="shared" si="1"/>
        <v>0</v>
      </c>
      <c r="N18" s="1271">
        <v>21895.599999999999</v>
      </c>
      <c r="O18" s="1272">
        <v>340</v>
      </c>
      <c r="P18" s="1272"/>
      <c r="Q18" s="1273"/>
    </row>
    <row r="19" spans="1:19" s="1249" customFormat="1" ht="24.75" customHeight="1">
      <c r="A19" s="13" t="s">
        <v>158</v>
      </c>
      <c r="B19" s="1278">
        <v>363.4</v>
      </c>
      <c r="C19" s="1279">
        <v>37530</v>
      </c>
      <c r="D19" s="1260">
        <v>0</v>
      </c>
      <c r="E19" s="1258">
        <v>0</v>
      </c>
      <c r="F19" s="1260">
        <f t="shared" si="0"/>
        <v>363.4</v>
      </c>
      <c r="G19" s="1261">
        <f t="shared" si="0"/>
        <v>37530</v>
      </c>
      <c r="H19" s="1280"/>
      <c r="I19" s="1281"/>
      <c r="J19" s="1264">
        <v>0</v>
      </c>
      <c r="K19" s="1274">
        <v>0</v>
      </c>
      <c r="L19" s="1264">
        <f t="shared" si="1"/>
        <v>0</v>
      </c>
      <c r="M19" s="1266">
        <f t="shared" si="1"/>
        <v>0</v>
      </c>
      <c r="N19" s="1282">
        <v>25826.070000000003</v>
      </c>
      <c r="O19" s="1283">
        <v>400</v>
      </c>
      <c r="P19" s="1283"/>
      <c r="Q19" s="1284"/>
      <c r="S19" s="1285"/>
    </row>
    <row r="20" spans="1:19" s="1249" customFormat="1" ht="24.75" customHeight="1" thickBot="1">
      <c r="A20" s="1286" t="s">
        <v>555</v>
      </c>
      <c r="B20" s="1287">
        <f>SUM(B8:B19)</f>
        <v>4107.1925000000001</v>
      </c>
      <c r="C20" s="1288">
        <f>SUM(C8:C19)</f>
        <v>435858.59684999997</v>
      </c>
      <c r="D20" s="1288">
        <f>SUM(D8:D19)</f>
        <v>0</v>
      </c>
      <c r="E20" s="1288">
        <f>SUM(E8:E19)</f>
        <v>0</v>
      </c>
      <c r="F20" s="1287">
        <f>SUM(F8:F19)</f>
        <v>4107.1925000000001</v>
      </c>
      <c r="G20" s="1288">
        <f t="shared" ref="G20:M20" si="2">SUM(G8:G19)</f>
        <v>435858.59684999997</v>
      </c>
      <c r="H20" s="1289">
        <f t="shared" si="2"/>
        <v>531.22499999999991</v>
      </c>
      <c r="I20" s="1289">
        <f t="shared" si="2"/>
        <v>46537.791500000007</v>
      </c>
      <c r="J20" s="1289">
        <f t="shared" si="2"/>
        <v>0</v>
      </c>
      <c r="K20" s="1289">
        <f t="shared" si="2"/>
        <v>0</v>
      </c>
      <c r="L20" s="1290">
        <f t="shared" si="2"/>
        <v>531.22499999999991</v>
      </c>
      <c r="M20" s="1291">
        <f t="shared" si="2"/>
        <v>46537.791500000007</v>
      </c>
      <c r="N20" s="1292">
        <f>SUM(N8:N19)</f>
        <v>273580.228</v>
      </c>
      <c r="O20" s="1293">
        <f>SUM(O8:O19)</f>
        <v>4120</v>
      </c>
      <c r="P20" s="1293">
        <f>SUM(P8:P19)</f>
        <v>42287.130000000005</v>
      </c>
      <c r="Q20" s="1294">
        <f>SUM(Q8:Q19)</f>
        <v>660</v>
      </c>
      <c r="S20" s="1285"/>
    </row>
    <row r="21" spans="1:19" s="1249" customFormat="1" ht="13.5" thickTop="1">
      <c r="H21" s="1295"/>
      <c r="I21" s="1295"/>
      <c r="J21" s="1295"/>
      <c r="K21" s="1295"/>
      <c r="L21" s="1295"/>
      <c r="M21" s="1295"/>
      <c r="S21" s="1285"/>
    </row>
    <row r="22" spans="1:19" s="1249" customFormat="1">
      <c r="C22" s="1296"/>
      <c r="D22" s="1297"/>
      <c r="E22" s="1297"/>
      <c r="F22" s="1297"/>
      <c r="H22" s="1295"/>
      <c r="I22" s="1298"/>
      <c r="J22" s="1299"/>
      <c r="K22" s="1299"/>
      <c r="L22" s="1299"/>
      <c r="M22" s="1295"/>
      <c r="N22" s="1285"/>
      <c r="P22" s="1285"/>
      <c r="S22" s="1285"/>
    </row>
    <row r="23" spans="1:19">
      <c r="B23" s="1244"/>
      <c r="C23" s="1300"/>
      <c r="D23" s="1301"/>
      <c r="E23" s="1301"/>
      <c r="F23" s="1301"/>
      <c r="G23" s="1244"/>
      <c r="H23" s="1302"/>
      <c r="I23" s="1303"/>
      <c r="J23" s="1304"/>
      <c r="K23" s="1304"/>
      <c r="L23" s="1304"/>
      <c r="M23" s="1302"/>
      <c r="N23" s="1285"/>
      <c r="O23" s="1305"/>
      <c r="P23" s="1285"/>
      <c r="Q23" s="1305"/>
      <c r="S23" s="1249"/>
    </row>
    <row r="24" spans="1:19">
      <c r="B24" s="1244"/>
      <c r="C24" s="1301"/>
      <c r="D24" s="1301"/>
      <c r="E24" s="1301"/>
      <c r="F24" s="1301"/>
      <c r="G24" s="1244"/>
      <c r="H24" s="1302"/>
      <c r="I24" s="1304"/>
      <c r="J24" s="1304"/>
      <c r="K24" s="1304"/>
      <c r="L24" s="1304"/>
      <c r="M24" s="1302"/>
      <c r="N24" s="1285"/>
      <c r="P24" s="1285"/>
    </row>
    <row r="25" spans="1:19">
      <c r="B25" s="1244"/>
      <c r="C25" s="1301"/>
      <c r="D25" s="1301"/>
      <c r="E25" s="1301"/>
      <c r="F25" s="1301"/>
      <c r="G25" s="1244"/>
      <c r="H25" s="1302"/>
      <c r="I25" s="1304"/>
      <c r="J25" s="1304"/>
      <c r="K25" s="1304"/>
      <c r="L25" s="1304"/>
      <c r="M25" s="1302"/>
      <c r="N25" s="1306"/>
    </row>
    <row r="26" spans="1:19">
      <c r="B26" s="1301"/>
      <c r="C26" s="1301"/>
      <c r="D26" s="1301"/>
      <c r="E26" s="1301"/>
      <c r="F26" s="1301"/>
      <c r="G26" s="1244"/>
      <c r="H26" s="1304"/>
      <c r="I26" s="1304"/>
      <c r="J26" s="1304"/>
      <c r="K26" s="1304"/>
      <c r="L26" s="1304"/>
      <c r="M26" s="1302"/>
      <c r="P26" s="1307"/>
    </row>
    <row r="27" spans="1:19">
      <c r="B27" s="1301"/>
      <c r="C27" s="1301"/>
      <c r="D27" s="1301"/>
      <c r="E27" s="1301"/>
      <c r="F27" s="1301"/>
      <c r="G27" s="1244"/>
      <c r="H27" s="1304"/>
      <c r="I27" s="1304"/>
      <c r="J27" s="1304"/>
      <c r="K27" s="1304"/>
      <c r="L27" s="1304"/>
      <c r="M27" s="1302"/>
    </row>
    <row r="28" spans="1:19">
      <c r="B28" s="1301"/>
      <c r="C28" s="1301"/>
      <c r="D28" s="1301"/>
      <c r="E28" s="1301"/>
      <c r="F28" s="1301"/>
      <c r="G28" s="1244"/>
      <c r="H28" s="1304"/>
      <c r="I28" s="1304"/>
      <c r="J28" s="1304"/>
      <c r="K28" s="1304"/>
      <c r="L28" s="1304"/>
      <c r="M28" s="1302"/>
    </row>
    <row r="29" spans="1:19">
      <c r="B29" s="1301"/>
      <c r="C29" s="1301"/>
      <c r="D29" s="1301"/>
      <c r="E29" s="1301"/>
      <c r="F29" s="1301"/>
      <c r="G29" s="1244"/>
      <c r="H29" s="1304"/>
      <c r="I29" s="1304"/>
      <c r="J29" s="1304"/>
      <c r="K29" s="1304"/>
      <c r="L29" s="1304"/>
      <c r="M29" s="1302"/>
    </row>
    <row r="30" spans="1:19">
      <c r="B30" s="1301"/>
      <c r="C30" s="1301"/>
      <c r="D30" s="1301"/>
      <c r="E30" s="1301"/>
      <c r="F30" s="1301"/>
      <c r="G30" s="1244"/>
      <c r="H30" s="1304"/>
      <c r="I30" s="1304"/>
      <c r="J30" s="1304"/>
      <c r="K30" s="1304"/>
      <c r="L30" s="1304"/>
      <c r="M30" s="1302"/>
    </row>
    <row r="31" spans="1:19">
      <c r="B31" s="1301"/>
      <c r="C31" s="1301"/>
      <c r="D31" s="1301"/>
      <c r="E31" s="1301"/>
      <c r="F31" s="1301"/>
      <c r="G31" s="1308"/>
      <c r="H31" s="1304"/>
      <c r="I31" s="1304"/>
      <c r="J31" s="1304"/>
      <c r="K31" s="1304"/>
      <c r="L31" s="1304"/>
      <c r="M31" s="1309"/>
    </row>
    <row r="32" spans="1:19">
      <c r="B32" s="1301"/>
      <c r="C32" s="1301"/>
      <c r="D32" s="1301"/>
      <c r="E32" s="1301"/>
      <c r="F32" s="1301"/>
      <c r="G32" s="1308"/>
      <c r="H32" s="1304"/>
      <c r="I32" s="1304"/>
      <c r="J32" s="1304"/>
      <c r="K32" s="1304"/>
      <c r="L32" s="1304"/>
      <c r="M32" s="1309"/>
    </row>
    <row r="33" spans="2:13">
      <c r="B33" s="1301"/>
      <c r="C33" s="1301"/>
      <c r="D33" s="1301"/>
      <c r="E33" s="1301"/>
      <c r="F33" s="1301"/>
      <c r="G33" s="1308"/>
      <c r="H33" s="1304"/>
      <c r="I33" s="1304"/>
      <c r="J33" s="1304"/>
      <c r="K33" s="1304"/>
      <c r="L33" s="1304"/>
      <c r="M33" s="1309"/>
    </row>
    <row r="34" spans="2:13">
      <c r="B34" s="1301"/>
      <c r="C34" s="1301"/>
      <c r="D34" s="1301"/>
      <c r="E34" s="1301"/>
      <c r="F34" s="1301"/>
      <c r="G34" s="1301"/>
      <c r="H34" s="1304"/>
      <c r="I34" s="1304"/>
      <c r="J34" s="1304"/>
      <c r="K34" s="1304"/>
      <c r="L34" s="1304"/>
      <c r="M34" s="1304"/>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0866141732283472" right="0.70866141732283472" top="1.1417322834645669" bottom="0.74803149606299213" header="0.31496062992125984" footer="0.31496062992125984"/>
  <pageSetup scale="56"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M37"/>
  <sheetViews>
    <sheetView workbookViewId="0">
      <selection activeCell="O12" sqref="O12"/>
    </sheetView>
  </sheetViews>
  <sheetFormatPr defaultRowHeight="12.75"/>
  <cols>
    <col min="1" max="1" width="10.140625" style="162" customWidth="1"/>
    <col min="2" max="2" width="13.7109375" style="162" customWidth="1"/>
    <col min="3" max="3" width="11.28515625" style="162" customWidth="1"/>
    <col min="4" max="4" width="14.7109375" style="162" bestFit="1" customWidth="1"/>
    <col min="5" max="5" width="10.85546875" style="162" customWidth="1"/>
    <col min="6" max="6" width="11.42578125" style="162" bestFit="1" customWidth="1"/>
    <col min="7" max="7" width="11.85546875" style="162" customWidth="1"/>
    <col min="8" max="8" width="14.85546875" style="162" bestFit="1" customWidth="1"/>
    <col min="9" max="9" width="12.140625" style="162" customWidth="1"/>
    <col min="10" max="10" width="14.85546875" style="162" bestFit="1" customWidth="1"/>
    <col min="11" max="11" width="13.140625" style="162" customWidth="1"/>
    <col min="12" max="12" width="10.5703125" style="162" customWidth="1"/>
    <col min="13" max="13" width="12" style="162" customWidth="1"/>
    <col min="14" max="256" width="9.140625" style="162"/>
    <col min="257" max="257" width="10.140625" style="162" customWidth="1"/>
    <col min="258" max="258" width="13.7109375" style="162" customWidth="1"/>
    <col min="259" max="259" width="11.28515625" style="162" customWidth="1"/>
    <col min="260" max="260" width="14.7109375" style="162" bestFit="1" customWidth="1"/>
    <col min="261" max="261" width="10.85546875" style="162" customWidth="1"/>
    <col min="262" max="262" width="11.42578125" style="162" bestFit="1" customWidth="1"/>
    <col min="263" max="263" width="11.85546875" style="162" customWidth="1"/>
    <col min="264" max="264" width="14.85546875" style="162" bestFit="1" customWidth="1"/>
    <col min="265" max="265" width="12.140625" style="162" customWidth="1"/>
    <col min="266" max="266" width="14.85546875" style="162" bestFit="1" customWidth="1"/>
    <col min="267" max="267" width="13.140625" style="162" customWidth="1"/>
    <col min="268" max="268" width="10.5703125" style="162" customWidth="1"/>
    <col min="269" max="269" width="12" style="162" customWidth="1"/>
    <col min="270" max="512" width="9.140625" style="162"/>
    <col min="513" max="513" width="10.140625" style="162" customWidth="1"/>
    <col min="514" max="514" width="13.7109375" style="162" customWidth="1"/>
    <col min="515" max="515" width="11.28515625" style="162" customWidth="1"/>
    <col min="516" max="516" width="14.7109375" style="162" bestFit="1" customWidth="1"/>
    <col min="517" max="517" width="10.85546875" style="162" customWidth="1"/>
    <col min="518" max="518" width="11.42578125" style="162" bestFit="1" customWidth="1"/>
    <col min="519" max="519" width="11.85546875" style="162" customWidth="1"/>
    <col min="520" max="520" width="14.85546875" style="162" bestFit="1" customWidth="1"/>
    <col min="521" max="521" width="12.140625" style="162" customWidth="1"/>
    <col min="522" max="522" width="14.85546875" style="162" bestFit="1" customWidth="1"/>
    <col min="523" max="523" width="13.140625" style="162" customWidth="1"/>
    <col min="524" max="524" width="10.5703125" style="162" customWidth="1"/>
    <col min="525" max="525" width="12" style="162" customWidth="1"/>
    <col min="526" max="768" width="9.140625" style="162"/>
    <col min="769" max="769" width="10.140625" style="162" customWidth="1"/>
    <col min="770" max="770" width="13.7109375" style="162" customWidth="1"/>
    <col min="771" max="771" width="11.28515625" style="162" customWidth="1"/>
    <col min="772" max="772" width="14.7109375" style="162" bestFit="1" customWidth="1"/>
    <col min="773" max="773" width="10.85546875" style="162" customWidth="1"/>
    <col min="774" max="774" width="11.42578125" style="162" bestFit="1" customWidth="1"/>
    <col min="775" max="775" width="11.85546875" style="162" customWidth="1"/>
    <col min="776" max="776" width="14.85546875" style="162" bestFit="1" customWidth="1"/>
    <col min="777" max="777" width="12.140625" style="162" customWidth="1"/>
    <col min="778" max="778" width="14.85546875" style="162" bestFit="1" customWidth="1"/>
    <col min="779" max="779" width="13.140625" style="162" customWidth="1"/>
    <col min="780" max="780" width="10.5703125" style="162" customWidth="1"/>
    <col min="781" max="781" width="12" style="162" customWidth="1"/>
    <col min="782" max="1024" width="9.140625" style="162"/>
    <col min="1025" max="1025" width="10.140625" style="162" customWidth="1"/>
    <col min="1026" max="1026" width="13.7109375" style="162" customWidth="1"/>
    <col min="1027" max="1027" width="11.28515625" style="162" customWidth="1"/>
    <col min="1028" max="1028" width="14.7109375" style="162" bestFit="1" customWidth="1"/>
    <col min="1029" max="1029" width="10.85546875" style="162" customWidth="1"/>
    <col min="1030" max="1030" width="11.42578125" style="162" bestFit="1" customWidth="1"/>
    <col min="1031" max="1031" width="11.85546875" style="162" customWidth="1"/>
    <col min="1032" max="1032" width="14.85546875" style="162" bestFit="1" customWidth="1"/>
    <col min="1033" max="1033" width="12.140625" style="162" customWidth="1"/>
    <col min="1034" max="1034" width="14.85546875" style="162" bestFit="1" customWidth="1"/>
    <col min="1035" max="1035" width="13.140625" style="162" customWidth="1"/>
    <col min="1036" max="1036" width="10.5703125" style="162" customWidth="1"/>
    <col min="1037" max="1037" width="12" style="162" customWidth="1"/>
    <col min="1038" max="1280" width="9.140625" style="162"/>
    <col min="1281" max="1281" width="10.140625" style="162" customWidth="1"/>
    <col min="1282" max="1282" width="13.7109375" style="162" customWidth="1"/>
    <col min="1283" max="1283" width="11.28515625" style="162" customWidth="1"/>
    <col min="1284" max="1284" width="14.7109375" style="162" bestFit="1" customWidth="1"/>
    <col min="1285" max="1285" width="10.85546875" style="162" customWidth="1"/>
    <col min="1286" max="1286" width="11.42578125" style="162" bestFit="1" customWidth="1"/>
    <col min="1287" max="1287" width="11.85546875" style="162" customWidth="1"/>
    <col min="1288" max="1288" width="14.85546875" style="162" bestFit="1" customWidth="1"/>
    <col min="1289" max="1289" width="12.140625" style="162" customWidth="1"/>
    <col min="1290" max="1290" width="14.85546875" style="162" bestFit="1" customWidth="1"/>
    <col min="1291" max="1291" width="13.140625" style="162" customWidth="1"/>
    <col min="1292" max="1292" width="10.5703125" style="162" customWidth="1"/>
    <col min="1293" max="1293" width="12" style="162" customWidth="1"/>
    <col min="1294" max="1536" width="9.140625" style="162"/>
    <col min="1537" max="1537" width="10.140625" style="162" customWidth="1"/>
    <col min="1538" max="1538" width="13.7109375" style="162" customWidth="1"/>
    <col min="1539" max="1539" width="11.28515625" style="162" customWidth="1"/>
    <col min="1540" max="1540" width="14.7109375" style="162" bestFit="1" customWidth="1"/>
    <col min="1541" max="1541" width="10.85546875" style="162" customWidth="1"/>
    <col min="1542" max="1542" width="11.42578125" style="162" bestFit="1" customWidth="1"/>
    <col min="1543" max="1543" width="11.85546875" style="162" customWidth="1"/>
    <col min="1544" max="1544" width="14.85546875" style="162" bestFit="1" customWidth="1"/>
    <col min="1545" max="1545" width="12.140625" style="162" customWidth="1"/>
    <col min="1546" max="1546" width="14.85546875" style="162" bestFit="1" customWidth="1"/>
    <col min="1547" max="1547" width="13.140625" style="162" customWidth="1"/>
    <col min="1548" max="1548" width="10.5703125" style="162" customWidth="1"/>
    <col min="1549" max="1549" width="12" style="162" customWidth="1"/>
    <col min="1550" max="1792" width="9.140625" style="162"/>
    <col min="1793" max="1793" width="10.140625" style="162" customWidth="1"/>
    <col min="1794" max="1794" width="13.7109375" style="162" customWidth="1"/>
    <col min="1795" max="1795" width="11.28515625" style="162" customWidth="1"/>
    <col min="1796" max="1796" width="14.7109375" style="162" bestFit="1" customWidth="1"/>
    <col min="1797" max="1797" width="10.85546875" style="162" customWidth="1"/>
    <col min="1798" max="1798" width="11.42578125" style="162" bestFit="1" customWidth="1"/>
    <col min="1799" max="1799" width="11.85546875" style="162" customWidth="1"/>
    <col min="1800" max="1800" width="14.85546875" style="162" bestFit="1" customWidth="1"/>
    <col min="1801" max="1801" width="12.140625" style="162" customWidth="1"/>
    <col min="1802" max="1802" width="14.85546875" style="162" bestFit="1" customWidth="1"/>
    <col min="1803" max="1803" width="13.140625" style="162" customWidth="1"/>
    <col min="1804" max="1804" width="10.5703125" style="162" customWidth="1"/>
    <col min="1805" max="1805" width="12" style="162" customWidth="1"/>
    <col min="1806" max="2048" width="9.140625" style="162"/>
    <col min="2049" max="2049" width="10.140625" style="162" customWidth="1"/>
    <col min="2050" max="2050" width="13.7109375" style="162" customWidth="1"/>
    <col min="2051" max="2051" width="11.28515625" style="162" customWidth="1"/>
    <col min="2052" max="2052" width="14.7109375" style="162" bestFit="1" customWidth="1"/>
    <col min="2053" max="2053" width="10.85546875" style="162" customWidth="1"/>
    <col min="2054" max="2054" width="11.42578125" style="162" bestFit="1" customWidth="1"/>
    <col min="2055" max="2055" width="11.85546875" style="162" customWidth="1"/>
    <col min="2056" max="2056" width="14.85546875" style="162" bestFit="1" customWidth="1"/>
    <col min="2057" max="2057" width="12.140625" style="162" customWidth="1"/>
    <col min="2058" max="2058" width="14.85546875" style="162" bestFit="1" customWidth="1"/>
    <col min="2059" max="2059" width="13.140625" style="162" customWidth="1"/>
    <col min="2060" max="2060" width="10.5703125" style="162" customWidth="1"/>
    <col min="2061" max="2061" width="12" style="162" customWidth="1"/>
    <col min="2062" max="2304" width="9.140625" style="162"/>
    <col min="2305" max="2305" width="10.140625" style="162" customWidth="1"/>
    <col min="2306" max="2306" width="13.7109375" style="162" customWidth="1"/>
    <col min="2307" max="2307" width="11.28515625" style="162" customWidth="1"/>
    <col min="2308" max="2308" width="14.7109375" style="162" bestFit="1" customWidth="1"/>
    <col min="2309" max="2309" width="10.85546875" style="162" customWidth="1"/>
    <col min="2310" max="2310" width="11.42578125" style="162" bestFit="1" customWidth="1"/>
    <col min="2311" max="2311" width="11.85546875" style="162" customWidth="1"/>
    <col min="2312" max="2312" width="14.85546875" style="162" bestFit="1" customWidth="1"/>
    <col min="2313" max="2313" width="12.140625" style="162" customWidth="1"/>
    <col min="2314" max="2314" width="14.85546875" style="162" bestFit="1" customWidth="1"/>
    <col min="2315" max="2315" width="13.140625" style="162" customWidth="1"/>
    <col min="2316" max="2316" width="10.5703125" style="162" customWidth="1"/>
    <col min="2317" max="2317" width="12" style="162" customWidth="1"/>
    <col min="2318" max="2560" width="9.140625" style="162"/>
    <col min="2561" max="2561" width="10.140625" style="162" customWidth="1"/>
    <col min="2562" max="2562" width="13.7109375" style="162" customWidth="1"/>
    <col min="2563" max="2563" width="11.28515625" style="162" customWidth="1"/>
    <col min="2564" max="2564" width="14.7109375" style="162" bestFit="1" customWidth="1"/>
    <col min="2565" max="2565" width="10.85546875" style="162" customWidth="1"/>
    <col min="2566" max="2566" width="11.42578125" style="162" bestFit="1" customWidth="1"/>
    <col min="2567" max="2567" width="11.85546875" style="162" customWidth="1"/>
    <col min="2568" max="2568" width="14.85546875" style="162" bestFit="1" customWidth="1"/>
    <col min="2569" max="2569" width="12.140625" style="162" customWidth="1"/>
    <col min="2570" max="2570" width="14.85546875" style="162" bestFit="1" customWidth="1"/>
    <col min="2571" max="2571" width="13.140625" style="162" customWidth="1"/>
    <col min="2572" max="2572" width="10.5703125" style="162" customWidth="1"/>
    <col min="2573" max="2573" width="12" style="162" customWidth="1"/>
    <col min="2574" max="2816" width="9.140625" style="162"/>
    <col min="2817" max="2817" width="10.140625" style="162" customWidth="1"/>
    <col min="2818" max="2818" width="13.7109375" style="162" customWidth="1"/>
    <col min="2819" max="2819" width="11.28515625" style="162" customWidth="1"/>
    <col min="2820" max="2820" width="14.7109375" style="162" bestFit="1" customWidth="1"/>
    <col min="2821" max="2821" width="10.85546875" style="162" customWidth="1"/>
    <col min="2822" max="2822" width="11.42578125" style="162" bestFit="1" customWidth="1"/>
    <col min="2823" max="2823" width="11.85546875" style="162" customWidth="1"/>
    <col min="2824" max="2824" width="14.85546875" style="162" bestFit="1" customWidth="1"/>
    <col min="2825" max="2825" width="12.140625" style="162" customWidth="1"/>
    <col min="2826" max="2826" width="14.85546875" style="162" bestFit="1" customWidth="1"/>
    <col min="2827" max="2827" width="13.140625" style="162" customWidth="1"/>
    <col min="2828" max="2828" width="10.5703125" style="162" customWidth="1"/>
    <col min="2829" max="2829" width="12" style="162" customWidth="1"/>
    <col min="2830" max="3072" width="9.140625" style="162"/>
    <col min="3073" max="3073" width="10.140625" style="162" customWidth="1"/>
    <col min="3074" max="3074" width="13.7109375" style="162" customWidth="1"/>
    <col min="3075" max="3075" width="11.28515625" style="162" customWidth="1"/>
    <col min="3076" max="3076" width="14.7109375" style="162" bestFit="1" customWidth="1"/>
    <col min="3077" max="3077" width="10.85546875" style="162" customWidth="1"/>
    <col min="3078" max="3078" width="11.42578125" style="162" bestFit="1" customWidth="1"/>
    <col min="3079" max="3079" width="11.85546875" style="162" customWidth="1"/>
    <col min="3080" max="3080" width="14.85546875" style="162" bestFit="1" customWidth="1"/>
    <col min="3081" max="3081" width="12.140625" style="162" customWidth="1"/>
    <col min="3082" max="3082" width="14.85546875" style="162" bestFit="1" customWidth="1"/>
    <col min="3083" max="3083" width="13.140625" style="162" customWidth="1"/>
    <col min="3084" max="3084" width="10.5703125" style="162" customWidth="1"/>
    <col min="3085" max="3085" width="12" style="162" customWidth="1"/>
    <col min="3086" max="3328" width="9.140625" style="162"/>
    <col min="3329" max="3329" width="10.140625" style="162" customWidth="1"/>
    <col min="3330" max="3330" width="13.7109375" style="162" customWidth="1"/>
    <col min="3331" max="3331" width="11.28515625" style="162" customWidth="1"/>
    <col min="3332" max="3332" width="14.7109375" style="162" bestFit="1" customWidth="1"/>
    <col min="3333" max="3333" width="10.85546875" style="162" customWidth="1"/>
    <col min="3334" max="3334" width="11.42578125" style="162" bestFit="1" customWidth="1"/>
    <col min="3335" max="3335" width="11.85546875" style="162" customWidth="1"/>
    <col min="3336" max="3336" width="14.85546875" style="162" bestFit="1" customWidth="1"/>
    <col min="3337" max="3337" width="12.140625" style="162" customWidth="1"/>
    <col min="3338" max="3338" width="14.85546875" style="162" bestFit="1" customWidth="1"/>
    <col min="3339" max="3339" width="13.140625" style="162" customWidth="1"/>
    <col min="3340" max="3340" width="10.5703125" style="162" customWidth="1"/>
    <col min="3341" max="3341" width="12" style="162" customWidth="1"/>
    <col min="3342" max="3584" width="9.140625" style="162"/>
    <col min="3585" max="3585" width="10.140625" style="162" customWidth="1"/>
    <col min="3586" max="3586" width="13.7109375" style="162" customWidth="1"/>
    <col min="3587" max="3587" width="11.28515625" style="162" customWidth="1"/>
    <col min="3588" max="3588" width="14.7109375" style="162" bestFit="1" customWidth="1"/>
    <col min="3589" max="3589" width="10.85546875" style="162" customWidth="1"/>
    <col min="3590" max="3590" width="11.42578125" style="162" bestFit="1" customWidth="1"/>
    <col min="3591" max="3591" width="11.85546875" style="162" customWidth="1"/>
    <col min="3592" max="3592" width="14.85546875" style="162" bestFit="1" customWidth="1"/>
    <col min="3593" max="3593" width="12.140625" style="162" customWidth="1"/>
    <col min="3594" max="3594" width="14.85546875" style="162" bestFit="1" customWidth="1"/>
    <col min="3595" max="3595" width="13.140625" style="162" customWidth="1"/>
    <col min="3596" max="3596" width="10.5703125" style="162" customWidth="1"/>
    <col min="3597" max="3597" width="12" style="162" customWidth="1"/>
    <col min="3598" max="3840" width="9.140625" style="162"/>
    <col min="3841" max="3841" width="10.140625" style="162" customWidth="1"/>
    <col min="3842" max="3842" width="13.7109375" style="162" customWidth="1"/>
    <col min="3843" max="3843" width="11.28515625" style="162" customWidth="1"/>
    <col min="3844" max="3844" width="14.7109375" style="162" bestFit="1" customWidth="1"/>
    <col min="3845" max="3845" width="10.85546875" style="162" customWidth="1"/>
    <col min="3846" max="3846" width="11.42578125" style="162" bestFit="1" customWidth="1"/>
    <col min="3847" max="3847" width="11.85546875" style="162" customWidth="1"/>
    <col min="3848" max="3848" width="14.85546875" style="162" bestFit="1" customWidth="1"/>
    <col min="3849" max="3849" width="12.140625" style="162" customWidth="1"/>
    <col min="3850" max="3850" width="14.85546875" style="162" bestFit="1" customWidth="1"/>
    <col min="3851" max="3851" width="13.140625" style="162" customWidth="1"/>
    <col min="3852" max="3852" width="10.5703125" style="162" customWidth="1"/>
    <col min="3853" max="3853" width="12" style="162" customWidth="1"/>
    <col min="3854" max="4096" width="9.140625" style="162"/>
    <col min="4097" max="4097" width="10.140625" style="162" customWidth="1"/>
    <col min="4098" max="4098" width="13.7109375" style="162" customWidth="1"/>
    <col min="4099" max="4099" width="11.28515625" style="162" customWidth="1"/>
    <col min="4100" max="4100" width="14.7109375" style="162" bestFit="1" customWidth="1"/>
    <col min="4101" max="4101" width="10.85546875" style="162" customWidth="1"/>
    <col min="4102" max="4102" width="11.42578125" style="162" bestFit="1" customWidth="1"/>
    <col min="4103" max="4103" width="11.85546875" style="162" customWidth="1"/>
    <col min="4104" max="4104" width="14.85546875" style="162" bestFit="1" customWidth="1"/>
    <col min="4105" max="4105" width="12.140625" style="162" customWidth="1"/>
    <col min="4106" max="4106" width="14.85546875" style="162" bestFit="1" customWidth="1"/>
    <col min="4107" max="4107" width="13.140625" style="162" customWidth="1"/>
    <col min="4108" max="4108" width="10.5703125" style="162" customWidth="1"/>
    <col min="4109" max="4109" width="12" style="162" customWidth="1"/>
    <col min="4110" max="4352" width="9.140625" style="162"/>
    <col min="4353" max="4353" width="10.140625" style="162" customWidth="1"/>
    <col min="4354" max="4354" width="13.7109375" style="162" customWidth="1"/>
    <col min="4355" max="4355" width="11.28515625" style="162" customWidth="1"/>
    <col min="4356" max="4356" width="14.7109375" style="162" bestFit="1" customWidth="1"/>
    <col min="4357" max="4357" width="10.85546875" style="162" customWidth="1"/>
    <col min="4358" max="4358" width="11.42578125" style="162" bestFit="1" customWidth="1"/>
    <col min="4359" max="4359" width="11.85546875" style="162" customWidth="1"/>
    <col min="4360" max="4360" width="14.85546875" style="162" bestFit="1" customWidth="1"/>
    <col min="4361" max="4361" width="12.140625" style="162" customWidth="1"/>
    <col min="4362" max="4362" width="14.85546875" style="162" bestFit="1" customWidth="1"/>
    <col min="4363" max="4363" width="13.140625" style="162" customWidth="1"/>
    <col min="4364" max="4364" width="10.5703125" style="162" customWidth="1"/>
    <col min="4365" max="4365" width="12" style="162" customWidth="1"/>
    <col min="4366" max="4608" width="9.140625" style="162"/>
    <col min="4609" max="4609" width="10.140625" style="162" customWidth="1"/>
    <col min="4610" max="4610" width="13.7109375" style="162" customWidth="1"/>
    <col min="4611" max="4611" width="11.28515625" style="162" customWidth="1"/>
    <col min="4612" max="4612" width="14.7109375" style="162" bestFit="1" customWidth="1"/>
    <col min="4613" max="4613" width="10.85546875" style="162" customWidth="1"/>
    <col min="4614" max="4614" width="11.42578125" style="162" bestFit="1" customWidth="1"/>
    <col min="4615" max="4615" width="11.85546875" style="162" customWidth="1"/>
    <col min="4616" max="4616" width="14.85546875" style="162" bestFit="1" customWidth="1"/>
    <col min="4617" max="4617" width="12.140625" style="162" customWidth="1"/>
    <col min="4618" max="4618" width="14.85546875" style="162" bestFit="1" customWidth="1"/>
    <col min="4619" max="4619" width="13.140625" style="162" customWidth="1"/>
    <col min="4620" max="4620" width="10.5703125" style="162" customWidth="1"/>
    <col min="4621" max="4621" width="12" style="162" customWidth="1"/>
    <col min="4622" max="4864" width="9.140625" style="162"/>
    <col min="4865" max="4865" width="10.140625" style="162" customWidth="1"/>
    <col min="4866" max="4866" width="13.7109375" style="162" customWidth="1"/>
    <col min="4867" max="4867" width="11.28515625" style="162" customWidth="1"/>
    <col min="4868" max="4868" width="14.7109375" style="162" bestFit="1" customWidth="1"/>
    <col min="4869" max="4869" width="10.85546875" style="162" customWidth="1"/>
    <col min="4870" max="4870" width="11.42578125" style="162" bestFit="1" customWidth="1"/>
    <col min="4871" max="4871" width="11.85546875" style="162" customWidth="1"/>
    <col min="4872" max="4872" width="14.85546875" style="162" bestFit="1" customWidth="1"/>
    <col min="4873" max="4873" width="12.140625" style="162" customWidth="1"/>
    <col min="4874" max="4874" width="14.85546875" style="162" bestFit="1" customWidth="1"/>
    <col min="4875" max="4875" width="13.140625" style="162" customWidth="1"/>
    <col min="4876" max="4876" width="10.5703125" style="162" customWidth="1"/>
    <col min="4877" max="4877" width="12" style="162" customWidth="1"/>
    <col min="4878" max="5120" width="9.140625" style="162"/>
    <col min="5121" max="5121" width="10.140625" style="162" customWidth="1"/>
    <col min="5122" max="5122" width="13.7109375" style="162" customWidth="1"/>
    <col min="5123" max="5123" width="11.28515625" style="162" customWidth="1"/>
    <col min="5124" max="5124" width="14.7109375" style="162" bestFit="1" customWidth="1"/>
    <col min="5125" max="5125" width="10.85546875" style="162" customWidth="1"/>
    <col min="5126" max="5126" width="11.42578125" style="162" bestFit="1" customWidth="1"/>
    <col min="5127" max="5127" width="11.85546875" style="162" customWidth="1"/>
    <col min="5128" max="5128" width="14.85546875" style="162" bestFit="1" customWidth="1"/>
    <col min="5129" max="5129" width="12.140625" style="162" customWidth="1"/>
    <col min="5130" max="5130" width="14.85546875" style="162" bestFit="1" customWidth="1"/>
    <col min="5131" max="5131" width="13.140625" style="162" customWidth="1"/>
    <col min="5132" max="5132" width="10.5703125" style="162" customWidth="1"/>
    <col min="5133" max="5133" width="12" style="162" customWidth="1"/>
    <col min="5134" max="5376" width="9.140625" style="162"/>
    <col min="5377" max="5377" width="10.140625" style="162" customWidth="1"/>
    <col min="5378" max="5378" width="13.7109375" style="162" customWidth="1"/>
    <col min="5379" max="5379" width="11.28515625" style="162" customWidth="1"/>
    <col min="5380" max="5380" width="14.7109375" style="162" bestFit="1" customWidth="1"/>
    <col min="5381" max="5381" width="10.85546875" style="162" customWidth="1"/>
    <col min="5382" max="5382" width="11.42578125" style="162" bestFit="1" customWidth="1"/>
    <col min="5383" max="5383" width="11.85546875" style="162" customWidth="1"/>
    <col min="5384" max="5384" width="14.85546875" style="162" bestFit="1" customWidth="1"/>
    <col min="5385" max="5385" width="12.140625" style="162" customWidth="1"/>
    <col min="5386" max="5386" width="14.85546875" style="162" bestFit="1" customWidth="1"/>
    <col min="5387" max="5387" width="13.140625" style="162" customWidth="1"/>
    <col min="5388" max="5388" width="10.5703125" style="162" customWidth="1"/>
    <col min="5389" max="5389" width="12" style="162" customWidth="1"/>
    <col min="5390" max="5632" width="9.140625" style="162"/>
    <col min="5633" max="5633" width="10.140625" style="162" customWidth="1"/>
    <col min="5634" max="5634" width="13.7109375" style="162" customWidth="1"/>
    <col min="5635" max="5635" width="11.28515625" style="162" customWidth="1"/>
    <col min="5636" max="5636" width="14.7109375" style="162" bestFit="1" customWidth="1"/>
    <col min="5637" max="5637" width="10.85546875" style="162" customWidth="1"/>
    <col min="5638" max="5638" width="11.42578125" style="162" bestFit="1" customWidth="1"/>
    <col min="5639" max="5639" width="11.85546875" style="162" customWidth="1"/>
    <col min="5640" max="5640" width="14.85546875" style="162" bestFit="1" customWidth="1"/>
    <col min="5641" max="5641" width="12.140625" style="162" customWidth="1"/>
    <col min="5642" max="5642" width="14.85546875" style="162" bestFit="1" customWidth="1"/>
    <col min="5643" max="5643" width="13.140625" style="162" customWidth="1"/>
    <col min="5644" max="5644" width="10.5703125" style="162" customWidth="1"/>
    <col min="5645" max="5645" width="12" style="162" customWidth="1"/>
    <col min="5646" max="5888" width="9.140625" style="162"/>
    <col min="5889" max="5889" width="10.140625" style="162" customWidth="1"/>
    <col min="5890" max="5890" width="13.7109375" style="162" customWidth="1"/>
    <col min="5891" max="5891" width="11.28515625" style="162" customWidth="1"/>
    <col min="5892" max="5892" width="14.7109375" style="162" bestFit="1" customWidth="1"/>
    <col min="5893" max="5893" width="10.85546875" style="162" customWidth="1"/>
    <col min="5894" max="5894" width="11.42578125" style="162" bestFit="1" customWidth="1"/>
    <col min="5895" max="5895" width="11.85546875" style="162" customWidth="1"/>
    <col min="5896" max="5896" width="14.85546875" style="162" bestFit="1" customWidth="1"/>
    <col min="5897" max="5897" width="12.140625" style="162" customWidth="1"/>
    <col min="5898" max="5898" width="14.85546875" style="162" bestFit="1" customWidth="1"/>
    <col min="5899" max="5899" width="13.140625" style="162" customWidth="1"/>
    <col min="5900" max="5900" width="10.5703125" style="162" customWidth="1"/>
    <col min="5901" max="5901" width="12" style="162" customWidth="1"/>
    <col min="5902" max="6144" width="9.140625" style="162"/>
    <col min="6145" max="6145" width="10.140625" style="162" customWidth="1"/>
    <col min="6146" max="6146" width="13.7109375" style="162" customWidth="1"/>
    <col min="6147" max="6147" width="11.28515625" style="162" customWidth="1"/>
    <col min="6148" max="6148" width="14.7109375" style="162" bestFit="1" customWidth="1"/>
    <col min="6149" max="6149" width="10.85546875" style="162" customWidth="1"/>
    <col min="6150" max="6150" width="11.42578125" style="162" bestFit="1" customWidth="1"/>
    <col min="6151" max="6151" width="11.85546875" style="162" customWidth="1"/>
    <col min="6152" max="6152" width="14.85546875" style="162" bestFit="1" customWidth="1"/>
    <col min="6153" max="6153" width="12.140625" style="162" customWidth="1"/>
    <col min="6154" max="6154" width="14.85546875" style="162" bestFit="1" customWidth="1"/>
    <col min="6155" max="6155" width="13.140625" style="162" customWidth="1"/>
    <col min="6156" max="6156" width="10.5703125" style="162" customWidth="1"/>
    <col min="6157" max="6157" width="12" style="162" customWidth="1"/>
    <col min="6158" max="6400" width="9.140625" style="162"/>
    <col min="6401" max="6401" width="10.140625" style="162" customWidth="1"/>
    <col min="6402" max="6402" width="13.7109375" style="162" customWidth="1"/>
    <col min="6403" max="6403" width="11.28515625" style="162" customWidth="1"/>
    <col min="6404" max="6404" width="14.7109375" style="162" bestFit="1" customWidth="1"/>
    <col min="6405" max="6405" width="10.85546875" style="162" customWidth="1"/>
    <col min="6406" max="6406" width="11.42578125" style="162" bestFit="1" customWidth="1"/>
    <col min="6407" max="6407" width="11.85546875" style="162" customWidth="1"/>
    <col min="6408" max="6408" width="14.85546875" style="162" bestFit="1" customWidth="1"/>
    <col min="6409" max="6409" width="12.140625" style="162" customWidth="1"/>
    <col min="6410" max="6410" width="14.85546875" style="162" bestFit="1" customWidth="1"/>
    <col min="6411" max="6411" width="13.140625" style="162" customWidth="1"/>
    <col min="6412" max="6412" width="10.5703125" style="162" customWidth="1"/>
    <col min="6413" max="6413" width="12" style="162" customWidth="1"/>
    <col min="6414" max="6656" width="9.140625" style="162"/>
    <col min="6657" max="6657" width="10.140625" style="162" customWidth="1"/>
    <col min="6658" max="6658" width="13.7109375" style="162" customWidth="1"/>
    <col min="6659" max="6659" width="11.28515625" style="162" customWidth="1"/>
    <col min="6660" max="6660" width="14.7109375" style="162" bestFit="1" customWidth="1"/>
    <col min="6661" max="6661" width="10.85546875" style="162" customWidth="1"/>
    <col min="6662" max="6662" width="11.42578125" style="162" bestFit="1" customWidth="1"/>
    <col min="6663" max="6663" width="11.85546875" style="162" customWidth="1"/>
    <col min="6664" max="6664" width="14.85546875" style="162" bestFit="1" customWidth="1"/>
    <col min="6665" max="6665" width="12.140625" style="162" customWidth="1"/>
    <col min="6666" max="6666" width="14.85546875" style="162" bestFit="1" customWidth="1"/>
    <col min="6667" max="6667" width="13.140625" style="162" customWidth="1"/>
    <col min="6668" max="6668" width="10.5703125" style="162" customWidth="1"/>
    <col min="6669" max="6669" width="12" style="162" customWidth="1"/>
    <col min="6670" max="6912" width="9.140625" style="162"/>
    <col min="6913" max="6913" width="10.140625" style="162" customWidth="1"/>
    <col min="6914" max="6914" width="13.7109375" style="162" customWidth="1"/>
    <col min="6915" max="6915" width="11.28515625" style="162" customWidth="1"/>
    <col min="6916" max="6916" width="14.7109375" style="162" bestFit="1" customWidth="1"/>
    <col min="6917" max="6917" width="10.85546875" style="162" customWidth="1"/>
    <col min="6918" max="6918" width="11.42578125" style="162" bestFit="1" customWidth="1"/>
    <col min="6919" max="6919" width="11.85546875" style="162" customWidth="1"/>
    <col min="6920" max="6920" width="14.85546875" style="162" bestFit="1" customWidth="1"/>
    <col min="6921" max="6921" width="12.140625" style="162" customWidth="1"/>
    <col min="6922" max="6922" width="14.85546875" style="162" bestFit="1" customWidth="1"/>
    <col min="6923" max="6923" width="13.140625" style="162" customWidth="1"/>
    <col min="6924" max="6924" width="10.5703125" style="162" customWidth="1"/>
    <col min="6925" max="6925" width="12" style="162" customWidth="1"/>
    <col min="6926" max="7168" width="9.140625" style="162"/>
    <col min="7169" max="7169" width="10.140625" style="162" customWidth="1"/>
    <col min="7170" max="7170" width="13.7109375" style="162" customWidth="1"/>
    <col min="7171" max="7171" width="11.28515625" style="162" customWidth="1"/>
    <col min="7172" max="7172" width="14.7109375" style="162" bestFit="1" customWidth="1"/>
    <col min="7173" max="7173" width="10.85546875" style="162" customWidth="1"/>
    <col min="7174" max="7174" width="11.42578125" style="162" bestFit="1" customWidth="1"/>
    <col min="7175" max="7175" width="11.85546875" style="162" customWidth="1"/>
    <col min="7176" max="7176" width="14.85546875" style="162" bestFit="1" customWidth="1"/>
    <col min="7177" max="7177" width="12.140625" style="162" customWidth="1"/>
    <col min="7178" max="7178" width="14.85546875" style="162" bestFit="1" customWidth="1"/>
    <col min="7179" max="7179" width="13.140625" style="162" customWidth="1"/>
    <col min="7180" max="7180" width="10.5703125" style="162" customWidth="1"/>
    <col min="7181" max="7181" width="12" style="162" customWidth="1"/>
    <col min="7182" max="7424" width="9.140625" style="162"/>
    <col min="7425" max="7425" width="10.140625" style="162" customWidth="1"/>
    <col min="7426" max="7426" width="13.7109375" style="162" customWidth="1"/>
    <col min="7427" max="7427" width="11.28515625" style="162" customWidth="1"/>
    <col min="7428" max="7428" width="14.7109375" style="162" bestFit="1" customWidth="1"/>
    <col min="7429" max="7429" width="10.85546875" style="162" customWidth="1"/>
    <col min="7430" max="7430" width="11.42578125" style="162" bestFit="1" customWidth="1"/>
    <col min="7431" max="7431" width="11.85546875" style="162" customWidth="1"/>
    <col min="7432" max="7432" width="14.85546875" style="162" bestFit="1" customWidth="1"/>
    <col min="7433" max="7433" width="12.140625" style="162" customWidth="1"/>
    <col min="7434" max="7434" width="14.85546875" style="162" bestFit="1" customWidth="1"/>
    <col min="7435" max="7435" width="13.140625" style="162" customWidth="1"/>
    <col min="7436" max="7436" width="10.5703125" style="162" customWidth="1"/>
    <col min="7437" max="7437" width="12" style="162" customWidth="1"/>
    <col min="7438" max="7680" width="9.140625" style="162"/>
    <col min="7681" max="7681" width="10.140625" style="162" customWidth="1"/>
    <col min="7682" max="7682" width="13.7109375" style="162" customWidth="1"/>
    <col min="7683" max="7683" width="11.28515625" style="162" customWidth="1"/>
    <col min="7684" max="7684" width="14.7109375" style="162" bestFit="1" customWidth="1"/>
    <col min="7685" max="7685" width="10.85546875" style="162" customWidth="1"/>
    <col min="7686" max="7686" width="11.42578125" style="162" bestFit="1" customWidth="1"/>
    <col min="7687" max="7687" width="11.85546875" style="162" customWidth="1"/>
    <col min="7688" max="7688" width="14.85546875" style="162" bestFit="1" customWidth="1"/>
    <col min="7689" max="7689" width="12.140625" style="162" customWidth="1"/>
    <col min="7690" max="7690" width="14.85546875" style="162" bestFit="1" customWidth="1"/>
    <col min="7691" max="7691" width="13.140625" style="162" customWidth="1"/>
    <col min="7692" max="7692" width="10.5703125" style="162" customWidth="1"/>
    <col min="7693" max="7693" width="12" style="162" customWidth="1"/>
    <col min="7694" max="7936" width="9.140625" style="162"/>
    <col min="7937" max="7937" width="10.140625" style="162" customWidth="1"/>
    <col min="7938" max="7938" width="13.7109375" style="162" customWidth="1"/>
    <col min="7939" max="7939" width="11.28515625" style="162" customWidth="1"/>
    <col min="7940" max="7940" width="14.7109375" style="162" bestFit="1" customWidth="1"/>
    <col min="7941" max="7941" width="10.85546875" style="162" customWidth="1"/>
    <col min="7942" max="7942" width="11.42578125" style="162" bestFit="1" customWidth="1"/>
    <col min="7943" max="7943" width="11.85546875" style="162" customWidth="1"/>
    <col min="7944" max="7944" width="14.85546875" style="162" bestFit="1" customWidth="1"/>
    <col min="7945" max="7945" width="12.140625" style="162" customWidth="1"/>
    <col min="7946" max="7946" width="14.85546875" style="162" bestFit="1" customWidth="1"/>
    <col min="7947" max="7947" width="13.140625" style="162" customWidth="1"/>
    <col min="7948" max="7948" width="10.5703125" style="162" customWidth="1"/>
    <col min="7949" max="7949" width="12" style="162" customWidth="1"/>
    <col min="7950" max="8192" width="9.140625" style="162"/>
    <col min="8193" max="8193" width="10.140625" style="162" customWidth="1"/>
    <col min="8194" max="8194" width="13.7109375" style="162" customWidth="1"/>
    <col min="8195" max="8195" width="11.28515625" style="162" customWidth="1"/>
    <col min="8196" max="8196" width="14.7109375" style="162" bestFit="1" customWidth="1"/>
    <col min="8197" max="8197" width="10.85546875" style="162" customWidth="1"/>
    <col min="8198" max="8198" width="11.42578125" style="162" bestFit="1" customWidth="1"/>
    <col min="8199" max="8199" width="11.85546875" style="162" customWidth="1"/>
    <col min="8200" max="8200" width="14.85546875" style="162" bestFit="1" customWidth="1"/>
    <col min="8201" max="8201" width="12.140625" style="162" customWidth="1"/>
    <col min="8202" max="8202" width="14.85546875" style="162" bestFit="1" customWidth="1"/>
    <col min="8203" max="8203" width="13.140625" style="162" customWidth="1"/>
    <col min="8204" max="8204" width="10.5703125" style="162" customWidth="1"/>
    <col min="8205" max="8205" width="12" style="162" customWidth="1"/>
    <col min="8206" max="8448" width="9.140625" style="162"/>
    <col min="8449" max="8449" width="10.140625" style="162" customWidth="1"/>
    <col min="8450" max="8450" width="13.7109375" style="162" customWidth="1"/>
    <col min="8451" max="8451" width="11.28515625" style="162" customWidth="1"/>
    <col min="8452" max="8452" width="14.7109375" style="162" bestFit="1" customWidth="1"/>
    <col min="8453" max="8453" width="10.85546875" style="162" customWidth="1"/>
    <col min="8454" max="8454" width="11.42578125" style="162" bestFit="1" customWidth="1"/>
    <col min="8455" max="8455" width="11.85546875" style="162" customWidth="1"/>
    <col min="8456" max="8456" width="14.85546875" style="162" bestFit="1" customWidth="1"/>
    <col min="8457" max="8457" width="12.140625" style="162" customWidth="1"/>
    <col min="8458" max="8458" width="14.85546875" style="162" bestFit="1" customWidth="1"/>
    <col min="8459" max="8459" width="13.140625" style="162" customWidth="1"/>
    <col min="8460" max="8460" width="10.5703125" style="162" customWidth="1"/>
    <col min="8461" max="8461" width="12" style="162" customWidth="1"/>
    <col min="8462" max="8704" width="9.140625" style="162"/>
    <col min="8705" max="8705" width="10.140625" style="162" customWidth="1"/>
    <col min="8706" max="8706" width="13.7109375" style="162" customWidth="1"/>
    <col min="8707" max="8707" width="11.28515625" style="162" customWidth="1"/>
    <col min="8708" max="8708" width="14.7109375" style="162" bestFit="1" customWidth="1"/>
    <col min="8709" max="8709" width="10.85546875" style="162" customWidth="1"/>
    <col min="8710" max="8710" width="11.42578125" style="162" bestFit="1" customWidth="1"/>
    <col min="8711" max="8711" width="11.85546875" style="162" customWidth="1"/>
    <col min="8712" max="8712" width="14.85546875" style="162" bestFit="1" customWidth="1"/>
    <col min="8713" max="8713" width="12.140625" style="162" customWidth="1"/>
    <col min="8714" max="8714" width="14.85546875" style="162" bestFit="1" customWidth="1"/>
    <col min="8715" max="8715" width="13.140625" style="162" customWidth="1"/>
    <col min="8716" max="8716" width="10.5703125" style="162" customWidth="1"/>
    <col min="8717" max="8717" width="12" style="162" customWidth="1"/>
    <col min="8718" max="8960" width="9.140625" style="162"/>
    <col min="8961" max="8961" width="10.140625" style="162" customWidth="1"/>
    <col min="8962" max="8962" width="13.7109375" style="162" customWidth="1"/>
    <col min="8963" max="8963" width="11.28515625" style="162" customWidth="1"/>
    <col min="8964" max="8964" width="14.7109375" style="162" bestFit="1" customWidth="1"/>
    <col min="8965" max="8965" width="10.85546875" style="162" customWidth="1"/>
    <col min="8966" max="8966" width="11.42578125" style="162" bestFit="1" customWidth="1"/>
    <col min="8967" max="8967" width="11.85546875" style="162" customWidth="1"/>
    <col min="8968" max="8968" width="14.85546875" style="162" bestFit="1" customWidth="1"/>
    <col min="8969" max="8969" width="12.140625" style="162" customWidth="1"/>
    <col min="8970" max="8970" width="14.85546875" style="162" bestFit="1" customWidth="1"/>
    <col min="8971" max="8971" width="13.140625" style="162" customWidth="1"/>
    <col min="8972" max="8972" width="10.5703125" style="162" customWidth="1"/>
    <col min="8973" max="8973" width="12" style="162" customWidth="1"/>
    <col min="8974" max="9216" width="9.140625" style="162"/>
    <col min="9217" max="9217" width="10.140625" style="162" customWidth="1"/>
    <col min="9218" max="9218" width="13.7109375" style="162" customWidth="1"/>
    <col min="9219" max="9219" width="11.28515625" style="162" customWidth="1"/>
    <col min="9220" max="9220" width="14.7109375" style="162" bestFit="1" customWidth="1"/>
    <col min="9221" max="9221" width="10.85546875" style="162" customWidth="1"/>
    <col min="9222" max="9222" width="11.42578125" style="162" bestFit="1" customWidth="1"/>
    <col min="9223" max="9223" width="11.85546875" style="162" customWidth="1"/>
    <col min="9224" max="9224" width="14.85546875" style="162" bestFit="1" customWidth="1"/>
    <col min="9225" max="9225" width="12.140625" style="162" customWidth="1"/>
    <col min="9226" max="9226" width="14.85546875" style="162" bestFit="1" customWidth="1"/>
    <col min="9227" max="9227" width="13.140625" style="162" customWidth="1"/>
    <col min="9228" max="9228" width="10.5703125" style="162" customWidth="1"/>
    <col min="9229" max="9229" width="12" style="162" customWidth="1"/>
    <col min="9230" max="9472" width="9.140625" style="162"/>
    <col min="9473" max="9473" width="10.140625" style="162" customWidth="1"/>
    <col min="9474" max="9474" width="13.7109375" style="162" customWidth="1"/>
    <col min="9475" max="9475" width="11.28515625" style="162" customWidth="1"/>
    <col min="9476" max="9476" width="14.7109375" style="162" bestFit="1" customWidth="1"/>
    <col min="9477" max="9477" width="10.85546875" style="162" customWidth="1"/>
    <col min="9478" max="9478" width="11.42578125" style="162" bestFit="1" customWidth="1"/>
    <col min="9479" max="9479" width="11.85546875" style="162" customWidth="1"/>
    <col min="9480" max="9480" width="14.85546875" style="162" bestFit="1" customWidth="1"/>
    <col min="9481" max="9481" width="12.140625" style="162" customWidth="1"/>
    <col min="9482" max="9482" width="14.85546875" style="162" bestFit="1" customWidth="1"/>
    <col min="9483" max="9483" width="13.140625" style="162" customWidth="1"/>
    <col min="9484" max="9484" width="10.5703125" style="162" customWidth="1"/>
    <col min="9485" max="9485" width="12" style="162" customWidth="1"/>
    <col min="9486" max="9728" width="9.140625" style="162"/>
    <col min="9729" max="9729" width="10.140625" style="162" customWidth="1"/>
    <col min="9730" max="9730" width="13.7109375" style="162" customWidth="1"/>
    <col min="9731" max="9731" width="11.28515625" style="162" customWidth="1"/>
    <col min="9732" max="9732" width="14.7109375" style="162" bestFit="1" customWidth="1"/>
    <col min="9733" max="9733" width="10.85546875" style="162" customWidth="1"/>
    <col min="9734" max="9734" width="11.42578125" style="162" bestFit="1" customWidth="1"/>
    <col min="9735" max="9735" width="11.85546875" style="162" customWidth="1"/>
    <col min="9736" max="9736" width="14.85546875" style="162" bestFit="1" customWidth="1"/>
    <col min="9737" max="9737" width="12.140625" style="162" customWidth="1"/>
    <col min="9738" max="9738" width="14.85546875" style="162" bestFit="1" customWidth="1"/>
    <col min="9739" max="9739" width="13.140625" style="162" customWidth="1"/>
    <col min="9740" max="9740" width="10.5703125" style="162" customWidth="1"/>
    <col min="9741" max="9741" width="12" style="162" customWidth="1"/>
    <col min="9742" max="9984" width="9.140625" style="162"/>
    <col min="9985" max="9985" width="10.140625" style="162" customWidth="1"/>
    <col min="9986" max="9986" width="13.7109375" style="162" customWidth="1"/>
    <col min="9987" max="9987" width="11.28515625" style="162" customWidth="1"/>
    <col min="9988" max="9988" width="14.7109375" style="162" bestFit="1" customWidth="1"/>
    <col min="9989" max="9989" width="10.85546875" style="162" customWidth="1"/>
    <col min="9990" max="9990" width="11.42578125" style="162" bestFit="1" customWidth="1"/>
    <col min="9991" max="9991" width="11.85546875" style="162" customWidth="1"/>
    <col min="9992" max="9992" width="14.85546875" style="162" bestFit="1" customWidth="1"/>
    <col min="9993" max="9993" width="12.140625" style="162" customWidth="1"/>
    <col min="9994" max="9994" width="14.85546875" style="162" bestFit="1" customWidth="1"/>
    <col min="9995" max="9995" width="13.140625" style="162" customWidth="1"/>
    <col min="9996" max="9996" width="10.5703125" style="162" customWidth="1"/>
    <col min="9997" max="9997" width="12" style="162" customWidth="1"/>
    <col min="9998" max="10240" width="9.140625" style="162"/>
    <col min="10241" max="10241" width="10.140625" style="162" customWidth="1"/>
    <col min="10242" max="10242" width="13.7109375" style="162" customWidth="1"/>
    <col min="10243" max="10243" width="11.28515625" style="162" customWidth="1"/>
    <col min="10244" max="10244" width="14.7109375" style="162" bestFit="1" customWidth="1"/>
    <col min="10245" max="10245" width="10.85546875" style="162" customWidth="1"/>
    <col min="10246" max="10246" width="11.42578125" style="162" bestFit="1" customWidth="1"/>
    <col min="10247" max="10247" width="11.85546875" style="162" customWidth="1"/>
    <col min="10248" max="10248" width="14.85546875" style="162" bestFit="1" customWidth="1"/>
    <col min="10249" max="10249" width="12.140625" style="162" customWidth="1"/>
    <col min="10250" max="10250" width="14.85546875" style="162" bestFit="1" customWidth="1"/>
    <col min="10251" max="10251" width="13.140625" style="162" customWidth="1"/>
    <col min="10252" max="10252" width="10.5703125" style="162" customWidth="1"/>
    <col min="10253" max="10253" width="12" style="162" customWidth="1"/>
    <col min="10254" max="10496" width="9.140625" style="162"/>
    <col min="10497" max="10497" width="10.140625" style="162" customWidth="1"/>
    <col min="10498" max="10498" width="13.7109375" style="162" customWidth="1"/>
    <col min="10499" max="10499" width="11.28515625" style="162" customWidth="1"/>
    <col min="10500" max="10500" width="14.7109375" style="162" bestFit="1" customWidth="1"/>
    <col min="10501" max="10501" width="10.85546875" style="162" customWidth="1"/>
    <col min="10502" max="10502" width="11.42578125" style="162" bestFit="1" customWidth="1"/>
    <col min="10503" max="10503" width="11.85546875" style="162" customWidth="1"/>
    <col min="10504" max="10504" width="14.85546875" style="162" bestFit="1" customWidth="1"/>
    <col min="10505" max="10505" width="12.140625" style="162" customWidth="1"/>
    <col min="10506" max="10506" width="14.85546875" style="162" bestFit="1" customWidth="1"/>
    <col min="10507" max="10507" width="13.140625" style="162" customWidth="1"/>
    <col min="10508" max="10508" width="10.5703125" style="162" customWidth="1"/>
    <col min="10509" max="10509" width="12" style="162" customWidth="1"/>
    <col min="10510" max="10752" width="9.140625" style="162"/>
    <col min="10753" max="10753" width="10.140625" style="162" customWidth="1"/>
    <col min="10754" max="10754" width="13.7109375" style="162" customWidth="1"/>
    <col min="10755" max="10755" width="11.28515625" style="162" customWidth="1"/>
    <col min="10756" max="10756" width="14.7109375" style="162" bestFit="1" customWidth="1"/>
    <col min="10757" max="10757" width="10.85546875" style="162" customWidth="1"/>
    <col min="10758" max="10758" width="11.42578125" style="162" bestFit="1" customWidth="1"/>
    <col min="10759" max="10759" width="11.85546875" style="162" customWidth="1"/>
    <col min="10760" max="10760" width="14.85546875" style="162" bestFit="1" customWidth="1"/>
    <col min="10761" max="10761" width="12.140625" style="162" customWidth="1"/>
    <col min="10762" max="10762" width="14.85546875" style="162" bestFit="1" customWidth="1"/>
    <col min="10763" max="10763" width="13.140625" style="162" customWidth="1"/>
    <col min="10764" max="10764" width="10.5703125" style="162" customWidth="1"/>
    <col min="10765" max="10765" width="12" style="162" customWidth="1"/>
    <col min="10766" max="11008" width="9.140625" style="162"/>
    <col min="11009" max="11009" width="10.140625" style="162" customWidth="1"/>
    <col min="11010" max="11010" width="13.7109375" style="162" customWidth="1"/>
    <col min="11011" max="11011" width="11.28515625" style="162" customWidth="1"/>
    <col min="11012" max="11012" width="14.7109375" style="162" bestFit="1" customWidth="1"/>
    <col min="11013" max="11013" width="10.85546875" style="162" customWidth="1"/>
    <col min="11014" max="11014" width="11.42578125" style="162" bestFit="1" customWidth="1"/>
    <col min="11015" max="11015" width="11.85546875" style="162" customWidth="1"/>
    <col min="11016" max="11016" width="14.85546875" style="162" bestFit="1" customWidth="1"/>
    <col min="11017" max="11017" width="12.140625" style="162" customWidth="1"/>
    <col min="11018" max="11018" width="14.85546875" style="162" bestFit="1" customWidth="1"/>
    <col min="11019" max="11019" width="13.140625" style="162" customWidth="1"/>
    <col min="11020" max="11020" width="10.5703125" style="162" customWidth="1"/>
    <col min="11021" max="11021" width="12" style="162" customWidth="1"/>
    <col min="11022" max="11264" width="9.140625" style="162"/>
    <col min="11265" max="11265" width="10.140625" style="162" customWidth="1"/>
    <col min="11266" max="11266" width="13.7109375" style="162" customWidth="1"/>
    <col min="11267" max="11267" width="11.28515625" style="162" customWidth="1"/>
    <col min="11268" max="11268" width="14.7109375" style="162" bestFit="1" customWidth="1"/>
    <col min="11269" max="11269" width="10.85546875" style="162" customWidth="1"/>
    <col min="11270" max="11270" width="11.42578125" style="162" bestFit="1" customWidth="1"/>
    <col min="11271" max="11271" width="11.85546875" style="162" customWidth="1"/>
    <col min="11272" max="11272" width="14.85546875" style="162" bestFit="1" customWidth="1"/>
    <col min="11273" max="11273" width="12.140625" style="162" customWidth="1"/>
    <col min="11274" max="11274" width="14.85546875" style="162" bestFit="1" customWidth="1"/>
    <col min="11275" max="11275" width="13.140625" style="162" customWidth="1"/>
    <col min="11276" max="11276" width="10.5703125" style="162" customWidth="1"/>
    <col min="11277" max="11277" width="12" style="162" customWidth="1"/>
    <col min="11278" max="11520" width="9.140625" style="162"/>
    <col min="11521" max="11521" width="10.140625" style="162" customWidth="1"/>
    <col min="11522" max="11522" width="13.7109375" style="162" customWidth="1"/>
    <col min="11523" max="11523" width="11.28515625" style="162" customWidth="1"/>
    <col min="11524" max="11524" width="14.7109375" style="162" bestFit="1" customWidth="1"/>
    <col min="11525" max="11525" width="10.85546875" style="162" customWidth="1"/>
    <col min="11526" max="11526" width="11.42578125" style="162" bestFit="1" customWidth="1"/>
    <col min="11527" max="11527" width="11.85546875" style="162" customWidth="1"/>
    <col min="11528" max="11528" width="14.85546875" style="162" bestFit="1" customWidth="1"/>
    <col min="11529" max="11529" width="12.140625" style="162" customWidth="1"/>
    <col min="11530" max="11530" width="14.85546875" style="162" bestFit="1" customWidth="1"/>
    <col min="11531" max="11531" width="13.140625" style="162" customWidth="1"/>
    <col min="11532" max="11532" width="10.5703125" style="162" customWidth="1"/>
    <col min="11533" max="11533" width="12" style="162" customWidth="1"/>
    <col min="11534" max="11776" width="9.140625" style="162"/>
    <col min="11777" max="11777" width="10.140625" style="162" customWidth="1"/>
    <col min="11778" max="11778" width="13.7109375" style="162" customWidth="1"/>
    <col min="11779" max="11779" width="11.28515625" style="162" customWidth="1"/>
    <col min="11780" max="11780" width="14.7109375" style="162" bestFit="1" customWidth="1"/>
    <col min="11781" max="11781" width="10.85546875" style="162" customWidth="1"/>
    <col min="11782" max="11782" width="11.42578125" style="162" bestFit="1" customWidth="1"/>
    <col min="11783" max="11783" width="11.85546875" style="162" customWidth="1"/>
    <col min="11784" max="11784" width="14.85546875" style="162" bestFit="1" customWidth="1"/>
    <col min="11785" max="11785" width="12.140625" style="162" customWidth="1"/>
    <col min="11786" max="11786" width="14.85546875" style="162" bestFit="1" customWidth="1"/>
    <col min="11787" max="11787" width="13.140625" style="162" customWidth="1"/>
    <col min="11788" max="11788" width="10.5703125" style="162" customWidth="1"/>
    <col min="11789" max="11789" width="12" style="162" customWidth="1"/>
    <col min="11790" max="12032" width="9.140625" style="162"/>
    <col min="12033" max="12033" width="10.140625" style="162" customWidth="1"/>
    <col min="12034" max="12034" width="13.7109375" style="162" customWidth="1"/>
    <col min="12035" max="12035" width="11.28515625" style="162" customWidth="1"/>
    <col min="12036" max="12036" width="14.7109375" style="162" bestFit="1" customWidth="1"/>
    <col min="12037" max="12037" width="10.85546875" style="162" customWidth="1"/>
    <col min="12038" max="12038" width="11.42578125" style="162" bestFit="1" customWidth="1"/>
    <col min="12039" max="12039" width="11.85546875" style="162" customWidth="1"/>
    <col min="12040" max="12040" width="14.85546875" style="162" bestFit="1" customWidth="1"/>
    <col min="12041" max="12041" width="12.140625" style="162" customWidth="1"/>
    <col min="12042" max="12042" width="14.85546875" style="162" bestFit="1" customWidth="1"/>
    <col min="12043" max="12043" width="13.140625" style="162" customWidth="1"/>
    <col min="12044" max="12044" width="10.5703125" style="162" customWidth="1"/>
    <col min="12045" max="12045" width="12" style="162" customWidth="1"/>
    <col min="12046" max="12288" width="9.140625" style="162"/>
    <col min="12289" max="12289" width="10.140625" style="162" customWidth="1"/>
    <col min="12290" max="12290" width="13.7109375" style="162" customWidth="1"/>
    <col min="12291" max="12291" width="11.28515625" style="162" customWidth="1"/>
    <col min="12292" max="12292" width="14.7109375" style="162" bestFit="1" customWidth="1"/>
    <col min="12293" max="12293" width="10.85546875" style="162" customWidth="1"/>
    <col min="12294" max="12294" width="11.42578125" style="162" bestFit="1" customWidth="1"/>
    <col min="12295" max="12295" width="11.85546875" style="162" customWidth="1"/>
    <col min="12296" max="12296" width="14.85546875" style="162" bestFit="1" customWidth="1"/>
    <col min="12297" max="12297" width="12.140625" style="162" customWidth="1"/>
    <col min="12298" max="12298" width="14.85546875" style="162" bestFit="1" customWidth="1"/>
    <col min="12299" max="12299" width="13.140625" style="162" customWidth="1"/>
    <col min="12300" max="12300" width="10.5703125" style="162" customWidth="1"/>
    <col min="12301" max="12301" width="12" style="162" customWidth="1"/>
    <col min="12302" max="12544" width="9.140625" style="162"/>
    <col min="12545" max="12545" width="10.140625" style="162" customWidth="1"/>
    <col min="12546" max="12546" width="13.7109375" style="162" customWidth="1"/>
    <col min="12547" max="12547" width="11.28515625" style="162" customWidth="1"/>
    <col min="12548" max="12548" width="14.7109375" style="162" bestFit="1" customWidth="1"/>
    <col min="12549" max="12549" width="10.85546875" style="162" customWidth="1"/>
    <col min="12550" max="12550" width="11.42578125" style="162" bestFit="1" customWidth="1"/>
    <col min="12551" max="12551" width="11.85546875" style="162" customWidth="1"/>
    <col min="12552" max="12552" width="14.85546875" style="162" bestFit="1" customWidth="1"/>
    <col min="12553" max="12553" width="12.140625" style="162" customWidth="1"/>
    <col min="12554" max="12554" width="14.85546875" style="162" bestFit="1" customWidth="1"/>
    <col min="12555" max="12555" width="13.140625" style="162" customWidth="1"/>
    <col min="12556" max="12556" width="10.5703125" style="162" customWidth="1"/>
    <col min="12557" max="12557" width="12" style="162" customWidth="1"/>
    <col min="12558" max="12800" width="9.140625" style="162"/>
    <col min="12801" max="12801" width="10.140625" style="162" customWidth="1"/>
    <col min="12802" max="12802" width="13.7109375" style="162" customWidth="1"/>
    <col min="12803" max="12803" width="11.28515625" style="162" customWidth="1"/>
    <col min="12804" max="12804" width="14.7109375" style="162" bestFit="1" customWidth="1"/>
    <col min="12805" max="12805" width="10.85546875" style="162" customWidth="1"/>
    <col min="12806" max="12806" width="11.42578125" style="162" bestFit="1" customWidth="1"/>
    <col min="12807" max="12807" width="11.85546875" style="162" customWidth="1"/>
    <col min="12808" max="12808" width="14.85546875" style="162" bestFit="1" customWidth="1"/>
    <col min="12809" max="12809" width="12.140625" style="162" customWidth="1"/>
    <col min="12810" max="12810" width="14.85546875" style="162" bestFit="1" customWidth="1"/>
    <col min="12811" max="12811" width="13.140625" style="162" customWidth="1"/>
    <col min="12812" max="12812" width="10.5703125" style="162" customWidth="1"/>
    <col min="12813" max="12813" width="12" style="162" customWidth="1"/>
    <col min="12814" max="13056" width="9.140625" style="162"/>
    <col min="13057" max="13057" width="10.140625" style="162" customWidth="1"/>
    <col min="13058" max="13058" width="13.7109375" style="162" customWidth="1"/>
    <col min="13059" max="13059" width="11.28515625" style="162" customWidth="1"/>
    <col min="13060" max="13060" width="14.7109375" style="162" bestFit="1" customWidth="1"/>
    <col min="13061" max="13061" width="10.85546875" style="162" customWidth="1"/>
    <col min="13062" max="13062" width="11.42578125" style="162" bestFit="1" customWidth="1"/>
    <col min="13063" max="13063" width="11.85546875" style="162" customWidth="1"/>
    <col min="13064" max="13064" width="14.85546875" style="162" bestFit="1" customWidth="1"/>
    <col min="13065" max="13065" width="12.140625" style="162" customWidth="1"/>
    <col min="13066" max="13066" width="14.85546875" style="162" bestFit="1" customWidth="1"/>
    <col min="13067" max="13067" width="13.140625" style="162" customWidth="1"/>
    <col min="13068" max="13068" width="10.5703125" style="162" customWidth="1"/>
    <col min="13069" max="13069" width="12" style="162" customWidth="1"/>
    <col min="13070" max="13312" width="9.140625" style="162"/>
    <col min="13313" max="13313" width="10.140625" style="162" customWidth="1"/>
    <col min="13314" max="13314" width="13.7109375" style="162" customWidth="1"/>
    <col min="13315" max="13315" width="11.28515625" style="162" customWidth="1"/>
    <col min="13316" max="13316" width="14.7109375" style="162" bestFit="1" customWidth="1"/>
    <col min="13317" max="13317" width="10.85546875" style="162" customWidth="1"/>
    <col min="13318" max="13318" width="11.42578125" style="162" bestFit="1" customWidth="1"/>
    <col min="13319" max="13319" width="11.85546875" style="162" customWidth="1"/>
    <col min="13320" max="13320" width="14.85546875" style="162" bestFit="1" customWidth="1"/>
    <col min="13321" max="13321" width="12.140625" style="162" customWidth="1"/>
    <col min="13322" max="13322" width="14.85546875" style="162" bestFit="1" customWidth="1"/>
    <col min="13323" max="13323" width="13.140625" style="162" customWidth="1"/>
    <col min="13324" max="13324" width="10.5703125" style="162" customWidth="1"/>
    <col min="13325" max="13325" width="12" style="162" customWidth="1"/>
    <col min="13326" max="13568" width="9.140625" style="162"/>
    <col min="13569" max="13569" width="10.140625" style="162" customWidth="1"/>
    <col min="13570" max="13570" width="13.7109375" style="162" customWidth="1"/>
    <col min="13571" max="13571" width="11.28515625" style="162" customWidth="1"/>
    <col min="13572" max="13572" width="14.7109375" style="162" bestFit="1" customWidth="1"/>
    <col min="13573" max="13573" width="10.85546875" style="162" customWidth="1"/>
    <col min="13574" max="13574" width="11.42578125" style="162" bestFit="1" customWidth="1"/>
    <col min="13575" max="13575" width="11.85546875" style="162" customWidth="1"/>
    <col min="13576" max="13576" width="14.85546875" style="162" bestFit="1" customWidth="1"/>
    <col min="13577" max="13577" width="12.140625" style="162" customWidth="1"/>
    <col min="13578" max="13578" width="14.85546875" style="162" bestFit="1" customWidth="1"/>
    <col min="13579" max="13579" width="13.140625" style="162" customWidth="1"/>
    <col min="13580" max="13580" width="10.5703125" style="162" customWidth="1"/>
    <col min="13581" max="13581" width="12" style="162" customWidth="1"/>
    <col min="13582" max="13824" width="9.140625" style="162"/>
    <col min="13825" max="13825" width="10.140625" style="162" customWidth="1"/>
    <col min="13826" max="13826" width="13.7109375" style="162" customWidth="1"/>
    <col min="13827" max="13827" width="11.28515625" style="162" customWidth="1"/>
    <col min="13828" max="13828" width="14.7109375" style="162" bestFit="1" customWidth="1"/>
    <col min="13829" max="13829" width="10.85546875" style="162" customWidth="1"/>
    <col min="13830" max="13830" width="11.42578125" style="162" bestFit="1" customWidth="1"/>
    <col min="13831" max="13831" width="11.85546875" style="162" customWidth="1"/>
    <col min="13832" max="13832" width="14.85546875" style="162" bestFit="1" customWidth="1"/>
    <col min="13833" max="13833" width="12.140625" style="162" customWidth="1"/>
    <col min="13834" max="13834" width="14.85546875" style="162" bestFit="1" customWidth="1"/>
    <col min="13835" max="13835" width="13.140625" style="162" customWidth="1"/>
    <col min="13836" max="13836" width="10.5703125" style="162" customWidth="1"/>
    <col min="13837" max="13837" width="12" style="162" customWidth="1"/>
    <col min="13838" max="14080" width="9.140625" style="162"/>
    <col min="14081" max="14081" width="10.140625" style="162" customWidth="1"/>
    <col min="14082" max="14082" width="13.7109375" style="162" customWidth="1"/>
    <col min="14083" max="14083" width="11.28515625" style="162" customWidth="1"/>
    <col min="14084" max="14084" width="14.7109375" style="162" bestFit="1" customWidth="1"/>
    <col min="14085" max="14085" width="10.85546875" style="162" customWidth="1"/>
    <col min="14086" max="14086" width="11.42578125" style="162" bestFit="1" customWidth="1"/>
    <col min="14087" max="14087" width="11.85546875" style="162" customWidth="1"/>
    <col min="14088" max="14088" width="14.85546875" style="162" bestFit="1" customWidth="1"/>
    <col min="14089" max="14089" width="12.140625" style="162" customWidth="1"/>
    <col min="14090" max="14090" width="14.85546875" style="162" bestFit="1" customWidth="1"/>
    <col min="14091" max="14091" width="13.140625" style="162" customWidth="1"/>
    <col min="14092" max="14092" width="10.5703125" style="162" customWidth="1"/>
    <col min="14093" max="14093" width="12" style="162" customWidth="1"/>
    <col min="14094" max="14336" width="9.140625" style="162"/>
    <col min="14337" max="14337" width="10.140625" style="162" customWidth="1"/>
    <col min="14338" max="14338" width="13.7109375" style="162" customWidth="1"/>
    <col min="14339" max="14339" width="11.28515625" style="162" customWidth="1"/>
    <col min="14340" max="14340" width="14.7109375" style="162" bestFit="1" customWidth="1"/>
    <col min="14341" max="14341" width="10.85546875" style="162" customWidth="1"/>
    <col min="14342" max="14342" width="11.42578125" style="162" bestFit="1" customWidth="1"/>
    <col min="14343" max="14343" width="11.85546875" style="162" customWidth="1"/>
    <col min="14344" max="14344" width="14.85546875" style="162" bestFit="1" customWidth="1"/>
    <col min="14345" max="14345" width="12.140625" style="162" customWidth="1"/>
    <col min="14346" max="14346" width="14.85546875" style="162" bestFit="1" customWidth="1"/>
    <col min="14347" max="14347" width="13.140625" style="162" customWidth="1"/>
    <col min="14348" max="14348" width="10.5703125" style="162" customWidth="1"/>
    <col min="14349" max="14349" width="12" style="162" customWidth="1"/>
    <col min="14350" max="14592" width="9.140625" style="162"/>
    <col min="14593" max="14593" width="10.140625" style="162" customWidth="1"/>
    <col min="14594" max="14594" width="13.7109375" style="162" customWidth="1"/>
    <col min="14595" max="14595" width="11.28515625" style="162" customWidth="1"/>
    <col min="14596" max="14596" width="14.7109375" style="162" bestFit="1" customWidth="1"/>
    <col min="14597" max="14597" width="10.85546875" style="162" customWidth="1"/>
    <col min="14598" max="14598" width="11.42578125" style="162" bestFit="1" customWidth="1"/>
    <col min="14599" max="14599" width="11.85546875" style="162" customWidth="1"/>
    <col min="14600" max="14600" width="14.85546875" style="162" bestFit="1" customWidth="1"/>
    <col min="14601" max="14601" width="12.140625" style="162" customWidth="1"/>
    <col min="14602" max="14602" width="14.85546875" style="162" bestFit="1" customWidth="1"/>
    <col min="14603" max="14603" width="13.140625" style="162" customWidth="1"/>
    <col min="14604" max="14604" width="10.5703125" style="162" customWidth="1"/>
    <col min="14605" max="14605" width="12" style="162" customWidth="1"/>
    <col min="14606" max="14848" width="9.140625" style="162"/>
    <col min="14849" max="14849" width="10.140625" style="162" customWidth="1"/>
    <col min="14850" max="14850" width="13.7109375" style="162" customWidth="1"/>
    <col min="14851" max="14851" width="11.28515625" style="162" customWidth="1"/>
    <col min="14852" max="14852" width="14.7109375" style="162" bestFit="1" customWidth="1"/>
    <col min="14853" max="14853" width="10.85546875" style="162" customWidth="1"/>
    <col min="14854" max="14854" width="11.42578125" style="162" bestFit="1" customWidth="1"/>
    <col min="14855" max="14855" width="11.85546875" style="162" customWidth="1"/>
    <col min="14856" max="14856" width="14.85546875" style="162" bestFit="1" customWidth="1"/>
    <col min="14857" max="14857" width="12.140625" style="162" customWidth="1"/>
    <col min="14858" max="14858" width="14.85546875" style="162" bestFit="1" customWidth="1"/>
    <col min="14859" max="14859" width="13.140625" style="162" customWidth="1"/>
    <col min="14860" max="14860" width="10.5703125" style="162" customWidth="1"/>
    <col min="14861" max="14861" width="12" style="162" customWidth="1"/>
    <col min="14862" max="15104" width="9.140625" style="162"/>
    <col min="15105" max="15105" width="10.140625" style="162" customWidth="1"/>
    <col min="15106" max="15106" width="13.7109375" style="162" customWidth="1"/>
    <col min="15107" max="15107" width="11.28515625" style="162" customWidth="1"/>
    <col min="15108" max="15108" width="14.7109375" style="162" bestFit="1" customWidth="1"/>
    <col min="15109" max="15109" width="10.85546875" style="162" customWidth="1"/>
    <col min="15110" max="15110" width="11.42578125" style="162" bestFit="1" customWidth="1"/>
    <col min="15111" max="15111" width="11.85546875" style="162" customWidth="1"/>
    <col min="15112" max="15112" width="14.85546875" style="162" bestFit="1" customWidth="1"/>
    <col min="15113" max="15113" width="12.140625" style="162" customWidth="1"/>
    <col min="15114" max="15114" width="14.85546875" style="162" bestFit="1" customWidth="1"/>
    <col min="15115" max="15115" width="13.140625" style="162" customWidth="1"/>
    <col min="15116" max="15116" width="10.5703125" style="162" customWidth="1"/>
    <col min="15117" max="15117" width="12" style="162" customWidth="1"/>
    <col min="15118" max="15360" width="9.140625" style="162"/>
    <col min="15361" max="15361" width="10.140625" style="162" customWidth="1"/>
    <col min="15362" max="15362" width="13.7109375" style="162" customWidth="1"/>
    <col min="15363" max="15363" width="11.28515625" style="162" customWidth="1"/>
    <col min="15364" max="15364" width="14.7109375" style="162" bestFit="1" customWidth="1"/>
    <col min="15365" max="15365" width="10.85546875" style="162" customWidth="1"/>
    <col min="15366" max="15366" width="11.42578125" style="162" bestFit="1" customWidth="1"/>
    <col min="15367" max="15367" width="11.85546875" style="162" customWidth="1"/>
    <col min="15368" max="15368" width="14.85546875" style="162" bestFit="1" customWidth="1"/>
    <col min="15369" max="15369" width="12.140625" style="162" customWidth="1"/>
    <col min="15370" max="15370" width="14.85546875" style="162" bestFit="1" customWidth="1"/>
    <col min="15371" max="15371" width="13.140625" style="162" customWidth="1"/>
    <col min="15372" max="15372" width="10.5703125" style="162" customWidth="1"/>
    <col min="15373" max="15373" width="12" style="162" customWidth="1"/>
    <col min="15374" max="15616" width="9.140625" style="162"/>
    <col min="15617" max="15617" width="10.140625" style="162" customWidth="1"/>
    <col min="15618" max="15618" width="13.7109375" style="162" customWidth="1"/>
    <col min="15619" max="15619" width="11.28515625" style="162" customWidth="1"/>
    <col min="15620" max="15620" width="14.7109375" style="162" bestFit="1" customWidth="1"/>
    <col min="15621" max="15621" width="10.85546875" style="162" customWidth="1"/>
    <col min="15622" max="15622" width="11.42578125" style="162" bestFit="1" customWidth="1"/>
    <col min="15623" max="15623" width="11.85546875" style="162" customWidth="1"/>
    <col min="15624" max="15624" width="14.85546875" style="162" bestFit="1" customWidth="1"/>
    <col min="15625" max="15625" width="12.140625" style="162" customWidth="1"/>
    <col min="15626" max="15626" width="14.85546875" style="162" bestFit="1" customWidth="1"/>
    <col min="15627" max="15627" width="13.140625" style="162" customWidth="1"/>
    <col min="15628" max="15628" width="10.5703125" style="162" customWidth="1"/>
    <col min="15629" max="15629" width="12" style="162" customWidth="1"/>
    <col min="15630" max="15872" width="9.140625" style="162"/>
    <col min="15873" max="15873" width="10.140625" style="162" customWidth="1"/>
    <col min="15874" max="15874" width="13.7109375" style="162" customWidth="1"/>
    <col min="15875" max="15875" width="11.28515625" style="162" customWidth="1"/>
    <col min="15876" max="15876" width="14.7109375" style="162" bestFit="1" customWidth="1"/>
    <col min="15877" max="15877" width="10.85546875" style="162" customWidth="1"/>
    <col min="15878" max="15878" width="11.42578125" style="162" bestFit="1" customWidth="1"/>
    <col min="15879" max="15879" width="11.85546875" style="162" customWidth="1"/>
    <col min="15880" max="15880" width="14.85546875" style="162" bestFit="1" customWidth="1"/>
    <col min="15881" max="15881" width="12.140625" style="162" customWidth="1"/>
    <col min="15882" max="15882" width="14.85546875" style="162" bestFit="1" customWidth="1"/>
    <col min="15883" max="15883" width="13.140625" style="162" customWidth="1"/>
    <col min="15884" max="15884" width="10.5703125" style="162" customWidth="1"/>
    <col min="15885" max="15885" width="12" style="162" customWidth="1"/>
    <col min="15886" max="16128" width="9.140625" style="162"/>
    <col min="16129" max="16129" width="10.140625" style="162" customWidth="1"/>
    <col min="16130" max="16130" width="13.7109375" style="162" customWidth="1"/>
    <col min="16131" max="16131" width="11.28515625" style="162" customWidth="1"/>
    <col min="16132" max="16132" width="14.7109375" style="162" bestFit="1" customWidth="1"/>
    <col min="16133" max="16133" width="10.85546875" style="162" customWidth="1"/>
    <col min="16134" max="16134" width="11.42578125" style="162" bestFit="1" customWidth="1"/>
    <col min="16135" max="16135" width="11.85546875" style="162" customWidth="1"/>
    <col min="16136" max="16136" width="14.85546875" style="162" bestFit="1" customWidth="1"/>
    <col min="16137" max="16137" width="12.140625" style="162" customWidth="1"/>
    <col min="16138" max="16138" width="14.85546875" style="162" bestFit="1" customWidth="1"/>
    <col min="16139" max="16139" width="13.140625" style="162" customWidth="1"/>
    <col min="16140" max="16140" width="10.5703125" style="162" customWidth="1"/>
    <col min="16141" max="16141" width="12" style="162" customWidth="1"/>
    <col min="16142" max="16384" width="9.140625" style="162"/>
  </cols>
  <sheetData>
    <row r="1" spans="1:13">
      <c r="A1" s="1905" t="s">
        <v>814</v>
      </c>
      <c r="B1" s="1905"/>
      <c r="C1" s="1905"/>
      <c r="D1" s="1905"/>
      <c r="E1" s="1905"/>
      <c r="F1" s="1905"/>
      <c r="G1" s="1905"/>
      <c r="H1" s="1905"/>
      <c r="I1" s="1905"/>
      <c r="J1" s="1905"/>
      <c r="K1" s="1905"/>
      <c r="L1" s="1905"/>
      <c r="M1" s="1905"/>
    </row>
    <row r="2" spans="1:13">
      <c r="A2" s="1905" t="s">
        <v>278</v>
      </c>
      <c r="B2" s="1905"/>
      <c r="C2" s="1905"/>
      <c r="D2" s="1905"/>
      <c r="E2" s="1905"/>
      <c r="F2" s="1905"/>
      <c r="G2" s="1905"/>
      <c r="H2" s="1905"/>
      <c r="I2" s="1905"/>
      <c r="J2" s="1905"/>
      <c r="K2" s="1905"/>
      <c r="L2" s="1905"/>
      <c r="M2" s="1905"/>
    </row>
    <row r="3" spans="1:13" ht="13.5" thickBot="1">
      <c r="A3" s="1310"/>
      <c r="B3" s="1310"/>
      <c r="C3" s="1310"/>
      <c r="D3" s="1310"/>
      <c r="E3" s="1310"/>
      <c r="F3" s="1310"/>
      <c r="G3" s="1310"/>
      <c r="H3" s="1310"/>
      <c r="I3" s="1310"/>
      <c r="J3" s="1981"/>
      <c r="K3" s="1981"/>
      <c r="L3" s="1981" t="s">
        <v>16</v>
      </c>
      <c r="M3" s="1981"/>
    </row>
    <row r="4" spans="1:13" ht="24.75" customHeight="1" thickTop="1">
      <c r="A4" s="1982" t="s">
        <v>546</v>
      </c>
      <c r="B4" s="1983" t="s">
        <v>1063</v>
      </c>
      <c r="C4" s="1984"/>
      <c r="D4" s="1984"/>
      <c r="E4" s="1984"/>
      <c r="F4" s="1984"/>
      <c r="G4" s="1985"/>
      <c r="H4" s="1986" t="s">
        <v>1064</v>
      </c>
      <c r="I4" s="1984"/>
      <c r="J4" s="1984"/>
      <c r="K4" s="1984"/>
      <c r="L4" s="1984"/>
      <c r="M4" s="1985"/>
    </row>
    <row r="5" spans="1:13" ht="24.75" customHeight="1">
      <c r="A5" s="1913"/>
      <c r="B5" s="1987" t="s">
        <v>4</v>
      </c>
      <c r="C5" s="1988"/>
      <c r="D5" s="1987" t="s">
        <v>5</v>
      </c>
      <c r="E5" s="1988"/>
      <c r="F5" s="1989" t="s">
        <v>79</v>
      </c>
      <c r="G5" s="1990"/>
      <c r="H5" s="1976" t="s">
        <v>4</v>
      </c>
      <c r="I5" s="1977"/>
      <c r="J5" s="1978" t="s">
        <v>5</v>
      </c>
      <c r="K5" s="1979"/>
      <c r="L5" s="1978" t="s">
        <v>79</v>
      </c>
      <c r="M5" s="1980"/>
    </row>
    <row r="6" spans="1:13" ht="24.75" customHeight="1">
      <c r="A6" s="1914"/>
      <c r="B6" s="1311" t="s">
        <v>3</v>
      </c>
      <c r="C6" s="1312" t="s">
        <v>1065</v>
      </c>
      <c r="D6" s="1313" t="s">
        <v>3</v>
      </c>
      <c r="E6" s="1312" t="s">
        <v>1065</v>
      </c>
      <c r="F6" s="1312" t="s">
        <v>3</v>
      </c>
      <c r="G6" s="1314" t="s">
        <v>1065</v>
      </c>
      <c r="H6" s="1315" t="s">
        <v>3</v>
      </c>
      <c r="I6" s="1316" t="s">
        <v>1065</v>
      </c>
      <c r="J6" s="1311" t="s">
        <v>3</v>
      </c>
      <c r="K6" s="1312" t="s">
        <v>1065</v>
      </c>
      <c r="L6" s="1311" t="s">
        <v>3</v>
      </c>
      <c r="M6" s="1314" t="s">
        <v>1065</v>
      </c>
    </row>
    <row r="7" spans="1:13" ht="24.75" customHeight="1">
      <c r="A7" s="1317" t="s">
        <v>147</v>
      </c>
      <c r="B7" s="1318">
        <v>54163.06</v>
      </c>
      <c r="C7" s="1319">
        <v>0.73928031280663342</v>
      </c>
      <c r="D7" s="1318">
        <v>74532.06</v>
      </c>
      <c r="E7" s="1319">
        <v>0.82350000000000001</v>
      </c>
      <c r="F7" s="1320">
        <v>35750</v>
      </c>
      <c r="G7" s="1321">
        <v>0.28740629370629367</v>
      </c>
      <c r="H7" s="1322">
        <v>10386.870000000001</v>
      </c>
      <c r="I7" s="1323">
        <v>3.09</v>
      </c>
      <c r="J7" s="1324">
        <v>26350.12</v>
      </c>
      <c r="K7" s="1325">
        <v>3.1572</v>
      </c>
      <c r="L7" s="1326">
        <v>7000</v>
      </c>
      <c r="M7" s="1327">
        <v>3.5605727142857146</v>
      </c>
    </row>
    <row r="8" spans="1:13" ht="24.75" customHeight="1">
      <c r="A8" s="1317" t="s">
        <v>148</v>
      </c>
      <c r="B8" s="1318">
        <v>87216.62</v>
      </c>
      <c r="C8" s="1319">
        <v>1.45</v>
      </c>
      <c r="D8" s="1318">
        <v>93260.44</v>
      </c>
      <c r="E8" s="1319">
        <v>2.56</v>
      </c>
      <c r="F8" s="1320">
        <v>58180.9</v>
      </c>
      <c r="G8" s="1321">
        <v>0.39290000000000003</v>
      </c>
      <c r="H8" s="1322">
        <v>3614.8099999999995</v>
      </c>
      <c r="I8" s="1323">
        <v>2.71</v>
      </c>
      <c r="J8" s="1324">
        <v>19240.13</v>
      </c>
      <c r="K8" s="1325">
        <v>3.5777000000000001</v>
      </c>
      <c r="L8" s="1326">
        <v>80</v>
      </c>
      <c r="M8" s="1327">
        <v>4.25</v>
      </c>
    </row>
    <row r="9" spans="1:13" ht="24.75" customHeight="1">
      <c r="A9" s="1317" t="s">
        <v>149</v>
      </c>
      <c r="B9" s="1328">
        <v>44212.160000000003</v>
      </c>
      <c r="C9" s="1319">
        <v>0.64</v>
      </c>
      <c r="D9" s="1318">
        <v>112777.51000000001</v>
      </c>
      <c r="E9" s="1319">
        <v>3.2654353261213163</v>
      </c>
      <c r="F9" s="1320"/>
      <c r="G9" s="1321"/>
      <c r="H9" s="1329">
        <v>4310.22</v>
      </c>
      <c r="I9" s="1323">
        <v>2.1</v>
      </c>
      <c r="J9" s="1324">
        <v>42780.54</v>
      </c>
      <c r="K9" s="1325">
        <v>4.1276929722252218</v>
      </c>
      <c r="L9" s="1326"/>
      <c r="M9" s="1327"/>
    </row>
    <row r="10" spans="1:13" ht="24.75" customHeight="1">
      <c r="A10" s="1317" t="s">
        <v>150</v>
      </c>
      <c r="B10" s="1328">
        <v>45909.37</v>
      </c>
      <c r="C10" s="1319">
        <v>0.36</v>
      </c>
      <c r="D10" s="1318">
        <v>119761.42000000001</v>
      </c>
      <c r="E10" s="1319">
        <v>3.5897992254016362</v>
      </c>
      <c r="F10" s="1320"/>
      <c r="G10" s="1321"/>
      <c r="H10" s="1329">
        <v>5389.0999999999995</v>
      </c>
      <c r="I10" s="1323">
        <v>1.49</v>
      </c>
      <c r="J10" s="1324">
        <v>32375.370000000003</v>
      </c>
      <c r="K10" s="1325">
        <v>5.0840074514360767</v>
      </c>
      <c r="L10" s="1326"/>
      <c r="M10" s="1327"/>
    </row>
    <row r="11" spans="1:13" ht="24.75" customHeight="1">
      <c r="A11" s="1317" t="s">
        <v>151</v>
      </c>
      <c r="B11" s="1328">
        <v>86020.75</v>
      </c>
      <c r="C11" s="1319">
        <v>0.82</v>
      </c>
      <c r="D11" s="1318">
        <v>86370.65</v>
      </c>
      <c r="E11" s="1319">
        <v>2.672718214439743</v>
      </c>
      <c r="F11" s="1320"/>
      <c r="G11" s="1321"/>
      <c r="H11" s="1330">
        <v>7079.22</v>
      </c>
      <c r="I11" s="1323">
        <v>1.5</v>
      </c>
      <c r="J11" s="1324">
        <v>31129.22</v>
      </c>
      <c r="K11" s="1325">
        <v>5.2248389755991305</v>
      </c>
      <c r="L11" s="1326"/>
      <c r="M11" s="1327"/>
    </row>
    <row r="12" spans="1:13" ht="24.75" customHeight="1">
      <c r="A12" s="1317" t="s">
        <v>152</v>
      </c>
      <c r="B12" s="1328">
        <v>93480.62</v>
      </c>
      <c r="C12" s="1319">
        <v>0.26</v>
      </c>
      <c r="D12" s="1318">
        <v>108890.69</v>
      </c>
      <c r="E12" s="1319">
        <v>2.71</v>
      </c>
      <c r="F12" s="1320"/>
      <c r="G12" s="1321"/>
      <c r="H12" s="1330">
        <v>3969.74</v>
      </c>
      <c r="I12" s="1323">
        <v>1.21</v>
      </c>
      <c r="J12" s="1324">
        <v>46055.28</v>
      </c>
      <c r="K12" s="1325">
        <v>5.53</v>
      </c>
      <c r="L12" s="1326"/>
      <c r="M12" s="1327"/>
    </row>
    <row r="13" spans="1:13" ht="24.75" customHeight="1">
      <c r="A13" s="1317" t="s">
        <v>153</v>
      </c>
      <c r="B13" s="1328">
        <v>37572.03</v>
      </c>
      <c r="C13" s="1319">
        <v>0.22</v>
      </c>
      <c r="D13" s="1318">
        <v>103429.5</v>
      </c>
      <c r="E13" s="1319">
        <v>4.1268000000000002</v>
      </c>
      <c r="F13" s="1320"/>
      <c r="G13" s="1321"/>
      <c r="H13" s="1330">
        <v>3770.02</v>
      </c>
      <c r="I13" s="1323">
        <v>1.01</v>
      </c>
      <c r="J13" s="1331">
        <v>41950</v>
      </c>
      <c r="K13" s="1325">
        <v>7.0519999999999996</v>
      </c>
      <c r="L13" s="1332"/>
      <c r="M13" s="1327"/>
    </row>
    <row r="14" spans="1:13" ht="24.75" customHeight="1">
      <c r="A14" s="1317" t="s">
        <v>154</v>
      </c>
      <c r="B14" s="1333">
        <v>75260.850000000006</v>
      </c>
      <c r="C14" s="1319">
        <v>0.42</v>
      </c>
      <c r="D14" s="1318">
        <v>51465.06</v>
      </c>
      <c r="E14" s="1319">
        <v>0.89629999999999999</v>
      </c>
      <c r="F14" s="1320"/>
      <c r="G14" s="1321"/>
      <c r="H14" s="1330">
        <v>6680.02</v>
      </c>
      <c r="I14" s="1323">
        <v>0.98</v>
      </c>
      <c r="J14" s="1331">
        <v>35965.33</v>
      </c>
      <c r="K14" s="1325">
        <v>7.9599000000000002</v>
      </c>
      <c r="L14" s="1332"/>
      <c r="M14" s="1327"/>
    </row>
    <row r="15" spans="1:13" ht="24.75" customHeight="1">
      <c r="A15" s="1317" t="s">
        <v>155</v>
      </c>
      <c r="B15" s="1333">
        <v>116403.53</v>
      </c>
      <c r="C15" s="1319">
        <v>1.59</v>
      </c>
      <c r="D15" s="1318">
        <v>21562.539999999997</v>
      </c>
      <c r="E15" s="1319">
        <v>0.747</v>
      </c>
      <c r="F15" s="1320"/>
      <c r="G15" s="1321"/>
      <c r="H15" s="1334">
        <v>16270</v>
      </c>
      <c r="I15" s="1335">
        <v>1.52</v>
      </c>
      <c r="J15" s="1336">
        <v>20935</v>
      </c>
      <c r="K15" s="1337">
        <v>7.2720000000000002</v>
      </c>
      <c r="L15" s="1338"/>
      <c r="M15" s="1339"/>
    </row>
    <row r="16" spans="1:13" ht="24.75" customHeight="1">
      <c r="A16" s="1317" t="s">
        <v>156</v>
      </c>
      <c r="B16" s="1333">
        <v>137484.17000000001</v>
      </c>
      <c r="C16" s="1319">
        <v>3.44</v>
      </c>
      <c r="D16" s="1318">
        <v>118780.26</v>
      </c>
      <c r="E16" s="1319">
        <v>2.7259000000000002</v>
      </c>
      <c r="F16" s="1320"/>
      <c r="G16" s="1321"/>
      <c r="H16" s="1340">
        <v>11660.02</v>
      </c>
      <c r="I16" s="1341">
        <v>2.75</v>
      </c>
      <c r="J16" s="1331">
        <v>25031.5</v>
      </c>
      <c r="K16" s="1325">
        <v>3.9184000000000001</v>
      </c>
      <c r="L16" s="1332"/>
      <c r="M16" s="1327"/>
    </row>
    <row r="17" spans="1:13" ht="24.75" customHeight="1">
      <c r="A17" s="1317" t="s">
        <v>157</v>
      </c>
      <c r="B17" s="1333">
        <v>84443.89</v>
      </c>
      <c r="C17" s="1319">
        <v>0.36</v>
      </c>
      <c r="D17" s="1318">
        <v>115766.1</v>
      </c>
      <c r="E17" s="1319">
        <v>2.46</v>
      </c>
      <c r="F17" s="1320"/>
      <c r="G17" s="1321"/>
      <c r="H17" s="1340">
        <v>21690.04</v>
      </c>
      <c r="I17" s="1341">
        <v>2.5499999999999998</v>
      </c>
      <c r="J17" s="1331">
        <v>38970.300000000003</v>
      </c>
      <c r="K17" s="1325">
        <v>4.4800000000000004</v>
      </c>
      <c r="L17" s="1332"/>
      <c r="M17" s="1327"/>
    </row>
    <row r="18" spans="1:13" ht="24.75" customHeight="1">
      <c r="A18" s="1342" t="s">
        <v>158</v>
      </c>
      <c r="B18" s="1343">
        <v>99550.12</v>
      </c>
      <c r="C18" s="1344">
        <v>0.69</v>
      </c>
      <c r="D18" s="1345">
        <v>55440.06</v>
      </c>
      <c r="E18" s="1344">
        <v>0.6364510804822362</v>
      </c>
      <c r="F18" s="1346"/>
      <c r="G18" s="1347"/>
      <c r="H18" s="1348">
        <v>34244.230000000003</v>
      </c>
      <c r="I18" s="1349">
        <v>3.25</v>
      </c>
      <c r="J18" s="1336">
        <v>20234.22</v>
      </c>
      <c r="K18" s="1337">
        <v>4.4662400074724902</v>
      </c>
      <c r="L18" s="1338"/>
      <c r="M18" s="1339"/>
    </row>
    <row r="19" spans="1:13" ht="24.75" customHeight="1" thickBot="1">
      <c r="A19" s="1350" t="s">
        <v>555</v>
      </c>
      <c r="B19" s="1351">
        <f>SUM(B7:B18)</f>
        <v>961717.17</v>
      </c>
      <c r="C19" s="1352">
        <v>1.1499999999999999</v>
      </c>
      <c r="D19" s="1353">
        <f>SUM(D7:D18)</f>
        <v>1062036.29</v>
      </c>
      <c r="E19" s="1354">
        <v>2.5970446727655725</v>
      </c>
      <c r="F19" s="1355">
        <f>SUM(F7:F18)</f>
        <v>93930.9</v>
      </c>
      <c r="G19" s="1356"/>
      <c r="H19" s="1357">
        <f>SUM(H7:H18)</f>
        <v>129064.29000000001</v>
      </c>
      <c r="I19" s="1358">
        <v>2.39</v>
      </c>
      <c r="J19" s="1359">
        <f>SUM(J7:J18)</f>
        <v>381017.01</v>
      </c>
      <c r="K19" s="1354">
        <v>5.2694089003509035</v>
      </c>
      <c r="L19" s="1360">
        <f>SUM(L7:L18)</f>
        <v>7080</v>
      </c>
      <c r="M19" s="1356"/>
    </row>
    <row r="20" spans="1:13" ht="13.5" thickTop="1">
      <c r="A20" s="441" t="s">
        <v>1066</v>
      </c>
    </row>
    <row r="21" spans="1:13">
      <c r="A21" s="441"/>
    </row>
    <row r="25" spans="1:13">
      <c r="B25" s="1361"/>
    </row>
    <row r="35" spans="4:8">
      <c r="D35" s="1362"/>
    </row>
    <row r="36" spans="4:8">
      <c r="D36" s="1362"/>
      <c r="H36" s="1362"/>
    </row>
    <row r="37" spans="4:8">
      <c r="D37" s="1362"/>
      <c r="H37" s="1362"/>
    </row>
  </sheetData>
  <mergeCells count="13">
    <mergeCell ref="H5:I5"/>
    <mergeCell ref="J5:K5"/>
    <mergeCell ref="L5:M5"/>
    <mergeCell ref="A1:M1"/>
    <mergeCell ref="A2:M2"/>
    <mergeCell ref="J3:K3"/>
    <mergeCell ref="L3:M3"/>
    <mergeCell ref="A4:A6"/>
    <mergeCell ref="B4:G4"/>
    <mergeCell ref="H4:M4"/>
    <mergeCell ref="B5:C5"/>
    <mergeCell ref="D5:E5"/>
    <mergeCell ref="F5:G5"/>
  </mergeCells>
  <pageMargins left="0.70866141732283472" right="0.70866141732283472" top="1.1417322834645669" bottom="0.74803149606299213" header="0.31496062992125984" footer="0.31496062992125984"/>
  <pageSetup scale="73" orientation="landscape" r:id="rId1"/>
</worksheet>
</file>

<file path=xl/worksheets/sheet39.xml><?xml version="1.0" encoding="utf-8"?>
<worksheet xmlns="http://schemas.openxmlformats.org/spreadsheetml/2006/main" xmlns:r="http://schemas.openxmlformats.org/officeDocument/2006/relationships">
  <sheetPr>
    <pageSetUpPr fitToPage="1"/>
  </sheetPr>
  <dimension ref="A1:BF69"/>
  <sheetViews>
    <sheetView topLeftCell="A4" workbookViewId="0">
      <selection activeCell="BE30" sqref="BE30"/>
    </sheetView>
  </sheetViews>
  <sheetFormatPr defaultRowHeight="12.75"/>
  <cols>
    <col min="1" max="2" width="9.140625" style="435"/>
    <col min="3" max="3" width="27" style="435" bestFit="1" customWidth="1"/>
    <col min="4" max="19" width="0" style="435" hidden="1" customWidth="1"/>
    <col min="20" max="20" width="10" style="435" bestFit="1" customWidth="1"/>
    <col min="21" max="31" width="0" style="435" hidden="1" customWidth="1"/>
    <col min="32" max="32" width="10" style="435" bestFit="1" customWidth="1"/>
    <col min="33" max="33" width="0" style="435" hidden="1" customWidth="1"/>
    <col min="34" max="42" width="9.140625" style="435" hidden="1" customWidth="1"/>
    <col min="43" max="43" width="10" style="435" hidden="1" customWidth="1"/>
    <col min="44" max="44" width="10" style="435" bestFit="1" customWidth="1"/>
    <col min="45" max="45" width="9.140625" style="435" hidden="1" customWidth="1"/>
    <col min="46" max="46" width="9.5703125" style="435" customWidth="1"/>
    <col min="47" max="48" width="9.5703125" style="435" hidden="1" customWidth="1"/>
    <col min="49" max="54" width="10.140625" style="435" hidden="1" customWidth="1"/>
    <col min="55" max="55" width="8.42578125" style="435" hidden="1" customWidth="1"/>
    <col min="56" max="58" width="12" style="435" bestFit="1" customWidth="1"/>
    <col min="59" max="258" width="9.140625" style="435"/>
    <col min="259" max="259" width="27" style="435" bestFit="1" customWidth="1"/>
    <col min="260" max="275" width="0" style="435" hidden="1" customWidth="1"/>
    <col min="276" max="276" width="9.140625" style="435"/>
    <col min="277" max="287" width="0" style="435" hidden="1" customWidth="1"/>
    <col min="288" max="288" width="9.140625" style="435"/>
    <col min="289" max="298" width="0" style="435" hidden="1" customWidth="1"/>
    <col min="299" max="300" width="9.140625" style="435" customWidth="1"/>
    <col min="301" max="301" width="9.140625" style="435"/>
    <col min="302" max="311" width="0" style="435" hidden="1" customWidth="1"/>
    <col min="312" max="312" width="10.140625" style="435" bestFit="1" customWidth="1"/>
    <col min="313" max="313" width="9.140625" style="435"/>
    <col min="314" max="314" width="9.140625" style="435" customWidth="1"/>
    <col min="315" max="514" width="9.140625" style="435"/>
    <col min="515" max="515" width="27" style="435" bestFit="1" customWidth="1"/>
    <col min="516" max="531" width="0" style="435" hidden="1" customWidth="1"/>
    <col min="532" max="532" width="9.140625" style="435"/>
    <col min="533" max="543" width="0" style="435" hidden="1" customWidth="1"/>
    <col min="544" max="544" width="9.140625" style="435"/>
    <col min="545" max="554" width="0" style="435" hidden="1" customWidth="1"/>
    <col min="555" max="556" width="9.140625" style="435" customWidth="1"/>
    <col min="557" max="557" width="9.140625" style="435"/>
    <col min="558" max="567" width="0" style="435" hidden="1" customWidth="1"/>
    <col min="568" max="568" width="10.140625" style="435" bestFit="1" customWidth="1"/>
    <col min="569" max="569" width="9.140625" style="435"/>
    <col min="570" max="570" width="9.140625" style="435" customWidth="1"/>
    <col min="571" max="770" width="9.140625" style="435"/>
    <col min="771" max="771" width="27" style="435" bestFit="1" customWidth="1"/>
    <col min="772" max="787" width="0" style="435" hidden="1" customWidth="1"/>
    <col min="788" max="788" width="9.140625" style="435"/>
    <col min="789" max="799" width="0" style="435" hidden="1" customWidth="1"/>
    <col min="800" max="800" width="9.140625" style="435"/>
    <col min="801" max="810" width="0" style="435" hidden="1" customWidth="1"/>
    <col min="811" max="812" width="9.140625" style="435" customWidth="1"/>
    <col min="813" max="813" width="9.140625" style="435"/>
    <col min="814" max="823" width="0" style="435" hidden="1" customWidth="1"/>
    <col min="824" max="824" width="10.140625" style="435" bestFit="1" customWidth="1"/>
    <col min="825" max="825" width="9.140625" style="435"/>
    <col min="826" max="826" width="9.140625" style="435" customWidth="1"/>
    <col min="827" max="1026" width="9.140625" style="435"/>
    <col min="1027" max="1027" width="27" style="435" bestFit="1" customWidth="1"/>
    <col min="1028" max="1043" width="0" style="435" hidden="1" customWidth="1"/>
    <col min="1044" max="1044" width="9.140625" style="435"/>
    <col min="1045" max="1055" width="0" style="435" hidden="1" customWidth="1"/>
    <col min="1056" max="1056" width="9.140625" style="435"/>
    <col min="1057" max="1066" width="0" style="435" hidden="1" customWidth="1"/>
    <col min="1067" max="1068" width="9.140625" style="435" customWidth="1"/>
    <col min="1069" max="1069" width="9.140625" style="435"/>
    <col min="1070" max="1079" width="0" style="435" hidden="1" customWidth="1"/>
    <col min="1080" max="1080" width="10.140625" style="435" bestFit="1" customWidth="1"/>
    <col min="1081" max="1081" width="9.140625" style="435"/>
    <col min="1082" max="1082" width="9.140625" style="435" customWidth="1"/>
    <col min="1083" max="1282" width="9.140625" style="435"/>
    <col min="1283" max="1283" width="27" style="435" bestFit="1" customWidth="1"/>
    <col min="1284" max="1299" width="0" style="435" hidden="1" customWidth="1"/>
    <col min="1300" max="1300" width="9.140625" style="435"/>
    <col min="1301" max="1311" width="0" style="435" hidden="1" customWidth="1"/>
    <col min="1312" max="1312" width="9.140625" style="435"/>
    <col min="1313" max="1322" width="0" style="435" hidden="1" customWidth="1"/>
    <col min="1323" max="1324" width="9.140625" style="435" customWidth="1"/>
    <col min="1325" max="1325" width="9.140625" style="435"/>
    <col min="1326" max="1335" width="0" style="435" hidden="1" customWidth="1"/>
    <col min="1336" max="1336" width="10.140625" style="435" bestFit="1" customWidth="1"/>
    <col min="1337" max="1337" width="9.140625" style="435"/>
    <col min="1338" max="1338" width="9.140625" style="435" customWidth="1"/>
    <col min="1339" max="1538" width="9.140625" style="435"/>
    <col min="1539" max="1539" width="27" style="435" bestFit="1" customWidth="1"/>
    <col min="1540" max="1555" width="0" style="435" hidden="1" customWidth="1"/>
    <col min="1556" max="1556" width="9.140625" style="435"/>
    <col min="1557" max="1567" width="0" style="435" hidden="1" customWidth="1"/>
    <col min="1568" max="1568" width="9.140625" style="435"/>
    <col min="1569" max="1578" width="0" style="435" hidden="1" customWidth="1"/>
    <col min="1579" max="1580" width="9.140625" style="435" customWidth="1"/>
    <col min="1581" max="1581" width="9.140625" style="435"/>
    <col min="1582" max="1591" width="0" style="435" hidden="1" customWidth="1"/>
    <col min="1592" max="1592" width="10.140625" style="435" bestFit="1" customWidth="1"/>
    <col min="1593" max="1593" width="9.140625" style="435"/>
    <col min="1594" max="1594" width="9.140625" style="435" customWidth="1"/>
    <col min="1595" max="1794" width="9.140625" style="435"/>
    <col min="1795" max="1795" width="27" style="435" bestFit="1" customWidth="1"/>
    <col min="1796" max="1811" width="0" style="435" hidden="1" customWidth="1"/>
    <col min="1812" max="1812" width="9.140625" style="435"/>
    <col min="1813" max="1823" width="0" style="435" hidden="1" customWidth="1"/>
    <col min="1824" max="1824" width="9.140625" style="435"/>
    <col min="1825" max="1834" width="0" style="435" hidden="1" customWidth="1"/>
    <col min="1835" max="1836" width="9.140625" style="435" customWidth="1"/>
    <col min="1837" max="1837" width="9.140625" style="435"/>
    <col min="1838" max="1847" width="0" style="435" hidden="1" customWidth="1"/>
    <col min="1848" max="1848" width="10.140625" style="435" bestFit="1" customWidth="1"/>
    <col min="1849" max="1849" width="9.140625" style="435"/>
    <col min="1850" max="1850" width="9.140625" style="435" customWidth="1"/>
    <col min="1851" max="2050" width="9.140625" style="435"/>
    <col min="2051" max="2051" width="27" style="435" bestFit="1" customWidth="1"/>
    <col min="2052" max="2067" width="0" style="435" hidden="1" customWidth="1"/>
    <col min="2068" max="2068" width="9.140625" style="435"/>
    <col min="2069" max="2079" width="0" style="435" hidden="1" customWidth="1"/>
    <col min="2080" max="2080" width="9.140625" style="435"/>
    <col min="2081" max="2090" width="0" style="435" hidden="1" customWidth="1"/>
    <col min="2091" max="2092" width="9.140625" style="435" customWidth="1"/>
    <col min="2093" max="2093" width="9.140625" style="435"/>
    <col min="2094" max="2103" width="0" style="435" hidden="1" customWidth="1"/>
    <col min="2104" max="2104" width="10.140625" style="435" bestFit="1" customWidth="1"/>
    <col min="2105" max="2105" width="9.140625" style="435"/>
    <col min="2106" max="2106" width="9.140625" style="435" customWidth="1"/>
    <col min="2107" max="2306" width="9.140625" style="435"/>
    <col min="2307" max="2307" width="27" style="435" bestFit="1" customWidth="1"/>
    <col min="2308" max="2323" width="0" style="435" hidden="1" customWidth="1"/>
    <col min="2324" max="2324" width="9.140625" style="435"/>
    <col min="2325" max="2335" width="0" style="435" hidden="1" customWidth="1"/>
    <col min="2336" max="2336" width="9.140625" style="435"/>
    <col min="2337" max="2346" width="0" style="435" hidden="1" customWidth="1"/>
    <col min="2347" max="2348" width="9.140625" style="435" customWidth="1"/>
    <col min="2349" max="2349" width="9.140625" style="435"/>
    <col min="2350" max="2359" width="0" style="435" hidden="1" customWidth="1"/>
    <col min="2360" max="2360" width="10.140625" style="435" bestFit="1" customWidth="1"/>
    <col min="2361" max="2361" width="9.140625" style="435"/>
    <col min="2362" max="2362" width="9.140625" style="435" customWidth="1"/>
    <col min="2363" max="2562" width="9.140625" style="435"/>
    <col min="2563" max="2563" width="27" style="435" bestFit="1" customWidth="1"/>
    <col min="2564" max="2579" width="0" style="435" hidden="1" customWidth="1"/>
    <col min="2580" max="2580" width="9.140625" style="435"/>
    <col min="2581" max="2591" width="0" style="435" hidden="1" customWidth="1"/>
    <col min="2592" max="2592" width="9.140625" style="435"/>
    <col min="2593" max="2602" width="0" style="435" hidden="1" customWidth="1"/>
    <col min="2603" max="2604" width="9.140625" style="435" customWidth="1"/>
    <col min="2605" max="2605" width="9.140625" style="435"/>
    <col min="2606" max="2615" width="0" style="435" hidden="1" customWidth="1"/>
    <col min="2616" max="2616" width="10.140625" style="435" bestFit="1" customWidth="1"/>
    <col min="2617" max="2617" width="9.140625" style="435"/>
    <col min="2618" max="2618" width="9.140625" style="435" customWidth="1"/>
    <col min="2619" max="2818" width="9.140625" style="435"/>
    <col min="2819" max="2819" width="27" style="435" bestFit="1" customWidth="1"/>
    <col min="2820" max="2835" width="0" style="435" hidden="1" customWidth="1"/>
    <col min="2836" max="2836" width="9.140625" style="435"/>
    <col min="2837" max="2847" width="0" style="435" hidden="1" customWidth="1"/>
    <col min="2848" max="2848" width="9.140625" style="435"/>
    <col min="2849" max="2858" width="0" style="435" hidden="1" customWidth="1"/>
    <col min="2859" max="2860" width="9.140625" style="435" customWidth="1"/>
    <col min="2861" max="2861" width="9.140625" style="435"/>
    <col min="2862" max="2871" width="0" style="435" hidden="1" customWidth="1"/>
    <col min="2872" max="2872" width="10.140625" style="435" bestFit="1" customWidth="1"/>
    <col min="2873" max="2873" width="9.140625" style="435"/>
    <col min="2874" max="2874" width="9.140625" style="435" customWidth="1"/>
    <col min="2875" max="3074" width="9.140625" style="435"/>
    <col min="3075" max="3075" width="27" style="435" bestFit="1" customWidth="1"/>
    <col min="3076" max="3091" width="0" style="435" hidden="1" customWidth="1"/>
    <col min="3092" max="3092" width="9.140625" style="435"/>
    <col min="3093" max="3103" width="0" style="435" hidden="1" customWidth="1"/>
    <col min="3104" max="3104" width="9.140625" style="435"/>
    <col min="3105" max="3114" width="0" style="435" hidden="1" customWidth="1"/>
    <col min="3115" max="3116" width="9.140625" style="435" customWidth="1"/>
    <col min="3117" max="3117" width="9.140625" style="435"/>
    <col min="3118" max="3127" width="0" style="435" hidden="1" customWidth="1"/>
    <col min="3128" max="3128" width="10.140625" style="435" bestFit="1" customWidth="1"/>
    <col min="3129" max="3129" width="9.140625" style="435"/>
    <col min="3130" max="3130" width="9.140625" style="435" customWidth="1"/>
    <col min="3131" max="3330" width="9.140625" style="435"/>
    <col min="3331" max="3331" width="27" style="435" bestFit="1" customWidth="1"/>
    <col min="3332" max="3347" width="0" style="435" hidden="1" customWidth="1"/>
    <col min="3348" max="3348" width="9.140625" style="435"/>
    <col min="3349" max="3359" width="0" style="435" hidden="1" customWidth="1"/>
    <col min="3360" max="3360" width="9.140625" style="435"/>
    <col min="3361" max="3370" width="0" style="435" hidden="1" customWidth="1"/>
    <col min="3371" max="3372" width="9.140625" style="435" customWidth="1"/>
    <col min="3373" max="3373" width="9.140625" style="435"/>
    <col min="3374" max="3383" width="0" style="435" hidden="1" customWidth="1"/>
    <col min="3384" max="3384" width="10.140625" style="435" bestFit="1" customWidth="1"/>
    <col min="3385" max="3385" width="9.140625" style="435"/>
    <col min="3386" max="3386" width="9.140625" style="435" customWidth="1"/>
    <col min="3387" max="3586" width="9.140625" style="435"/>
    <col min="3587" max="3587" width="27" style="435" bestFit="1" customWidth="1"/>
    <col min="3588" max="3603" width="0" style="435" hidden="1" customWidth="1"/>
    <col min="3604" max="3604" width="9.140625" style="435"/>
    <col min="3605" max="3615" width="0" style="435" hidden="1" customWidth="1"/>
    <col min="3616" max="3616" width="9.140625" style="435"/>
    <col min="3617" max="3626" width="0" style="435" hidden="1" customWidth="1"/>
    <col min="3627" max="3628" width="9.140625" style="435" customWidth="1"/>
    <col min="3629" max="3629" width="9.140625" style="435"/>
    <col min="3630" max="3639" width="0" style="435" hidden="1" customWidth="1"/>
    <col min="3640" max="3640" width="10.140625" style="435" bestFit="1" customWidth="1"/>
    <col min="3641" max="3641" width="9.140625" style="435"/>
    <col min="3642" max="3642" width="9.140625" style="435" customWidth="1"/>
    <col min="3643" max="3842" width="9.140625" style="435"/>
    <col min="3843" max="3843" width="27" style="435" bestFit="1" customWidth="1"/>
    <col min="3844" max="3859" width="0" style="435" hidden="1" customWidth="1"/>
    <col min="3860" max="3860" width="9.140625" style="435"/>
    <col min="3861" max="3871" width="0" style="435" hidden="1" customWidth="1"/>
    <col min="3872" max="3872" width="9.140625" style="435"/>
    <col min="3873" max="3882" width="0" style="435" hidden="1" customWidth="1"/>
    <col min="3883" max="3884" width="9.140625" style="435" customWidth="1"/>
    <col min="3885" max="3885" width="9.140625" style="435"/>
    <col min="3886" max="3895" width="0" style="435" hidden="1" customWidth="1"/>
    <col min="3896" max="3896" width="10.140625" style="435" bestFit="1" customWidth="1"/>
    <col min="3897" max="3897" width="9.140625" style="435"/>
    <col min="3898" max="3898" width="9.140625" style="435" customWidth="1"/>
    <col min="3899" max="4098" width="9.140625" style="435"/>
    <col min="4099" max="4099" width="27" style="435" bestFit="1" customWidth="1"/>
    <col min="4100" max="4115" width="0" style="435" hidden="1" customWidth="1"/>
    <col min="4116" max="4116" width="9.140625" style="435"/>
    <col min="4117" max="4127" width="0" style="435" hidden="1" customWidth="1"/>
    <col min="4128" max="4128" width="9.140625" style="435"/>
    <col min="4129" max="4138" width="0" style="435" hidden="1" customWidth="1"/>
    <col min="4139" max="4140" width="9.140625" style="435" customWidth="1"/>
    <col min="4141" max="4141" width="9.140625" style="435"/>
    <col min="4142" max="4151" width="0" style="435" hidden="1" customWidth="1"/>
    <col min="4152" max="4152" width="10.140625" style="435" bestFit="1" customWidth="1"/>
    <col min="4153" max="4153" width="9.140625" style="435"/>
    <col min="4154" max="4154" width="9.140625" style="435" customWidth="1"/>
    <col min="4155" max="4354" width="9.140625" style="435"/>
    <col min="4355" max="4355" width="27" style="435" bestFit="1" customWidth="1"/>
    <col min="4356" max="4371" width="0" style="435" hidden="1" customWidth="1"/>
    <col min="4372" max="4372" width="9.140625" style="435"/>
    <col min="4373" max="4383" width="0" style="435" hidden="1" customWidth="1"/>
    <col min="4384" max="4384" width="9.140625" style="435"/>
    <col min="4385" max="4394" width="0" style="435" hidden="1" customWidth="1"/>
    <col min="4395" max="4396" width="9.140625" style="435" customWidth="1"/>
    <col min="4397" max="4397" width="9.140625" style="435"/>
    <col min="4398" max="4407" width="0" style="435" hidden="1" customWidth="1"/>
    <col min="4408" max="4408" width="10.140625" style="435" bestFit="1" customWidth="1"/>
    <col min="4409" max="4409" width="9.140625" style="435"/>
    <col min="4410" max="4410" width="9.140625" style="435" customWidth="1"/>
    <col min="4411" max="4610" width="9.140625" style="435"/>
    <col min="4611" max="4611" width="27" style="435" bestFit="1" customWidth="1"/>
    <col min="4612" max="4627" width="0" style="435" hidden="1" customWidth="1"/>
    <col min="4628" max="4628" width="9.140625" style="435"/>
    <col min="4629" max="4639" width="0" style="435" hidden="1" customWidth="1"/>
    <col min="4640" max="4640" width="9.140625" style="435"/>
    <col min="4641" max="4650" width="0" style="435" hidden="1" customWidth="1"/>
    <col min="4651" max="4652" width="9.140625" style="435" customWidth="1"/>
    <col min="4653" max="4653" width="9.140625" style="435"/>
    <col min="4654" max="4663" width="0" style="435" hidden="1" customWidth="1"/>
    <col min="4664" max="4664" width="10.140625" style="435" bestFit="1" customWidth="1"/>
    <col min="4665" max="4665" width="9.140625" style="435"/>
    <col min="4666" max="4666" width="9.140625" style="435" customWidth="1"/>
    <col min="4667" max="4866" width="9.140625" style="435"/>
    <col min="4867" max="4867" width="27" style="435" bestFit="1" customWidth="1"/>
    <col min="4868" max="4883" width="0" style="435" hidden="1" customWidth="1"/>
    <col min="4884" max="4884" width="9.140625" style="435"/>
    <col min="4885" max="4895" width="0" style="435" hidden="1" customWidth="1"/>
    <col min="4896" max="4896" width="9.140625" style="435"/>
    <col min="4897" max="4906" width="0" style="435" hidden="1" customWidth="1"/>
    <col min="4907" max="4908" width="9.140625" style="435" customWidth="1"/>
    <col min="4909" max="4909" width="9.140625" style="435"/>
    <col min="4910" max="4919" width="0" style="435" hidden="1" customWidth="1"/>
    <col min="4920" max="4920" width="10.140625" style="435" bestFit="1" customWidth="1"/>
    <col min="4921" max="4921" width="9.140625" style="435"/>
    <col min="4922" max="4922" width="9.140625" style="435" customWidth="1"/>
    <col min="4923" max="5122" width="9.140625" style="435"/>
    <col min="5123" max="5123" width="27" style="435" bestFit="1" customWidth="1"/>
    <col min="5124" max="5139" width="0" style="435" hidden="1" customWidth="1"/>
    <col min="5140" max="5140" width="9.140625" style="435"/>
    <col min="5141" max="5151" width="0" style="435" hidden="1" customWidth="1"/>
    <col min="5152" max="5152" width="9.140625" style="435"/>
    <col min="5153" max="5162" width="0" style="435" hidden="1" customWidth="1"/>
    <col min="5163" max="5164" width="9.140625" style="435" customWidth="1"/>
    <col min="5165" max="5165" width="9.140625" style="435"/>
    <col min="5166" max="5175" width="0" style="435" hidden="1" customWidth="1"/>
    <col min="5176" max="5176" width="10.140625" style="435" bestFit="1" customWidth="1"/>
    <col min="5177" max="5177" width="9.140625" style="435"/>
    <col min="5178" max="5178" width="9.140625" style="435" customWidth="1"/>
    <col min="5179" max="5378" width="9.140625" style="435"/>
    <col min="5379" max="5379" width="27" style="435" bestFit="1" customWidth="1"/>
    <col min="5380" max="5395" width="0" style="435" hidden="1" customWidth="1"/>
    <col min="5396" max="5396" width="9.140625" style="435"/>
    <col min="5397" max="5407" width="0" style="435" hidden="1" customWidth="1"/>
    <col min="5408" max="5408" width="9.140625" style="435"/>
    <col min="5409" max="5418" width="0" style="435" hidden="1" customWidth="1"/>
    <col min="5419" max="5420" width="9.140625" style="435" customWidth="1"/>
    <col min="5421" max="5421" width="9.140625" style="435"/>
    <col min="5422" max="5431" width="0" style="435" hidden="1" customWidth="1"/>
    <col min="5432" max="5432" width="10.140625" style="435" bestFit="1" customWidth="1"/>
    <col min="5433" max="5433" width="9.140625" style="435"/>
    <col min="5434" max="5434" width="9.140625" style="435" customWidth="1"/>
    <col min="5435" max="5634" width="9.140625" style="435"/>
    <col min="5635" max="5635" width="27" style="435" bestFit="1" customWidth="1"/>
    <col min="5636" max="5651" width="0" style="435" hidden="1" customWidth="1"/>
    <col min="5652" max="5652" width="9.140625" style="435"/>
    <col min="5653" max="5663" width="0" style="435" hidden="1" customWidth="1"/>
    <col min="5664" max="5664" width="9.140625" style="435"/>
    <col min="5665" max="5674" width="0" style="435" hidden="1" customWidth="1"/>
    <col min="5675" max="5676" width="9.140625" style="435" customWidth="1"/>
    <col min="5677" max="5677" width="9.140625" style="435"/>
    <col min="5678" max="5687" width="0" style="435" hidden="1" customWidth="1"/>
    <col min="5688" max="5688" width="10.140625" style="435" bestFit="1" customWidth="1"/>
    <col min="5689" max="5689" width="9.140625" style="435"/>
    <col min="5690" max="5690" width="9.140625" style="435" customWidth="1"/>
    <col min="5691" max="5890" width="9.140625" style="435"/>
    <col min="5891" max="5891" width="27" style="435" bestFit="1" customWidth="1"/>
    <col min="5892" max="5907" width="0" style="435" hidden="1" customWidth="1"/>
    <col min="5908" max="5908" width="9.140625" style="435"/>
    <col min="5909" max="5919" width="0" style="435" hidden="1" customWidth="1"/>
    <col min="5920" max="5920" width="9.140625" style="435"/>
    <col min="5921" max="5930" width="0" style="435" hidden="1" customWidth="1"/>
    <col min="5931" max="5932" width="9.140625" style="435" customWidth="1"/>
    <col min="5933" max="5933" width="9.140625" style="435"/>
    <col min="5934" max="5943" width="0" style="435" hidden="1" customWidth="1"/>
    <col min="5944" max="5944" width="10.140625" style="435" bestFit="1" customWidth="1"/>
    <col min="5945" max="5945" width="9.140625" style="435"/>
    <col min="5946" max="5946" width="9.140625" style="435" customWidth="1"/>
    <col min="5947" max="6146" width="9.140625" style="435"/>
    <col min="6147" max="6147" width="27" style="435" bestFit="1" customWidth="1"/>
    <col min="6148" max="6163" width="0" style="435" hidden="1" customWidth="1"/>
    <col min="6164" max="6164" width="9.140625" style="435"/>
    <col min="6165" max="6175" width="0" style="435" hidden="1" customWidth="1"/>
    <col min="6176" max="6176" width="9.140625" style="435"/>
    <col min="6177" max="6186" width="0" style="435" hidden="1" customWidth="1"/>
    <col min="6187" max="6188" width="9.140625" style="435" customWidth="1"/>
    <col min="6189" max="6189" width="9.140625" style="435"/>
    <col min="6190" max="6199" width="0" style="435" hidden="1" customWidth="1"/>
    <col min="6200" max="6200" width="10.140625" style="435" bestFit="1" customWidth="1"/>
    <col min="6201" max="6201" width="9.140625" style="435"/>
    <col min="6202" max="6202" width="9.140625" style="435" customWidth="1"/>
    <col min="6203" max="6402" width="9.140625" style="435"/>
    <col min="6403" max="6403" width="27" style="435" bestFit="1" customWidth="1"/>
    <col min="6404" max="6419" width="0" style="435" hidden="1" customWidth="1"/>
    <col min="6420" max="6420" width="9.140625" style="435"/>
    <col min="6421" max="6431" width="0" style="435" hidden="1" customWidth="1"/>
    <col min="6432" max="6432" width="9.140625" style="435"/>
    <col min="6433" max="6442" width="0" style="435" hidden="1" customWidth="1"/>
    <col min="6443" max="6444" width="9.140625" style="435" customWidth="1"/>
    <col min="6445" max="6445" width="9.140625" style="435"/>
    <col min="6446" max="6455" width="0" style="435" hidden="1" customWidth="1"/>
    <col min="6456" max="6456" width="10.140625" style="435" bestFit="1" customWidth="1"/>
    <col min="6457" max="6457" width="9.140625" style="435"/>
    <col min="6458" max="6458" width="9.140625" style="435" customWidth="1"/>
    <col min="6459" max="6658" width="9.140625" style="435"/>
    <col min="6659" max="6659" width="27" style="435" bestFit="1" customWidth="1"/>
    <col min="6660" max="6675" width="0" style="435" hidden="1" customWidth="1"/>
    <col min="6676" max="6676" width="9.140625" style="435"/>
    <col min="6677" max="6687" width="0" style="435" hidden="1" customWidth="1"/>
    <col min="6688" max="6688" width="9.140625" style="435"/>
    <col min="6689" max="6698" width="0" style="435" hidden="1" customWidth="1"/>
    <col min="6699" max="6700" width="9.140625" style="435" customWidth="1"/>
    <col min="6701" max="6701" width="9.140625" style="435"/>
    <col min="6702" max="6711" width="0" style="435" hidden="1" customWidth="1"/>
    <col min="6712" max="6712" width="10.140625" style="435" bestFit="1" customWidth="1"/>
    <col min="6713" max="6713" width="9.140625" style="435"/>
    <col min="6714" max="6714" width="9.140625" style="435" customWidth="1"/>
    <col min="6715" max="6914" width="9.140625" style="435"/>
    <col min="6915" max="6915" width="27" style="435" bestFit="1" customWidth="1"/>
    <col min="6916" max="6931" width="0" style="435" hidden="1" customWidth="1"/>
    <col min="6932" max="6932" width="9.140625" style="435"/>
    <col min="6933" max="6943" width="0" style="435" hidden="1" customWidth="1"/>
    <col min="6944" max="6944" width="9.140625" style="435"/>
    <col min="6945" max="6954" width="0" style="435" hidden="1" customWidth="1"/>
    <col min="6955" max="6956" width="9.140625" style="435" customWidth="1"/>
    <col min="6957" max="6957" width="9.140625" style="435"/>
    <col min="6958" max="6967" width="0" style="435" hidden="1" customWidth="1"/>
    <col min="6968" max="6968" width="10.140625" style="435" bestFit="1" customWidth="1"/>
    <col min="6969" max="6969" width="9.140625" style="435"/>
    <col min="6970" max="6970" width="9.140625" style="435" customWidth="1"/>
    <col min="6971" max="7170" width="9.140625" style="435"/>
    <col min="7171" max="7171" width="27" style="435" bestFit="1" customWidth="1"/>
    <col min="7172" max="7187" width="0" style="435" hidden="1" customWidth="1"/>
    <col min="7188" max="7188" width="9.140625" style="435"/>
    <col min="7189" max="7199" width="0" style="435" hidden="1" customWidth="1"/>
    <col min="7200" max="7200" width="9.140625" style="435"/>
    <col min="7201" max="7210" width="0" style="435" hidden="1" customWidth="1"/>
    <col min="7211" max="7212" width="9.140625" style="435" customWidth="1"/>
    <col min="7213" max="7213" width="9.140625" style="435"/>
    <col min="7214" max="7223" width="0" style="435" hidden="1" customWidth="1"/>
    <col min="7224" max="7224" width="10.140625" style="435" bestFit="1" customWidth="1"/>
    <col min="7225" max="7225" width="9.140625" style="435"/>
    <col min="7226" max="7226" width="9.140625" style="435" customWidth="1"/>
    <col min="7227" max="7426" width="9.140625" style="435"/>
    <col min="7427" max="7427" width="27" style="435" bestFit="1" customWidth="1"/>
    <col min="7428" max="7443" width="0" style="435" hidden="1" customWidth="1"/>
    <col min="7444" max="7444" width="9.140625" style="435"/>
    <col min="7445" max="7455" width="0" style="435" hidden="1" customWidth="1"/>
    <col min="7456" max="7456" width="9.140625" style="435"/>
    <col min="7457" max="7466" width="0" style="435" hidden="1" customWidth="1"/>
    <col min="7467" max="7468" width="9.140625" style="435" customWidth="1"/>
    <col min="7469" max="7469" width="9.140625" style="435"/>
    <col min="7470" max="7479" width="0" style="435" hidden="1" customWidth="1"/>
    <col min="7480" max="7480" width="10.140625" style="435" bestFit="1" customWidth="1"/>
    <col min="7481" max="7481" width="9.140625" style="435"/>
    <col min="7482" max="7482" width="9.140625" style="435" customWidth="1"/>
    <col min="7483" max="7682" width="9.140625" style="435"/>
    <col min="7683" max="7683" width="27" style="435" bestFit="1" customWidth="1"/>
    <col min="7684" max="7699" width="0" style="435" hidden="1" customWidth="1"/>
    <col min="7700" max="7700" width="9.140625" style="435"/>
    <col min="7701" max="7711" width="0" style="435" hidden="1" customWidth="1"/>
    <col min="7712" max="7712" width="9.140625" style="435"/>
    <col min="7713" max="7722" width="0" style="435" hidden="1" customWidth="1"/>
    <col min="7723" max="7724" width="9.140625" style="435" customWidth="1"/>
    <col min="7725" max="7725" width="9.140625" style="435"/>
    <col min="7726" max="7735" width="0" style="435" hidden="1" customWidth="1"/>
    <col min="7736" max="7736" width="10.140625" style="435" bestFit="1" customWidth="1"/>
    <col min="7737" max="7737" width="9.140625" style="435"/>
    <col min="7738" max="7738" width="9.140625" style="435" customWidth="1"/>
    <col min="7739" max="7938" width="9.140625" style="435"/>
    <col min="7939" max="7939" width="27" style="435" bestFit="1" customWidth="1"/>
    <col min="7940" max="7955" width="0" style="435" hidden="1" customWidth="1"/>
    <col min="7956" max="7956" width="9.140625" style="435"/>
    <col min="7957" max="7967" width="0" style="435" hidden="1" customWidth="1"/>
    <col min="7968" max="7968" width="9.140625" style="435"/>
    <col min="7969" max="7978" width="0" style="435" hidden="1" customWidth="1"/>
    <col min="7979" max="7980" width="9.140625" style="435" customWidth="1"/>
    <col min="7981" max="7981" width="9.140625" style="435"/>
    <col min="7982" max="7991" width="0" style="435" hidden="1" customWidth="1"/>
    <col min="7992" max="7992" width="10.140625" style="435" bestFit="1" customWidth="1"/>
    <col min="7993" max="7993" width="9.140625" style="435"/>
    <col min="7994" max="7994" width="9.140625" style="435" customWidth="1"/>
    <col min="7995" max="8194" width="9.140625" style="435"/>
    <col min="8195" max="8195" width="27" style="435" bestFit="1" customWidth="1"/>
    <col min="8196" max="8211" width="0" style="435" hidden="1" customWidth="1"/>
    <col min="8212" max="8212" width="9.140625" style="435"/>
    <col min="8213" max="8223" width="0" style="435" hidden="1" customWidth="1"/>
    <col min="8224" max="8224" width="9.140625" style="435"/>
    <col min="8225" max="8234" width="0" style="435" hidden="1" customWidth="1"/>
    <col min="8235" max="8236" width="9.140625" style="435" customWidth="1"/>
    <col min="8237" max="8237" width="9.140625" style="435"/>
    <col min="8238" max="8247" width="0" style="435" hidden="1" customWidth="1"/>
    <col min="8248" max="8248" width="10.140625" style="435" bestFit="1" customWidth="1"/>
    <col min="8249" max="8249" width="9.140625" style="435"/>
    <col min="8250" max="8250" width="9.140625" style="435" customWidth="1"/>
    <col min="8251" max="8450" width="9.140625" style="435"/>
    <col min="8451" max="8451" width="27" style="435" bestFit="1" customWidth="1"/>
    <col min="8452" max="8467" width="0" style="435" hidden="1" customWidth="1"/>
    <col min="8468" max="8468" width="9.140625" style="435"/>
    <col min="8469" max="8479" width="0" style="435" hidden="1" customWidth="1"/>
    <col min="8480" max="8480" width="9.140625" style="435"/>
    <col min="8481" max="8490" width="0" style="435" hidden="1" customWidth="1"/>
    <col min="8491" max="8492" width="9.140625" style="435" customWidth="1"/>
    <col min="8493" max="8493" width="9.140625" style="435"/>
    <col min="8494" max="8503" width="0" style="435" hidden="1" customWidth="1"/>
    <col min="8504" max="8504" width="10.140625" style="435" bestFit="1" customWidth="1"/>
    <col min="8505" max="8505" width="9.140625" style="435"/>
    <col min="8506" max="8506" width="9.140625" style="435" customWidth="1"/>
    <col min="8507" max="8706" width="9.140625" style="435"/>
    <col min="8707" max="8707" width="27" style="435" bestFit="1" customWidth="1"/>
    <col min="8708" max="8723" width="0" style="435" hidden="1" customWidth="1"/>
    <col min="8724" max="8724" width="9.140625" style="435"/>
    <col min="8725" max="8735" width="0" style="435" hidden="1" customWidth="1"/>
    <col min="8736" max="8736" width="9.140625" style="435"/>
    <col min="8737" max="8746" width="0" style="435" hidden="1" customWidth="1"/>
    <col min="8747" max="8748" width="9.140625" style="435" customWidth="1"/>
    <col min="8749" max="8749" width="9.140625" style="435"/>
    <col min="8750" max="8759" width="0" style="435" hidden="1" customWidth="1"/>
    <col min="8760" max="8760" width="10.140625" style="435" bestFit="1" customWidth="1"/>
    <col min="8761" max="8761" width="9.140625" style="435"/>
    <col min="8762" max="8762" width="9.140625" style="435" customWidth="1"/>
    <col min="8763" max="8962" width="9.140625" style="435"/>
    <col min="8963" max="8963" width="27" style="435" bestFit="1" customWidth="1"/>
    <col min="8964" max="8979" width="0" style="435" hidden="1" customWidth="1"/>
    <col min="8980" max="8980" width="9.140625" style="435"/>
    <col min="8981" max="8991" width="0" style="435" hidden="1" customWidth="1"/>
    <col min="8992" max="8992" width="9.140625" style="435"/>
    <col min="8993" max="9002" width="0" style="435" hidden="1" customWidth="1"/>
    <col min="9003" max="9004" width="9.140625" style="435" customWidth="1"/>
    <col min="9005" max="9005" width="9.140625" style="435"/>
    <col min="9006" max="9015" width="0" style="435" hidden="1" customWidth="1"/>
    <col min="9016" max="9016" width="10.140625" style="435" bestFit="1" customWidth="1"/>
    <col min="9017" max="9017" width="9.140625" style="435"/>
    <col min="9018" max="9018" width="9.140625" style="435" customWidth="1"/>
    <col min="9019" max="9218" width="9.140625" style="435"/>
    <col min="9219" max="9219" width="27" style="435" bestFit="1" customWidth="1"/>
    <col min="9220" max="9235" width="0" style="435" hidden="1" customWidth="1"/>
    <col min="9236" max="9236" width="9.140625" style="435"/>
    <col min="9237" max="9247" width="0" style="435" hidden="1" customWidth="1"/>
    <col min="9248" max="9248" width="9.140625" style="435"/>
    <col min="9249" max="9258" width="0" style="435" hidden="1" customWidth="1"/>
    <col min="9259" max="9260" width="9.140625" style="435" customWidth="1"/>
    <col min="9261" max="9261" width="9.140625" style="435"/>
    <col min="9262" max="9271" width="0" style="435" hidden="1" customWidth="1"/>
    <col min="9272" max="9272" width="10.140625" style="435" bestFit="1" customWidth="1"/>
    <col min="9273" max="9273" width="9.140625" style="435"/>
    <col min="9274" max="9274" width="9.140625" style="435" customWidth="1"/>
    <col min="9275" max="9474" width="9.140625" style="435"/>
    <col min="9475" max="9475" width="27" style="435" bestFit="1" customWidth="1"/>
    <col min="9476" max="9491" width="0" style="435" hidden="1" customWidth="1"/>
    <col min="9492" max="9492" width="9.140625" style="435"/>
    <col min="9493" max="9503" width="0" style="435" hidden="1" customWidth="1"/>
    <col min="9504" max="9504" width="9.140625" style="435"/>
    <col min="9505" max="9514" width="0" style="435" hidden="1" customWidth="1"/>
    <col min="9515" max="9516" width="9.140625" style="435" customWidth="1"/>
    <col min="9517" max="9517" width="9.140625" style="435"/>
    <col min="9518" max="9527" width="0" style="435" hidden="1" customWidth="1"/>
    <col min="9528" max="9528" width="10.140625" style="435" bestFit="1" customWidth="1"/>
    <col min="9529" max="9529" width="9.140625" style="435"/>
    <col min="9530" max="9530" width="9.140625" style="435" customWidth="1"/>
    <col min="9531" max="9730" width="9.140625" style="435"/>
    <col min="9731" max="9731" width="27" style="435" bestFit="1" customWidth="1"/>
    <col min="9732" max="9747" width="0" style="435" hidden="1" customWidth="1"/>
    <col min="9748" max="9748" width="9.140625" style="435"/>
    <col min="9749" max="9759" width="0" style="435" hidden="1" customWidth="1"/>
    <col min="9760" max="9760" width="9.140625" style="435"/>
    <col min="9761" max="9770" width="0" style="435" hidden="1" customWidth="1"/>
    <col min="9771" max="9772" width="9.140625" style="435" customWidth="1"/>
    <col min="9773" max="9773" width="9.140625" style="435"/>
    <col min="9774" max="9783" width="0" style="435" hidden="1" customWidth="1"/>
    <col min="9784" max="9784" width="10.140625" style="435" bestFit="1" customWidth="1"/>
    <col min="9785" max="9785" width="9.140625" style="435"/>
    <col min="9786" max="9786" width="9.140625" style="435" customWidth="1"/>
    <col min="9787" max="9986" width="9.140625" style="435"/>
    <col min="9987" max="9987" width="27" style="435" bestFit="1" customWidth="1"/>
    <col min="9988" max="10003" width="0" style="435" hidden="1" customWidth="1"/>
    <col min="10004" max="10004" width="9.140625" style="435"/>
    <col min="10005" max="10015" width="0" style="435" hidden="1" customWidth="1"/>
    <col min="10016" max="10016" width="9.140625" style="435"/>
    <col min="10017" max="10026" width="0" style="435" hidden="1" customWidth="1"/>
    <col min="10027" max="10028" width="9.140625" style="435" customWidth="1"/>
    <col min="10029" max="10029" width="9.140625" style="435"/>
    <col min="10030" max="10039" width="0" style="435" hidden="1" customWidth="1"/>
    <col min="10040" max="10040" width="10.140625" style="435" bestFit="1" customWidth="1"/>
    <col min="10041" max="10041" width="9.140625" style="435"/>
    <col min="10042" max="10042" width="9.140625" style="435" customWidth="1"/>
    <col min="10043" max="10242" width="9.140625" style="435"/>
    <col min="10243" max="10243" width="27" style="435" bestFit="1" customWidth="1"/>
    <col min="10244" max="10259" width="0" style="435" hidden="1" customWidth="1"/>
    <col min="10260" max="10260" width="9.140625" style="435"/>
    <col min="10261" max="10271" width="0" style="435" hidden="1" customWidth="1"/>
    <col min="10272" max="10272" width="9.140625" style="435"/>
    <col min="10273" max="10282" width="0" style="435" hidden="1" customWidth="1"/>
    <col min="10283" max="10284" width="9.140625" style="435" customWidth="1"/>
    <col min="10285" max="10285" width="9.140625" style="435"/>
    <col min="10286" max="10295" width="0" style="435" hidden="1" customWidth="1"/>
    <col min="10296" max="10296" width="10.140625" style="435" bestFit="1" customWidth="1"/>
    <col min="10297" max="10297" width="9.140625" style="435"/>
    <col min="10298" max="10298" width="9.140625" style="435" customWidth="1"/>
    <col min="10299" max="10498" width="9.140625" style="435"/>
    <col min="10499" max="10499" width="27" style="435" bestFit="1" customWidth="1"/>
    <col min="10500" max="10515" width="0" style="435" hidden="1" customWidth="1"/>
    <col min="10516" max="10516" width="9.140625" style="435"/>
    <col min="10517" max="10527" width="0" style="435" hidden="1" customWidth="1"/>
    <col min="10528" max="10528" width="9.140625" style="435"/>
    <col min="10529" max="10538" width="0" style="435" hidden="1" customWidth="1"/>
    <col min="10539" max="10540" width="9.140625" style="435" customWidth="1"/>
    <col min="10541" max="10541" width="9.140625" style="435"/>
    <col min="10542" max="10551" width="0" style="435" hidden="1" customWidth="1"/>
    <col min="10552" max="10552" width="10.140625" style="435" bestFit="1" customWidth="1"/>
    <col min="10553" max="10553" width="9.140625" style="435"/>
    <col min="10554" max="10554" width="9.140625" style="435" customWidth="1"/>
    <col min="10555" max="10754" width="9.140625" style="435"/>
    <col min="10755" max="10755" width="27" style="435" bestFit="1" customWidth="1"/>
    <col min="10756" max="10771" width="0" style="435" hidden="1" customWidth="1"/>
    <col min="10772" max="10772" width="9.140625" style="435"/>
    <col min="10773" max="10783" width="0" style="435" hidden="1" customWidth="1"/>
    <col min="10784" max="10784" width="9.140625" style="435"/>
    <col min="10785" max="10794" width="0" style="435" hidden="1" customWidth="1"/>
    <col min="10795" max="10796" width="9.140625" style="435" customWidth="1"/>
    <col min="10797" max="10797" width="9.140625" style="435"/>
    <col min="10798" max="10807" width="0" style="435" hidden="1" customWidth="1"/>
    <col min="10808" max="10808" width="10.140625" style="435" bestFit="1" customWidth="1"/>
    <col min="10809" max="10809" width="9.140625" style="435"/>
    <col min="10810" max="10810" width="9.140625" style="435" customWidth="1"/>
    <col min="10811" max="11010" width="9.140625" style="435"/>
    <col min="11011" max="11011" width="27" style="435" bestFit="1" customWidth="1"/>
    <col min="11012" max="11027" width="0" style="435" hidden="1" customWidth="1"/>
    <col min="11028" max="11028" width="9.140625" style="435"/>
    <col min="11029" max="11039" width="0" style="435" hidden="1" customWidth="1"/>
    <col min="11040" max="11040" width="9.140625" style="435"/>
    <col min="11041" max="11050" width="0" style="435" hidden="1" customWidth="1"/>
    <col min="11051" max="11052" width="9.140625" style="435" customWidth="1"/>
    <col min="11053" max="11053" width="9.140625" style="435"/>
    <col min="11054" max="11063" width="0" style="435" hidden="1" customWidth="1"/>
    <col min="11064" max="11064" width="10.140625" style="435" bestFit="1" customWidth="1"/>
    <col min="11065" max="11065" width="9.140625" style="435"/>
    <col min="11066" max="11066" width="9.140625" style="435" customWidth="1"/>
    <col min="11067" max="11266" width="9.140625" style="435"/>
    <col min="11267" max="11267" width="27" style="435" bestFit="1" customWidth="1"/>
    <col min="11268" max="11283" width="0" style="435" hidden="1" customWidth="1"/>
    <col min="11284" max="11284" width="9.140625" style="435"/>
    <col min="11285" max="11295" width="0" style="435" hidden="1" customWidth="1"/>
    <col min="11296" max="11296" width="9.140625" style="435"/>
    <col min="11297" max="11306" width="0" style="435" hidden="1" customWidth="1"/>
    <col min="11307" max="11308" width="9.140625" style="435" customWidth="1"/>
    <col min="11309" max="11309" width="9.140625" style="435"/>
    <col min="11310" max="11319" width="0" style="435" hidden="1" customWidth="1"/>
    <col min="11320" max="11320" width="10.140625" style="435" bestFit="1" customWidth="1"/>
    <col min="11321" max="11321" width="9.140625" style="435"/>
    <col min="11322" max="11322" width="9.140625" style="435" customWidth="1"/>
    <col min="11323" max="11522" width="9.140625" style="435"/>
    <col min="11523" max="11523" width="27" style="435" bestFit="1" customWidth="1"/>
    <col min="11524" max="11539" width="0" style="435" hidden="1" customWidth="1"/>
    <col min="11540" max="11540" width="9.140625" style="435"/>
    <col min="11541" max="11551" width="0" style="435" hidden="1" customWidth="1"/>
    <col min="11552" max="11552" width="9.140625" style="435"/>
    <col min="11553" max="11562" width="0" style="435" hidden="1" customWidth="1"/>
    <col min="11563" max="11564" width="9.140625" style="435" customWidth="1"/>
    <col min="11565" max="11565" width="9.140625" style="435"/>
    <col min="11566" max="11575" width="0" style="435" hidden="1" customWidth="1"/>
    <col min="11576" max="11576" width="10.140625" style="435" bestFit="1" customWidth="1"/>
    <col min="11577" max="11577" width="9.140625" style="435"/>
    <col min="11578" max="11578" width="9.140625" style="435" customWidth="1"/>
    <col min="11579" max="11778" width="9.140625" style="435"/>
    <col min="11779" max="11779" width="27" style="435" bestFit="1" customWidth="1"/>
    <col min="11780" max="11795" width="0" style="435" hidden="1" customWidth="1"/>
    <col min="11796" max="11796" width="9.140625" style="435"/>
    <col min="11797" max="11807" width="0" style="435" hidden="1" customWidth="1"/>
    <col min="11808" max="11808" width="9.140625" style="435"/>
    <col min="11809" max="11818" width="0" style="435" hidden="1" customWidth="1"/>
    <col min="11819" max="11820" width="9.140625" style="435" customWidth="1"/>
    <col min="11821" max="11821" width="9.140625" style="435"/>
    <col min="11822" max="11831" width="0" style="435" hidden="1" customWidth="1"/>
    <col min="11832" max="11832" width="10.140625" style="435" bestFit="1" customWidth="1"/>
    <col min="11833" max="11833" width="9.140625" style="435"/>
    <col min="11834" max="11834" width="9.140625" style="435" customWidth="1"/>
    <col min="11835" max="12034" width="9.140625" style="435"/>
    <col min="12035" max="12035" width="27" style="435" bestFit="1" customWidth="1"/>
    <col min="12036" max="12051" width="0" style="435" hidden="1" customWidth="1"/>
    <col min="12052" max="12052" width="9.140625" style="435"/>
    <col min="12053" max="12063" width="0" style="435" hidden="1" customWidth="1"/>
    <col min="12064" max="12064" width="9.140625" style="435"/>
    <col min="12065" max="12074" width="0" style="435" hidden="1" customWidth="1"/>
    <col min="12075" max="12076" width="9.140625" style="435" customWidth="1"/>
    <col min="12077" max="12077" width="9.140625" style="435"/>
    <col min="12078" max="12087" width="0" style="435" hidden="1" customWidth="1"/>
    <col min="12088" max="12088" width="10.140625" style="435" bestFit="1" customWidth="1"/>
    <col min="12089" max="12089" width="9.140625" style="435"/>
    <col min="12090" max="12090" width="9.140625" style="435" customWidth="1"/>
    <col min="12091" max="12290" width="9.140625" style="435"/>
    <col min="12291" max="12291" width="27" style="435" bestFit="1" customWidth="1"/>
    <col min="12292" max="12307" width="0" style="435" hidden="1" customWidth="1"/>
    <col min="12308" max="12308" width="9.140625" style="435"/>
    <col min="12309" max="12319" width="0" style="435" hidden="1" customWidth="1"/>
    <col min="12320" max="12320" width="9.140625" style="435"/>
    <col min="12321" max="12330" width="0" style="435" hidden="1" customWidth="1"/>
    <col min="12331" max="12332" width="9.140625" style="435" customWidth="1"/>
    <col min="12333" max="12333" width="9.140625" style="435"/>
    <col min="12334" max="12343" width="0" style="435" hidden="1" customWidth="1"/>
    <col min="12344" max="12344" width="10.140625" style="435" bestFit="1" customWidth="1"/>
    <col min="12345" max="12345" width="9.140625" style="435"/>
    <col min="12346" max="12346" width="9.140625" style="435" customWidth="1"/>
    <col min="12347" max="12546" width="9.140625" style="435"/>
    <col min="12547" max="12547" width="27" style="435" bestFit="1" customWidth="1"/>
    <col min="12548" max="12563" width="0" style="435" hidden="1" customWidth="1"/>
    <col min="12564" max="12564" width="9.140625" style="435"/>
    <col min="12565" max="12575" width="0" style="435" hidden="1" customWidth="1"/>
    <col min="12576" max="12576" width="9.140625" style="435"/>
    <col min="12577" max="12586" width="0" style="435" hidden="1" customWidth="1"/>
    <col min="12587" max="12588" width="9.140625" style="435" customWidth="1"/>
    <col min="12589" max="12589" width="9.140625" style="435"/>
    <col min="12590" max="12599" width="0" style="435" hidden="1" customWidth="1"/>
    <col min="12600" max="12600" width="10.140625" style="435" bestFit="1" customWidth="1"/>
    <col min="12601" max="12601" width="9.140625" style="435"/>
    <col min="12602" max="12602" width="9.140625" style="435" customWidth="1"/>
    <col min="12603" max="12802" width="9.140625" style="435"/>
    <col min="12803" max="12803" width="27" style="435" bestFit="1" customWidth="1"/>
    <col min="12804" max="12819" width="0" style="435" hidden="1" customWidth="1"/>
    <col min="12820" max="12820" width="9.140625" style="435"/>
    <col min="12821" max="12831" width="0" style="435" hidden="1" customWidth="1"/>
    <col min="12832" max="12832" width="9.140625" style="435"/>
    <col min="12833" max="12842" width="0" style="435" hidden="1" customWidth="1"/>
    <col min="12843" max="12844" width="9.140625" style="435" customWidth="1"/>
    <col min="12845" max="12845" width="9.140625" style="435"/>
    <col min="12846" max="12855" width="0" style="435" hidden="1" customWidth="1"/>
    <col min="12856" max="12856" width="10.140625" style="435" bestFit="1" customWidth="1"/>
    <col min="12857" max="12857" width="9.140625" style="435"/>
    <col min="12858" max="12858" width="9.140625" style="435" customWidth="1"/>
    <col min="12859" max="13058" width="9.140625" style="435"/>
    <col min="13059" max="13059" width="27" style="435" bestFit="1" customWidth="1"/>
    <col min="13060" max="13075" width="0" style="435" hidden="1" customWidth="1"/>
    <col min="13076" max="13076" width="9.140625" style="435"/>
    <col min="13077" max="13087" width="0" style="435" hidden="1" customWidth="1"/>
    <col min="13088" max="13088" width="9.140625" style="435"/>
    <col min="13089" max="13098" width="0" style="435" hidden="1" customWidth="1"/>
    <col min="13099" max="13100" width="9.140625" style="435" customWidth="1"/>
    <col min="13101" max="13101" width="9.140625" style="435"/>
    <col min="13102" max="13111" width="0" style="435" hidden="1" customWidth="1"/>
    <col min="13112" max="13112" width="10.140625" style="435" bestFit="1" customWidth="1"/>
    <col min="13113" max="13113" width="9.140625" style="435"/>
    <col min="13114" max="13114" width="9.140625" style="435" customWidth="1"/>
    <col min="13115" max="13314" width="9.140625" style="435"/>
    <col min="13315" max="13315" width="27" style="435" bestFit="1" customWidth="1"/>
    <col min="13316" max="13331" width="0" style="435" hidden="1" customWidth="1"/>
    <col min="13332" max="13332" width="9.140625" style="435"/>
    <col min="13333" max="13343" width="0" style="435" hidden="1" customWidth="1"/>
    <col min="13344" max="13344" width="9.140625" style="435"/>
    <col min="13345" max="13354" width="0" style="435" hidden="1" customWidth="1"/>
    <col min="13355" max="13356" width="9.140625" style="435" customWidth="1"/>
    <col min="13357" max="13357" width="9.140625" style="435"/>
    <col min="13358" max="13367" width="0" style="435" hidden="1" customWidth="1"/>
    <col min="13368" max="13368" width="10.140625" style="435" bestFit="1" customWidth="1"/>
    <col min="13369" max="13369" width="9.140625" style="435"/>
    <col min="13370" max="13370" width="9.140625" style="435" customWidth="1"/>
    <col min="13371" max="13570" width="9.140625" style="435"/>
    <col min="13571" max="13571" width="27" style="435" bestFit="1" customWidth="1"/>
    <col min="13572" max="13587" width="0" style="435" hidden="1" customWidth="1"/>
    <col min="13588" max="13588" width="9.140625" style="435"/>
    <col min="13589" max="13599" width="0" style="435" hidden="1" customWidth="1"/>
    <col min="13600" max="13600" width="9.140625" style="435"/>
    <col min="13601" max="13610" width="0" style="435" hidden="1" customWidth="1"/>
    <col min="13611" max="13612" width="9.140625" style="435" customWidth="1"/>
    <col min="13613" max="13613" width="9.140625" style="435"/>
    <col min="13614" max="13623" width="0" style="435" hidden="1" customWidth="1"/>
    <col min="13624" max="13624" width="10.140625" style="435" bestFit="1" customWidth="1"/>
    <col min="13625" max="13625" width="9.140625" style="435"/>
    <col min="13626" max="13626" width="9.140625" style="435" customWidth="1"/>
    <col min="13627" max="13826" width="9.140625" style="435"/>
    <col min="13827" max="13827" width="27" style="435" bestFit="1" customWidth="1"/>
    <col min="13828" max="13843" width="0" style="435" hidden="1" customWidth="1"/>
    <col min="13844" max="13844" width="9.140625" style="435"/>
    <col min="13845" max="13855" width="0" style="435" hidden="1" customWidth="1"/>
    <col min="13856" max="13856" width="9.140625" style="435"/>
    <col min="13857" max="13866" width="0" style="435" hidden="1" customWidth="1"/>
    <col min="13867" max="13868" width="9.140625" style="435" customWidth="1"/>
    <col min="13869" max="13869" width="9.140625" style="435"/>
    <col min="13870" max="13879" width="0" style="435" hidden="1" customWidth="1"/>
    <col min="13880" max="13880" width="10.140625" style="435" bestFit="1" customWidth="1"/>
    <col min="13881" max="13881" width="9.140625" style="435"/>
    <col min="13882" max="13882" width="9.140625" style="435" customWidth="1"/>
    <col min="13883" max="14082" width="9.140625" style="435"/>
    <col min="14083" max="14083" width="27" style="435" bestFit="1" customWidth="1"/>
    <col min="14084" max="14099" width="0" style="435" hidden="1" customWidth="1"/>
    <col min="14100" max="14100" width="9.140625" style="435"/>
    <col min="14101" max="14111" width="0" style="435" hidden="1" customWidth="1"/>
    <col min="14112" max="14112" width="9.140625" style="435"/>
    <col min="14113" max="14122" width="0" style="435" hidden="1" customWidth="1"/>
    <col min="14123" max="14124" width="9.140625" style="435" customWidth="1"/>
    <col min="14125" max="14125" width="9.140625" style="435"/>
    <col min="14126" max="14135" width="0" style="435" hidden="1" customWidth="1"/>
    <col min="14136" max="14136" width="10.140625" style="435" bestFit="1" customWidth="1"/>
    <col min="14137" max="14137" width="9.140625" style="435"/>
    <col min="14138" max="14138" width="9.140625" style="435" customWidth="1"/>
    <col min="14139" max="14338" width="9.140625" style="435"/>
    <col min="14339" max="14339" width="27" style="435" bestFit="1" customWidth="1"/>
    <col min="14340" max="14355" width="0" style="435" hidden="1" customWidth="1"/>
    <col min="14356" max="14356" width="9.140625" style="435"/>
    <col min="14357" max="14367" width="0" style="435" hidden="1" customWidth="1"/>
    <col min="14368" max="14368" width="9.140625" style="435"/>
    <col min="14369" max="14378" width="0" style="435" hidden="1" customWidth="1"/>
    <col min="14379" max="14380" width="9.140625" style="435" customWidth="1"/>
    <col min="14381" max="14381" width="9.140625" style="435"/>
    <col min="14382" max="14391" width="0" style="435" hidden="1" customWidth="1"/>
    <col min="14392" max="14392" width="10.140625" style="435" bestFit="1" customWidth="1"/>
    <col min="14393" max="14393" width="9.140625" style="435"/>
    <col min="14394" max="14394" width="9.140625" style="435" customWidth="1"/>
    <col min="14395" max="14594" width="9.140625" style="435"/>
    <col min="14595" max="14595" width="27" style="435" bestFit="1" customWidth="1"/>
    <col min="14596" max="14611" width="0" style="435" hidden="1" customWidth="1"/>
    <col min="14612" max="14612" width="9.140625" style="435"/>
    <col min="14613" max="14623" width="0" style="435" hidden="1" customWidth="1"/>
    <col min="14624" max="14624" width="9.140625" style="435"/>
    <col min="14625" max="14634" width="0" style="435" hidden="1" customWidth="1"/>
    <col min="14635" max="14636" width="9.140625" style="435" customWidth="1"/>
    <col min="14637" max="14637" width="9.140625" style="435"/>
    <col min="14638" max="14647" width="0" style="435" hidden="1" customWidth="1"/>
    <col min="14648" max="14648" width="10.140625" style="435" bestFit="1" customWidth="1"/>
    <col min="14649" max="14649" width="9.140625" style="435"/>
    <col min="14650" max="14650" width="9.140625" style="435" customWidth="1"/>
    <col min="14651" max="14850" width="9.140625" style="435"/>
    <col min="14851" max="14851" width="27" style="435" bestFit="1" customWidth="1"/>
    <col min="14852" max="14867" width="0" style="435" hidden="1" customWidth="1"/>
    <col min="14868" max="14868" width="9.140625" style="435"/>
    <col min="14869" max="14879" width="0" style="435" hidden="1" customWidth="1"/>
    <col min="14880" max="14880" width="9.140625" style="435"/>
    <col min="14881" max="14890" width="0" style="435" hidden="1" customWidth="1"/>
    <col min="14891" max="14892" width="9.140625" style="435" customWidth="1"/>
    <col min="14893" max="14893" width="9.140625" style="435"/>
    <col min="14894" max="14903" width="0" style="435" hidden="1" customWidth="1"/>
    <col min="14904" max="14904" width="10.140625" style="435" bestFit="1" customWidth="1"/>
    <col min="14905" max="14905" width="9.140625" style="435"/>
    <col min="14906" max="14906" width="9.140625" style="435" customWidth="1"/>
    <col min="14907" max="15106" width="9.140625" style="435"/>
    <col min="15107" max="15107" width="27" style="435" bestFit="1" customWidth="1"/>
    <col min="15108" max="15123" width="0" style="435" hidden="1" customWidth="1"/>
    <col min="15124" max="15124" width="9.140625" style="435"/>
    <col min="15125" max="15135" width="0" style="435" hidden="1" customWidth="1"/>
    <col min="15136" max="15136" width="9.140625" style="435"/>
    <col min="15137" max="15146" width="0" style="435" hidden="1" customWidth="1"/>
    <col min="15147" max="15148" width="9.140625" style="435" customWidth="1"/>
    <col min="15149" max="15149" width="9.140625" style="435"/>
    <col min="15150" max="15159" width="0" style="435" hidden="1" customWidth="1"/>
    <col min="15160" max="15160" width="10.140625" style="435" bestFit="1" customWidth="1"/>
    <col min="15161" max="15161" width="9.140625" style="435"/>
    <col min="15162" max="15162" width="9.140625" style="435" customWidth="1"/>
    <col min="15163" max="15362" width="9.140625" style="435"/>
    <col min="15363" max="15363" width="27" style="435" bestFit="1" customWidth="1"/>
    <col min="15364" max="15379" width="0" style="435" hidden="1" customWidth="1"/>
    <col min="15380" max="15380" width="9.140625" style="435"/>
    <col min="15381" max="15391" width="0" style="435" hidden="1" customWidth="1"/>
    <col min="15392" max="15392" width="9.140625" style="435"/>
    <col min="15393" max="15402" width="0" style="435" hidden="1" customWidth="1"/>
    <col min="15403" max="15404" width="9.140625" style="435" customWidth="1"/>
    <col min="15405" max="15405" width="9.140625" style="435"/>
    <col min="15406" max="15415" width="0" style="435" hidden="1" customWidth="1"/>
    <col min="15416" max="15416" width="10.140625" style="435" bestFit="1" customWidth="1"/>
    <col min="15417" max="15417" width="9.140625" style="435"/>
    <col min="15418" max="15418" width="9.140625" style="435" customWidth="1"/>
    <col min="15419" max="15618" width="9.140625" style="435"/>
    <col min="15619" max="15619" width="27" style="435" bestFit="1" customWidth="1"/>
    <col min="15620" max="15635" width="0" style="435" hidden="1" customWidth="1"/>
    <col min="15636" max="15636" width="9.140625" style="435"/>
    <col min="15637" max="15647" width="0" style="435" hidden="1" customWidth="1"/>
    <col min="15648" max="15648" width="9.140625" style="435"/>
    <col min="15649" max="15658" width="0" style="435" hidden="1" customWidth="1"/>
    <col min="15659" max="15660" width="9.140625" style="435" customWidth="1"/>
    <col min="15661" max="15661" width="9.140625" style="435"/>
    <col min="15662" max="15671" width="0" style="435" hidden="1" customWidth="1"/>
    <col min="15672" max="15672" width="10.140625" style="435" bestFit="1" customWidth="1"/>
    <col min="15673" max="15673" width="9.140625" style="435"/>
    <col min="15674" max="15674" width="9.140625" style="435" customWidth="1"/>
    <col min="15675" max="15874" width="9.140625" style="435"/>
    <col min="15875" max="15875" width="27" style="435" bestFit="1" customWidth="1"/>
    <col min="15876" max="15891" width="0" style="435" hidden="1" customWidth="1"/>
    <col min="15892" max="15892" width="9.140625" style="435"/>
    <col min="15893" max="15903" width="0" style="435" hidden="1" customWidth="1"/>
    <col min="15904" max="15904" width="9.140625" style="435"/>
    <col min="15905" max="15914" width="0" style="435" hidden="1" customWidth="1"/>
    <col min="15915" max="15916" width="9.140625" style="435" customWidth="1"/>
    <col min="15917" max="15917" width="9.140625" style="435"/>
    <col min="15918" max="15927" width="0" style="435" hidden="1" customWidth="1"/>
    <col min="15928" max="15928" width="10.140625" style="435" bestFit="1" customWidth="1"/>
    <col min="15929" max="15929" width="9.140625" style="435"/>
    <col min="15930" max="15930" width="9.140625" style="435" customWidth="1"/>
    <col min="15931" max="16130" width="9.140625" style="435"/>
    <col min="16131" max="16131" width="27" style="435" bestFit="1" customWidth="1"/>
    <col min="16132" max="16147" width="0" style="435" hidden="1" customWidth="1"/>
    <col min="16148" max="16148" width="9.140625" style="435"/>
    <col min="16149" max="16159" width="0" style="435" hidden="1" customWidth="1"/>
    <col min="16160" max="16160" width="9.140625" style="435"/>
    <col min="16161" max="16170" width="0" style="435" hidden="1" customWidth="1"/>
    <col min="16171" max="16172" width="9.140625" style="435" customWidth="1"/>
    <col min="16173" max="16173" width="9.140625" style="435"/>
    <col min="16174" max="16183" width="0" style="435" hidden="1" customWidth="1"/>
    <col min="16184" max="16184" width="10.140625" style="435" bestFit="1" customWidth="1"/>
    <col min="16185" max="16185" width="9.140625" style="435"/>
    <col min="16186" max="16186" width="9.140625" style="435" customWidth="1"/>
    <col min="16187" max="16384" width="9.140625" style="435"/>
  </cols>
  <sheetData>
    <row r="1" spans="1:58" ht="15.75">
      <c r="A1" s="1996" t="s">
        <v>816</v>
      </c>
      <c r="B1" s="1996"/>
      <c r="C1" s="1996"/>
      <c r="D1" s="1996"/>
      <c r="E1" s="1996"/>
      <c r="F1" s="1996"/>
      <c r="G1" s="1996"/>
      <c r="H1" s="1996"/>
      <c r="I1" s="1996"/>
      <c r="J1" s="1996"/>
      <c r="K1" s="1996"/>
      <c r="L1" s="1996"/>
      <c r="M1" s="1996"/>
      <c r="N1" s="1996"/>
      <c r="O1" s="1996"/>
      <c r="P1" s="1996"/>
      <c r="Q1" s="1996"/>
      <c r="R1" s="1996"/>
      <c r="S1" s="1996"/>
      <c r="T1" s="1996"/>
      <c r="U1" s="1996"/>
      <c r="V1" s="1996"/>
      <c r="W1" s="1996"/>
      <c r="X1" s="1996"/>
      <c r="Y1" s="1996"/>
      <c r="Z1" s="1996"/>
      <c r="AA1" s="1996"/>
      <c r="AB1" s="1996"/>
      <c r="AC1" s="1996"/>
      <c r="AD1" s="1996"/>
      <c r="AE1" s="1996"/>
      <c r="AF1" s="1996"/>
      <c r="AG1" s="1996"/>
      <c r="AH1" s="1996"/>
      <c r="AI1" s="1996"/>
      <c r="AJ1" s="1996"/>
      <c r="AK1" s="1996"/>
      <c r="AL1" s="1996"/>
      <c r="AM1" s="1996"/>
      <c r="AN1" s="1996"/>
      <c r="AO1" s="1996"/>
      <c r="AP1" s="1996"/>
      <c r="AQ1" s="1996"/>
      <c r="AR1" s="1996"/>
      <c r="AS1" s="1996"/>
      <c r="AT1" s="1996"/>
      <c r="AU1" s="1996"/>
      <c r="AV1" s="1996"/>
      <c r="AW1" s="1996"/>
      <c r="AX1" s="1996"/>
      <c r="AY1" s="1996"/>
      <c r="AZ1" s="1996"/>
      <c r="BA1" s="1996"/>
      <c r="BB1" s="1996"/>
      <c r="BC1" s="1996"/>
      <c r="BD1" s="1996"/>
      <c r="BE1" s="1996"/>
      <c r="BF1" s="1996"/>
    </row>
    <row r="2" spans="1:58" ht="15.75">
      <c r="A2" s="1996" t="s">
        <v>1067</v>
      </c>
      <c r="B2" s="1996"/>
      <c r="C2" s="1996"/>
      <c r="D2" s="1996"/>
      <c r="E2" s="1996"/>
      <c r="F2" s="1996"/>
      <c r="G2" s="1996"/>
      <c r="H2" s="1996"/>
      <c r="I2" s="1996"/>
      <c r="J2" s="1996"/>
      <c r="K2" s="1996"/>
      <c r="L2" s="1996"/>
      <c r="M2" s="1996"/>
      <c r="N2" s="1996"/>
      <c r="O2" s="1996"/>
      <c r="P2" s="1996"/>
      <c r="Q2" s="1996"/>
      <c r="R2" s="1996"/>
      <c r="S2" s="1996"/>
      <c r="T2" s="1996"/>
      <c r="U2" s="1996"/>
      <c r="V2" s="1996"/>
      <c r="W2" s="1996"/>
      <c r="X2" s="1996"/>
      <c r="Y2" s="1996"/>
      <c r="Z2" s="1996"/>
      <c r="AA2" s="1996"/>
      <c r="AB2" s="1996"/>
      <c r="AC2" s="1996"/>
      <c r="AD2" s="1996"/>
      <c r="AE2" s="1996"/>
      <c r="AF2" s="1996"/>
      <c r="AG2" s="1996"/>
      <c r="AH2" s="1996"/>
      <c r="AI2" s="1996"/>
      <c r="AJ2" s="1996"/>
      <c r="AK2" s="1996"/>
      <c r="AL2" s="1996"/>
      <c r="AM2" s="1996"/>
      <c r="AN2" s="1996"/>
      <c r="AO2" s="1996"/>
      <c r="AP2" s="1996"/>
      <c r="AQ2" s="1996"/>
      <c r="AR2" s="1996"/>
      <c r="AS2" s="1996"/>
      <c r="AT2" s="1996"/>
      <c r="AU2" s="1996"/>
      <c r="AV2" s="1996"/>
      <c r="AW2" s="1996"/>
      <c r="AX2" s="1996"/>
      <c r="AY2" s="1996"/>
      <c r="AZ2" s="1996"/>
      <c r="BA2" s="1996"/>
      <c r="BB2" s="1996"/>
      <c r="BC2" s="1996"/>
      <c r="BD2" s="1996"/>
      <c r="BE2" s="1996"/>
      <c r="BF2" s="1996"/>
    </row>
    <row r="3" spans="1:58" ht="15.75" customHeight="1" thickBot="1">
      <c r="A3" s="1997" t="s">
        <v>1068</v>
      </c>
      <c r="B3" s="1997"/>
      <c r="C3" s="1997"/>
      <c r="D3" s="1997"/>
      <c r="E3" s="1997"/>
      <c r="F3" s="1997"/>
      <c r="G3" s="1997"/>
      <c r="H3" s="1997"/>
      <c r="I3" s="1997"/>
      <c r="J3" s="1997"/>
      <c r="K3" s="1997"/>
      <c r="L3" s="1997"/>
      <c r="M3" s="1997"/>
      <c r="N3" s="1997"/>
      <c r="O3" s="1997"/>
      <c r="P3" s="1997"/>
      <c r="Q3" s="1997"/>
      <c r="R3" s="1997"/>
      <c r="S3" s="1997"/>
      <c r="T3" s="1997"/>
      <c r="U3" s="1997"/>
      <c r="V3" s="1997"/>
      <c r="W3" s="1997"/>
      <c r="X3" s="1997"/>
      <c r="Y3" s="1997"/>
      <c r="Z3" s="1997"/>
      <c r="AA3" s="1997"/>
      <c r="AB3" s="1997"/>
      <c r="AC3" s="1997"/>
      <c r="AD3" s="1997"/>
      <c r="AE3" s="1997"/>
      <c r="AF3" s="1997"/>
      <c r="AG3" s="1997"/>
      <c r="AH3" s="1997"/>
      <c r="AI3" s="1997"/>
      <c r="AJ3" s="1997"/>
      <c r="AK3" s="1997"/>
      <c r="AL3" s="1997"/>
      <c r="AM3" s="1997"/>
      <c r="AN3" s="1997"/>
      <c r="AO3" s="1997"/>
      <c r="AP3" s="1997"/>
      <c r="AQ3" s="1997"/>
      <c r="AR3" s="1997"/>
      <c r="AS3" s="1997"/>
      <c r="AT3" s="1997"/>
      <c r="AU3" s="1997"/>
      <c r="AV3" s="1997"/>
      <c r="AW3" s="1997"/>
      <c r="AX3" s="1997"/>
      <c r="AY3" s="1997"/>
      <c r="AZ3" s="1997"/>
      <c r="BA3" s="1997"/>
      <c r="BB3" s="1997"/>
      <c r="BC3" s="1997"/>
      <c r="BD3" s="1997"/>
      <c r="BE3" s="1997"/>
      <c r="BF3" s="1997"/>
    </row>
    <row r="4" spans="1:58" ht="13.5" thickTop="1">
      <c r="A4" s="1992" t="s">
        <v>1069</v>
      </c>
      <c r="B4" s="1993"/>
      <c r="C4" s="1993"/>
      <c r="D4" s="1363">
        <v>2010</v>
      </c>
      <c r="E4" s="1363">
        <v>2011</v>
      </c>
      <c r="F4" s="1363">
        <v>2012</v>
      </c>
      <c r="G4" s="1364">
        <v>2013</v>
      </c>
      <c r="H4" s="1364" t="s">
        <v>194</v>
      </c>
      <c r="I4" s="1364">
        <v>2013</v>
      </c>
      <c r="J4" s="1364">
        <v>2013</v>
      </c>
      <c r="K4" s="1364">
        <v>2013</v>
      </c>
      <c r="L4" s="1364">
        <v>2013</v>
      </c>
      <c r="M4" s="1364">
        <v>2013</v>
      </c>
      <c r="N4" s="1364">
        <v>2014</v>
      </c>
      <c r="O4" s="1364">
        <v>2014</v>
      </c>
      <c r="P4" s="1364">
        <v>2014</v>
      </c>
      <c r="Q4" s="1364">
        <v>2014</v>
      </c>
      <c r="R4" s="1364">
        <v>2014</v>
      </c>
      <c r="S4" s="1364">
        <v>2014</v>
      </c>
      <c r="T4" s="1596">
        <v>2014</v>
      </c>
      <c r="U4" s="1596">
        <v>2014</v>
      </c>
      <c r="V4" s="1596">
        <v>2014</v>
      </c>
      <c r="W4" s="1596">
        <v>2014</v>
      </c>
      <c r="X4" s="1596">
        <v>2014</v>
      </c>
      <c r="Y4" s="1596">
        <v>2014</v>
      </c>
      <c r="Z4" s="1596">
        <v>2015</v>
      </c>
      <c r="AA4" s="1596">
        <v>2015</v>
      </c>
      <c r="AB4" s="1596">
        <v>2015</v>
      </c>
      <c r="AC4" s="1596">
        <v>2015</v>
      </c>
      <c r="AD4" s="1596">
        <v>2015</v>
      </c>
      <c r="AE4" s="1596">
        <v>2015</v>
      </c>
      <c r="AF4" s="1596">
        <v>2015</v>
      </c>
      <c r="AG4" s="1596">
        <v>2015</v>
      </c>
      <c r="AH4" s="1596">
        <v>2015</v>
      </c>
      <c r="AI4" s="1596">
        <v>2015</v>
      </c>
      <c r="AJ4" s="1596">
        <v>2015</v>
      </c>
      <c r="AK4" s="1596">
        <v>2015</v>
      </c>
      <c r="AL4" s="1596">
        <v>2016</v>
      </c>
      <c r="AM4" s="1596">
        <v>2016</v>
      </c>
      <c r="AN4" s="1596">
        <v>2016</v>
      </c>
      <c r="AO4" s="1596">
        <v>2016</v>
      </c>
      <c r="AP4" s="1596">
        <v>2016</v>
      </c>
      <c r="AQ4" s="1596">
        <v>2016</v>
      </c>
      <c r="AR4" s="1596">
        <v>2016</v>
      </c>
      <c r="AS4" s="1596">
        <v>2016</v>
      </c>
      <c r="AT4" s="1596">
        <v>2016</v>
      </c>
      <c r="AU4" s="1596">
        <v>2016</v>
      </c>
      <c r="AV4" s="1596">
        <v>2016</v>
      </c>
      <c r="AW4" s="1596">
        <v>2016</v>
      </c>
      <c r="AX4" s="1596">
        <v>2017</v>
      </c>
      <c r="AY4" s="1596">
        <v>2017</v>
      </c>
      <c r="AZ4" s="1596">
        <v>2017</v>
      </c>
      <c r="BA4" s="1596">
        <v>2017</v>
      </c>
      <c r="BB4" s="1596">
        <v>2017</v>
      </c>
      <c r="BC4" s="1596">
        <v>2017</v>
      </c>
      <c r="BD4" s="1596">
        <v>2017</v>
      </c>
      <c r="BE4" s="1596">
        <v>2017</v>
      </c>
      <c r="BF4" s="1597">
        <v>2017</v>
      </c>
    </row>
    <row r="5" spans="1:58">
      <c r="A5" s="1994" t="s">
        <v>546</v>
      </c>
      <c r="B5" s="1995"/>
      <c r="C5" s="1995"/>
      <c r="D5" s="1365">
        <v>2016</v>
      </c>
      <c r="E5" s="1365">
        <v>2016</v>
      </c>
      <c r="F5" s="1365">
        <v>2017</v>
      </c>
      <c r="G5" s="1365" t="s">
        <v>1070</v>
      </c>
      <c r="H5" s="1365" t="s">
        <v>991</v>
      </c>
      <c r="I5" s="1365" t="s">
        <v>1071</v>
      </c>
      <c r="J5" s="1365" t="s">
        <v>696</v>
      </c>
      <c r="K5" s="1365" t="s">
        <v>1072</v>
      </c>
      <c r="L5" s="1365" t="s">
        <v>1073</v>
      </c>
      <c r="M5" s="1365" t="s">
        <v>1074</v>
      </c>
      <c r="N5" s="1365" t="s">
        <v>1075</v>
      </c>
      <c r="O5" s="1365" t="s">
        <v>1076</v>
      </c>
      <c r="P5" s="1365" t="s">
        <v>1077</v>
      </c>
      <c r="Q5" s="1365" t="s">
        <v>1078</v>
      </c>
      <c r="R5" s="1365" t="s">
        <v>574</v>
      </c>
      <c r="S5" s="1365" t="s">
        <v>1070</v>
      </c>
      <c r="T5" s="1508" t="s">
        <v>991</v>
      </c>
      <c r="U5" s="1508" t="s">
        <v>1071</v>
      </c>
      <c r="V5" s="1508" t="s">
        <v>696</v>
      </c>
      <c r="W5" s="1508" t="s">
        <v>1072</v>
      </c>
      <c r="X5" s="1508" t="s">
        <v>1073</v>
      </c>
      <c r="Y5" s="1508" t="s">
        <v>1074</v>
      </c>
      <c r="Z5" s="1508" t="s">
        <v>1075</v>
      </c>
      <c r="AA5" s="1508" t="s">
        <v>1076</v>
      </c>
      <c r="AB5" s="1508" t="s">
        <v>1077</v>
      </c>
      <c r="AC5" s="1508" t="s">
        <v>1078</v>
      </c>
      <c r="AD5" s="1508" t="s">
        <v>574</v>
      </c>
      <c r="AE5" s="1508" t="s">
        <v>1070</v>
      </c>
      <c r="AF5" s="1508" t="s">
        <v>991</v>
      </c>
      <c r="AG5" s="1508" t="s">
        <v>1071</v>
      </c>
      <c r="AH5" s="1508" t="s">
        <v>696</v>
      </c>
      <c r="AI5" s="1508" t="s">
        <v>1072</v>
      </c>
      <c r="AJ5" s="1508" t="s">
        <v>1073</v>
      </c>
      <c r="AK5" s="1508" t="s">
        <v>1074</v>
      </c>
      <c r="AL5" s="1508" t="s">
        <v>1075</v>
      </c>
      <c r="AM5" s="1508" t="s">
        <v>1076</v>
      </c>
      <c r="AN5" s="1508" t="s">
        <v>1077</v>
      </c>
      <c r="AO5" s="1508" t="s">
        <v>1078</v>
      </c>
      <c r="AP5" s="1508" t="s">
        <v>574</v>
      </c>
      <c r="AQ5" s="1508" t="s">
        <v>1070</v>
      </c>
      <c r="AR5" s="1508" t="s">
        <v>991</v>
      </c>
      <c r="AS5" s="1508" t="s">
        <v>1071</v>
      </c>
      <c r="AT5" s="1508" t="s">
        <v>1079</v>
      </c>
      <c r="AU5" s="1508" t="s">
        <v>1072</v>
      </c>
      <c r="AV5" s="1508" t="s">
        <v>1073</v>
      </c>
      <c r="AW5" s="1508" t="s">
        <v>1074</v>
      </c>
      <c r="AX5" s="1508" t="s">
        <v>1075</v>
      </c>
      <c r="AY5" s="1508" t="s">
        <v>1076</v>
      </c>
      <c r="AZ5" s="1508" t="s">
        <v>1077</v>
      </c>
      <c r="BA5" s="1508" t="s">
        <v>1078</v>
      </c>
      <c r="BB5" s="1508" t="s">
        <v>574</v>
      </c>
      <c r="BC5" s="1508" t="s">
        <v>575</v>
      </c>
      <c r="BD5" s="1508" t="s">
        <v>991</v>
      </c>
      <c r="BE5" s="1508" t="s">
        <v>1071</v>
      </c>
      <c r="BF5" s="1598" t="s">
        <v>696</v>
      </c>
    </row>
    <row r="6" spans="1:58">
      <c r="A6" s="1600" t="s">
        <v>1080</v>
      </c>
      <c r="B6" s="1601"/>
      <c r="C6" s="1602"/>
      <c r="D6" s="1366"/>
      <c r="E6" s="1366"/>
      <c r="F6" s="1366"/>
      <c r="G6" s="1366"/>
      <c r="H6" s="437"/>
      <c r="I6" s="437"/>
      <c r="J6" s="437"/>
      <c r="K6" s="437"/>
      <c r="L6" s="437"/>
      <c r="M6" s="437"/>
      <c r="N6" s="437"/>
      <c r="O6" s="437"/>
      <c r="P6" s="437"/>
      <c r="Q6" s="437"/>
      <c r="R6" s="437"/>
      <c r="S6" s="1367"/>
      <c r="T6" s="1587"/>
      <c r="U6" s="1587"/>
      <c r="V6" s="1587"/>
      <c r="W6" s="1587"/>
      <c r="X6" s="1587"/>
      <c r="Y6" s="1587"/>
      <c r="Z6" s="1587"/>
      <c r="AA6" s="1587"/>
      <c r="AB6" s="1587"/>
      <c r="AC6" s="1587"/>
      <c r="AD6" s="1587"/>
      <c r="AE6" s="1587"/>
      <c r="AF6" s="1587"/>
      <c r="AG6" s="1587"/>
      <c r="AH6" s="1587"/>
      <c r="AI6" s="1587"/>
      <c r="AJ6" s="1587"/>
      <c r="AK6" s="1587"/>
      <c r="AL6" s="1587"/>
      <c r="AM6" s="1587"/>
      <c r="AN6" s="1587"/>
      <c r="AO6" s="1587"/>
      <c r="AP6" s="1587"/>
      <c r="AQ6" s="1587"/>
      <c r="AR6" s="1587"/>
      <c r="AS6" s="1587"/>
      <c r="AT6" s="1587"/>
      <c r="AU6" s="1587"/>
      <c r="AV6" s="1587"/>
      <c r="AW6" s="1587"/>
      <c r="AX6" s="1587"/>
      <c r="AY6" s="1587"/>
      <c r="AZ6" s="1587"/>
      <c r="BA6" s="1587"/>
      <c r="BB6" s="1587"/>
      <c r="BC6" s="1587"/>
      <c r="BD6" s="1587"/>
      <c r="BE6" s="1587"/>
      <c r="BF6" s="1588"/>
    </row>
    <row r="7" spans="1:58">
      <c r="A7" s="1600"/>
      <c r="B7" s="1601" t="s">
        <v>1081</v>
      </c>
      <c r="C7" s="1602"/>
      <c r="D7" s="437"/>
      <c r="E7" s="437"/>
      <c r="F7" s="437"/>
      <c r="G7" s="1366"/>
      <c r="H7" s="437"/>
      <c r="I7" s="437"/>
      <c r="J7" s="437"/>
      <c r="K7" s="437"/>
      <c r="L7" s="437"/>
      <c r="M7" s="437"/>
      <c r="N7" s="437"/>
      <c r="O7" s="437"/>
      <c r="P7" s="437"/>
      <c r="Q7" s="437"/>
      <c r="R7" s="437"/>
      <c r="S7" s="437"/>
      <c r="T7" s="1587"/>
      <c r="U7" s="1587"/>
      <c r="V7" s="1587"/>
      <c r="W7" s="1587"/>
      <c r="X7" s="1587"/>
      <c r="Y7" s="1587"/>
      <c r="Z7" s="1587"/>
      <c r="AA7" s="1587"/>
      <c r="AB7" s="1587"/>
      <c r="AC7" s="1587"/>
      <c r="AD7" s="1587"/>
      <c r="AE7" s="1587"/>
      <c r="AF7" s="1587"/>
      <c r="AG7" s="1587"/>
      <c r="AH7" s="1587"/>
      <c r="AI7" s="1587"/>
      <c r="AJ7" s="1587"/>
      <c r="AK7" s="1587"/>
      <c r="AL7" s="1587"/>
      <c r="AM7" s="1587"/>
      <c r="AN7" s="1587"/>
      <c r="AO7" s="1587"/>
      <c r="AP7" s="1587"/>
      <c r="AQ7" s="1587"/>
      <c r="AR7" s="1587"/>
      <c r="AS7" s="1587"/>
      <c r="AT7" s="1587"/>
      <c r="AU7" s="1587"/>
      <c r="AV7" s="1587"/>
      <c r="AW7" s="1587"/>
      <c r="AX7" s="1587"/>
      <c r="AY7" s="1587"/>
      <c r="AZ7" s="1587"/>
      <c r="BA7" s="1587"/>
      <c r="BB7" s="1587"/>
      <c r="BC7" s="1587"/>
      <c r="BD7" s="1587"/>
      <c r="BE7" s="1587"/>
      <c r="BF7" s="1588"/>
    </row>
    <row r="8" spans="1:58">
      <c r="A8" s="1600"/>
      <c r="B8" s="1603" t="s">
        <v>1082</v>
      </c>
      <c r="C8" s="1604"/>
      <c r="D8" s="1366" t="s">
        <v>194</v>
      </c>
      <c r="E8" s="1366">
        <v>5.5</v>
      </c>
      <c r="F8" s="1367">
        <v>5</v>
      </c>
      <c r="G8" s="1367">
        <v>6</v>
      </c>
      <c r="H8" s="1367">
        <v>6</v>
      </c>
      <c r="I8" s="1367">
        <v>5</v>
      </c>
      <c r="J8" s="1367">
        <v>5</v>
      </c>
      <c r="K8" s="1367">
        <v>5</v>
      </c>
      <c r="L8" s="1367">
        <v>5</v>
      </c>
      <c r="M8" s="1367">
        <v>5</v>
      </c>
      <c r="N8" s="1367">
        <v>5</v>
      </c>
      <c r="O8" s="1367">
        <v>5</v>
      </c>
      <c r="P8" s="1367">
        <v>129.1</v>
      </c>
      <c r="Q8" s="1367">
        <v>5</v>
      </c>
      <c r="R8" s="1367">
        <v>5</v>
      </c>
      <c r="S8" s="1367">
        <v>5</v>
      </c>
      <c r="T8" s="1473">
        <v>5</v>
      </c>
      <c r="U8" s="1473">
        <v>6</v>
      </c>
      <c r="V8" s="1473">
        <v>6</v>
      </c>
      <c r="W8" s="1473">
        <v>6</v>
      </c>
      <c r="X8" s="1473">
        <v>6</v>
      </c>
      <c r="Y8" s="1473">
        <v>6</v>
      </c>
      <c r="Z8" s="1473">
        <v>6</v>
      </c>
      <c r="AA8" s="1473">
        <v>6</v>
      </c>
      <c r="AB8" s="1473">
        <v>6</v>
      </c>
      <c r="AC8" s="1473">
        <v>6</v>
      </c>
      <c r="AD8" s="1473">
        <v>6</v>
      </c>
      <c r="AE8" s="1473">
        <v>6</v>
      </c>
      <c r="AF8" s="1473">
        <v>6</v>
      </c>
      <c r="AG8" s="1473">
        <v>6</v>
      </c>
      <c r="AH8" s="1473">
        <v>6</v>
      </c>
      <c r="AI8" s="1473">
        <v>6</v>
      </c>
      <c r="AJ8" s="1473">
        <v>6</v>
      </c>
      <c r="AK8" s="1473">
        <v>6</v>
      </c>
      <c r="AL8" s="1473">
        <v>6</v>
      </c>
      <c r="AM8" s="1473">
        <v>6</v>
      </c>
      <c r="AN8" s="1473">
        <v>6</v>
      </c>
      <c r="AO8" s="1473">
        <v>6</v>
      </c>
      <c r="AP8" s="1473">
        <v>6</v>
      </c>
      <c r="AQ8" s="1473">
        <v>6</v>
      </c>
      <c r="AR8" s="1473">
        <v>6</v>
      </c>
      <c r="AS8" s="1473">
        <v>6</v>
      </c>
      <c r="AT8" s="1473">
        <v>6</v>
      </c>
      <c r="AU8" s="1473">
        <v>6</v>
      </c>
      <c r="AV8" s="1473">
        <v>6</v>
      </c>
      <c r="AW8" s="1473">
        <v>6</v>
      </c>
      <c r="AX8" s="1473">
        <v>6</v>
      </c>
      <c r="AY8" s="1473">
        <v>6</v>
      </c>
      <c r="AZ8" s="1473">
        <v>6</v>
      </c>
      <c r="BA8" s="1473">
        <v>6</v>
      </c>
      <c r="BB8" s="1473">
        <v>6</v>
      </c>
      <c r="BC8" s="1473">
        <v>6</v>
      </c>
      <c r="BD8" s="1473">
        <v>6</v>
      </c>
      <c r="BE8" s="1473">
        <v>6</v>
      </c>
      <c r="BF8" s="1589">
        <v>6</v>
      </c>
    </row>
    <row r="9" spans="1:58">
      <c r="A9" s="1600"/>
      <c r="B9" s="1603" t="s">
        <v>1083</v>
      </c>
      <c r="C9" s="1604"/>
      <c r="D9" s="1366">
        <v>5.5</v>
      </c>
      <c r="E9" s="1366">
        <v>5.5</v>
      </c>
      <c r="F9" s="1367">
        <v>5</v>
      </c>
      <c r="G9" s="1367">
        <v>5.5</v>
      </c>
      <c r="H9" s="1367">
        <v>5.5</v>
      </c>
      <c r="I9" s="1367">
        <v>4.5</v>
      </c>
      <c r="J9" s="1367">
        <v>4.5</v>
      </c>
      <c r="K9" s="1367">
        <v>4.5</v>
      </c>
      <c r="L9" s="1367">
        <v>4.5</v>
      </c>
      <c r="M9" s="1367">
        <v>4.5</v>
      </c>
      <c r="N9" s="1367">
        <v>4.5</v>
      </c>
      <c r="O9" s="1367">
        <v>4.5</v>
      </c>
      <c r="P9" s="1367">
        <v>4.5</v>
      </c>
      <c r="Q9" s="1367">
        <v>4.5</v>
      </c>
      <c r="R9" s="1367">
        <v>4.5</v>
      </c>
      <c r="S9" s="1367">
        <v>4.5</v>
      </c>
      <c r="T9" s="1473">
        <v>4.5</v>
      </c>
      <c r="U9" s="1473">
        <v>5</v>
      </c>
      <c r="V9" s="1473">
        <v>5</v>
      </c>
      <c r="W9" s="1473">
        <v>5</v>
      </c>
      <c r="X9" s="1473">
        <v>5</v>
      </c>
      <c r="Y9" s="1473">
        <v>5</v>
      </c>
      <c r="Z9" s="1473">
        <v>5</v>
      </c>
      <c r="AA9" s="1473">
        <v>5</v>
      </c>
      <c r="AB9" s="1473">
        <v>5</v>
      </c>
      <c r="AC9" s="1473">
        <v>5</v>
      </c>
      <c r="AD9" s="1473">
        <v>5</v>
      </c>
      <c r="AE9" s="1473">
        <v>5</v>
      </c>
      <c r="AF9" s="1473">
        <v>5</v>
      </c>
      <c r="AG9" s="1473">
        <v>5</v>
      </c>
      <c r="AH9" s="1473">
        <v>5</v>
      </c>
      <c r="AI9" s="1473">
        <v>5</v>
      </c>
      <c r="AJ9" s="1473">
        <v>5</v>
      </c>
      <c r="AK9" s="1473">
        <v>5</v>
      </c>
      <c r="AL9" s="1473">
        <v>5</v>
      </c>
      <c r="AM9" s="1473">
        <v>5</v>
      </c>
      <c r="AN9" s="1473">
        <v>5</v>
      </c>
      <c r="AO9" s="1473">
        <v>5</v>
      </c>
      <c r="AP9" s="1473">
        <v>5</v>
      </c>
      <c r="AQ9" s="1473">
        <v>5</v>
      </c>
      <c r="AR9" s="1473">
        <v>5</v>
      </c>
      <c r="AS9" s="1473">
        <v>5</v>
      </c>
      <c r="AT9" s="1473">
        <v>5</v>
      </c>
      <c r="AU9" s="1473">
        <v>5</v>
      </c>
      <c r="AV9" s="1473">
        <v>5</v>
      </c>
      <c r="AW9" s="1473">
        <v>5</v>
      </c>
      <c r="AX9" s="1473">
        <v>5</v>
      </c>
      <c r="AY9" s="1473">
        <v>5</v>
      </c>
      <c r="AZ9" s="1473">
        <v>5</v>
      </c>
      <c r="BA9" s="1473">
        <v>5</v>
      </c>
      <c r="BB9" s="1473">
        <v>5</v>
      </c>
      <c r="BC9" s="1473">
        <v>5</v>
      </c>
      <c r="BD9" s="1473">
        <v>5</v>
      </c>
      <c r="BE9" s="1473">
        <v>5</v>
      </c>
      <c r="BF9" s="1589">
        <v>5</v>
      </c>
    </row>
    <row r="10" spans="1:58">
      <c r="A10" s="1600"/>
      <c r="B10" s="1603" t="s">
        <v>1084</v>
      </c>
      <c r="C10" s="1604"/>
      <c r="D10" s="1366">
        <v>5.5</v>
      </c>
      <c r="E10" s="1366">
        <v>5.5</v>
      </c>
      <c r="F10" s="1367">
        <v>5</v>
      </c>
      <c r="G10" s="1367">
        <v>5</v>
      </c>
      <c r="H10" s="1367">
        <v>5</v>
      </c>
      <c r="I10" s="1367">
        <v>4</v>
      </c>
      <c r="J10" s="1367">
        <v>4</v>
      </c>
      <c r="K10" s="1367">
        <v>4</v>
      </c>
      <c r="L10" s="1367">
        <v>4</v>
      </c>
      <c r="M10" s="1367">
        <v>4</v>
      </c>
      <c r="N10" s="1367">
        <v>4</v>
      </c>
      <c r="O10" s="1367">
        <v>4</v>
      </c>
      <c r="P10" s="1367">
        <v>4</v>
      </c>
      <c r="Q10" s="1367">
        <v>4</v>
      </c>
      <c r="R10" s="1367">
        <v>4</v>
      </c>
      <c r="S10" s="1367">
        <v>4</v>
      </c>
      <c r="T10" s="1473">
        <v>4</v>
      </c>
      <c r="U10" s="1473">
        <v>4</v>
      </c>
      <c r="V10" s="1473">
        <v>4</v>
      </c>
      <c r="W10" s="1473">
        <v>4</v>
      </c>
      <c r="X10" s="1473">
        <v>4</v>
      </c>
      <c r="Y10" s="1473">
        <v>4</v>
      </c>
      <c r="Z10" s="1473">
        <v>4</v>
      </c>
      <c r="AA10" s="1473">
        <v>4</v>
      </c>
      <c r="AB10" s="1473">
        <v>4</v>
      </c>
      <c r="AC10" s="1473">
        <v>4</v>
      </c>
      <c r="AD10" s="1473">
        <v>4</v>
      </c>
      <c r="AE10" s="1473">
        <v>4</v>
      </c>
      <c r="AF10" s="1473">
        <v>4</v>
      </c>
      <c r="AG10" s="1473">
        <v>4</v>
      </c>
      <c r="AH10" s="1473">
        <v>4</v>
      </c>
      <c r="AI10" s="1473">
        <v>4</v>
      </c>
      <c r="AJ10" s="1473">
        <v>4</v>
      </c>
      <c r="AK10" s="1473">
        <v>4</v>
      </c>
      <c r="AL10" s="1473">
        <v>4</v>
      </c>
      <c r="AM10" s="1473">
        <v>4</v>
      </c>
      <c r="AN10" s="1473">
        <v>4</v>
      </c>
      <c r="AO10" s="1473">
        <v>4</v>
      </c>
      <c r="AP10" s="1473">
        <v>4</v>
      </c>
      <c r="AQ10" s="1473">
        <v>4</v>
      </c>
      <c r="AR10" s="1473">
        <v>4</v>
      </c>
      <c r="AS10" s="1473">
        <v>4</v>
      </c>
      <c r="AT10" s="1473">
        <v>4</v>
      </c>
      <c r="AU10" s="1473">
        <v>4</v>
      </c>
      <c r="AV10" s="1473">
        <v>4</v>
      </c>
      <c r="AW10" s="1473">
        <v>4</v>
      </c>
      <c r="AX10" s="1473">
        <v>4</v>
      </c>
      <c r="AY10" s="1473">
        <v>4</v>
      </c>
      <c r="AZ10" s="1473">
        <v>4</v>
      </c>
      <c r="BA10" s="1473">
        <v>4</v>
      </c>
      <c r="BB10" s="1473">
        <v>4</v>
      </c>
      <c r="BC10" s="1473">
        <v>4</v>
      </c>
      <c r="BD10" s="1473">
        <v>4</v>
      </c>
      <c r="BE10" s="1473">
        <v>4</v>
      </c>
      <c r="BF10" s="1589">
        <v>4</v>
      </c>
    </row>
    <row r="11" spans="1:58">
      <c r="A11" s="1605"/>
      <c r="B11" s="1601" t="s">
        <v>1085</v>
      </c>
      <c r="C11" s="1602"/>
      <c r="D11" s="1366">
        <v>6.5</v>
      </c>
      <c r="E11" s="1367">
        <v>7</v>
      </c>
      <c r="F11" s="1367">
        <v>7</v>
      </c>
      <c r="G11" s="1367">
        <v>8</v>
      </c>
      <c r="H11" s="1367">
        <v>8</v>
      </c>
      <c r="I11" s="1367">
        <v>8</v>
      </c>
      <c r="J11" s="1367">
        <v>8</v>
      </c>
      <c r="K11" s="1367">
        <v>8</v>
      </c>
      <c r="L11" s="1367">
        <v>8</v>
      </c>
      <c r="M11" s="1367">
        <v>8</v>
      </c>
      <c r="N11" s="1367">
        <v>8</v>
      </c>
      <c r="O11" s="1367">
        <v>8</v>
      </c>
      <c r="P11" s="1367">
        <v>8</v>
      </c>
      <c r="Q11" s="1367">
        <v>8</v>
      </c>
      <c r="R11" s="1367">
        <v>8</v>
      </c>
      <c r="S11" s="1367">
        <v>8</v>
      </c>
      <c r="T11" s="1473">
        <v>8</v>
      </c>
      <c r="U11" s="1473">
        <v>8</v>
      </c>
      <c r="V11" s="1473">
        <v>8</v>
      </c>
      <c r="W11" s="1473">
        <v>8</v>
      </c>
      <c r="X11" s="1473">
        <v>8</v>
      </c>
      <c r="Y11" s="1473">
        <v>8</v>
      </c>
      <c r="Z11" s="1473">
        <v>8</v>
      </c>
      <c r="AA11" s="1473">
        <v>8</v>
      </c>
      <c r="AB11" s="1473">
        <v>8</v>
      </c>
      <c r="AC11" s="1473">
        <v>8</v>
      </c>
      <c r="AD11" s="1473">
        <v>8</v>
      </c>
      <c r="AE11" s="1473">
        <v>8</v>
      </c>
      <c r="AF11" s="1473">
        <v>8</v>
      </c>
      <c r="AG11" s="1473">
        <v>7</v>
      </c>
      <c r="AH11" s="1473">
        <v>7</v>
      </c>
      <c r="AI11" s="1473">
        <v>7</v>
      </c>
      <c r="AJ11" s="1473">
        <v>7</v>
      </c>
      <c r="AK11" s="1473">
        <v>7</v>
      </c>
      <c r="AL11" s="1473">
        <v>7</v>
      </c>
      <c r="AM11" s="1473">
        <v>7</v>
      </c>
      <c r="AN11" s="1473">
        <v>7</v>
      </c>
      <c r="AO11" s="1473">
        <v>7</v>
      </c>
      <c r="AP11" s="1473">
        <v>7</v>
      </c>
      <c r="AQ11" s="1473">
        <v>7</v>
      </c>
      <c r="AR11" s="1473">
        <v>7</v>
      </c>
      <c r="AS11" s="1473">
        <v>7</v>
      </c>
      <c r="AT11" s="1473">
        <v>7</v>
      </c>
      <c r="AU11" s="1473">
        <v>7</v>
      </c>
      <c r="AV11" s="1473">
        <v>7</v>
      </c>
      <c r="AW11" s="1473">
        <v>7</v>
      </c>
      <c r="AX11" s="1473">
        <v>7</v>
      </c>
      <c r="AY11" s="1473">
        <v>7</v>
      </c>
      <c r="AZ11" s="1473">
        <v>7</v>
      </c>
      <c r="BA11" s="1473">
        <v>7</v>
      </c>
      <c r="BB11" s="1473">
        <v>7</v>
      </c>
      <c r="BC11" s="1473">
        <v>7</v>
      </c>
      <c r="BD11" s="1473">
        <v>7</v>
      </c>
      <c r="BE11" s="1473">
        <v>7</v>
      </c>
      <c r="BF11" s="1589">
        <v>7</v>
      </c>
    </row>
    <row r="12" spans="1:58" s="437" customFormat="1">
      <c r="A12" s="1605"/>
      <c r="B12" s="1601" t="s">
        <v>1086</v>
      </c>
      <c r="C12" s="1602"/>
      <c r="T12" s="1587"/>
      <c r="U12" s="1587"/>
      <c r="V12" s="1587"/>
      <c r="W12" s="1587"/>
      <c r="X12" s="1587"/>
      <c r="Y12" s="1587"/>
      <c r="Z12" s="1587"/>
      <c r="AA12" s="1587"/>
      <c r="AB12" s="1587"/>
      <c r="AC12" s="1587"/>
      <c r="AD12" s="1587"/>
      <c r="AE12" s="1587"/>
      <c r="AF12" s="1587"/>
      <c r="AG12" s="1587"/>
      <c r="AH12" s="1587"/>
      <c r="AI12" s="1587"/>
      <c r="AJ12" s="1587"/>
      <c r="AK12" s="1587"/>
      <c r="AL12" s="1587"/>
      <c r="AM12" s="1587"/>
      <c r="AN12" s="1587"/>
      <c r="AO12" s="1587"/>
      <c r="AP12" s="1587"/>
      <c r="AQ12" s="1587"/>
      <c r="AR12" s="1587"/>
      <c r="AS12" s="1587"/>
      <c r="AT12" s="1587"/>
      <c r="AU12" s="1587"/>
      <c r="AV12" s="1587"/>
      <c r="AW12" s="1473"/>
      <c r="AX12" s="1473"/>
      <c r="AY12" s="1473"/>
      <c r="AZ12" s="1473"/>
      <c r="BA12" s="1473"/>
      <c r="BB12" s="1473"/>
      <c r="BC12" s="1473"/>
      <c r="BD12" s="1473"/>
      <c r="BE12" s="1473"/>
      <c r="BF12" s="1589"/>
    </row>
    <row r="13" spans="1:58" s="437" customFormat="1">
      <c r="A13" s="1605"/>
      <c r="B13" s="1601"/>
      <c r="C13" s="1602" t="s">
        <v>1087</v>
      </c>
      <c r="D13" s="1366"/>
      <c r="E13" s="1366">
        <v>1.5</v>
      </c>
      <c r="F13" s="1366">
        <v>1.5</v>
      </c>
      <c r="G13" s="1366">
        <v>1.5</v>
      </c>
      <c r="H13" s="1367">
        <v>1.5</v>
      </c>
      <c r="I13" s="1367">
        <v>1</v>
      </c>
      <c r="J13" s="1367">
        <v>1</v>
      </c>
      <c r="K13" s="1367">
        <v>1</v>
      </c>
      <c r="L13" s="1367">
        <v>1</v>
      </c>
      <c r="M13" s="1367">
        <v>1</v>
      </c>
      <c r="N13" s="1367">
        <v>1</v>
      </c>
      <c r="O13" s="1367">
        <v>1</v>
      </c>
      <c r="P13" s="1367">
        <v>1</v>
      </c>
      <c r="Q13" s="1367">
        <v>1</v>
      </c>
      <c r="R13" s="1367">
        <v>1</v>
      </c>
      <c r="S13" s="1367">
        <v>1</v>
      </c>
      <c r="T13" s="1473">
        <v>1</v>
      </c>
      <c r="U13" s="1473">
        <v>1</v>
      </c>
      <c r="V13" s="1473">
        <v>1</v>
      </c>
      <c r="W13" s="1473">
        <v>1</v>
      </c>
      <c r="X13" s="1473">
        <v>1</v>
      </c>
      <c r="Y13" s="1473">
        <v>1</v>
      </c>
      <c r="Z13" s="1473">
        <v>1</v>
      </c>
      <c r="AA13" s="1473">
        <v>1</v>
      </c>
      <c r="AB13" s="1473">
        <v>1</v>
      </c>
      <c r="AC13" s="1473">
        <v>1</v>
      </c>
      <c r="AD13" s="1473">
        <v>1</v>
      </c>
      <c r="AE13" s="1473">
        <v>1</v>
      </c>
      <c r="AF13" s="1473">
        <v>1</v>
      </c>
      <c r="AG13" s="1473">
        <v>1</v>
      </c>
      <c r="AH13" s="1473">
        <v>1</v>
      </c>
      <c r="AI13" s="1473">
        <v>1</v>
      </c>
      <c r="AJ13" s="1473">
        <v>1</v>
      </c>
      <c r="AK13" s="1473">
        <v>1</v>
      </c>
      <c r="AL13" s="1473">
        <v>1</v>
      </c>
      <c r="AM13" s="1473">
        <v>1</v>
      </c>
      <c r="AN13" s="1473">
        <v>1</v>
      </c>
      <c r="AO13" s="1473">
        <v>1</v>
      </c>
      <c r="AP13" s="1473">
        <v>1</v>
      </c>
      <c r="AQ13" s="1473">
        <v>1</v>
      </c>
      <c r="AR13" s="1473">
        <v>1</v>
      </c>
      <c r="AS13" s="1473">
        <v>1</v>
      </c>
      <c r="AT13" s="1473">
        <v>1</v>
      </c>
      <c r="AU13" s="1473">
        <v>1</v>
      </c>
      <c r="AV13" s="1473">
        <v>1</v>
      </c>
      <c r="AW13" s="1473">
        <v>1</v>
      </c>
      <c r="AX13" s="1473">
        <v>1</v>
      </c>
      <c r="AY13" s="1473">
        <v>1</v>
      </c>
      <c r="AZ13" s="1473">
        <v>1</v>
      </c>
      <c r="BA13" s="1473">
        <v>1</v>
      </c>
      <c r="BB13" s="1473">
        <v>1</v>
      </c>
      <c r="BC13" s="1473">
        <v>1</v>
      </c>
      <c r="BD13" s="1473">
        <v>1</v>
      </c>
      <c r="BE13" s="1473">
        <v>1</v>
      </c>
      <c r="BF13" s="1589">
        <v>1</v>
      </c>
    </row>
    <row r="14" spans="1:58" s="437" customFormat="1">
      <c r="A14" s="1605"/>
      <c r="B14" s="1601"/>
      <c r="C14" s="1602" t="s">
        <v>1088</v>
      </c>
      <c r="D14" s="1368"/>
      <c r="E14" s="1367">
        <v>7</v>
      </c>
      <c r="F14" s="1367">
        <v>7</v>
      </c>
      <c r="G14" s="1367">
        <v>6</v>
      </c>
      <c r="H14" s="1367">
        <v>6</v>
      </c>
      <c r="I14" s="1367">
        <v>5</v>
      </c>
      <c r="J14" s="1367">
        <v>5</v>
      </c>
      <c r="K14" s="1367">
        <v>5</v>
      </c>
      <c r="L14" s="1367">
        <v>5</v>
      </c>
      <c r="M14" s="1367">
        <v>5</v>
      </c>
      <c r="N14" s="1367">
        <v>5</v>
      </c>
      <c r="O14" s="1367">
        <v>5</v>
      </c>
      <c r="P14" s="1367">
        <v>5</v>
      </c>
      <c r="Q14" s="1367">
        <v>5</v>
      </c>
      <c r="R14" s="1367">
        <v>5</v>
      </c>
      <c r="S14" s="1367">
        <v>5</v>
      </c>
      <c r="T14" s="1473">
        <v>5</v>
      </c>
      <c r="U14" s="1473">
        <v>4</v>
      </c>
      <c r="V14" s="1473">
        <v>4</v>
      </c>
      <c r="W14" s="1473">
        <v>4</v>
      </c>
      <c r="X14" s="1473">
        <v>4</v>
      </c>
      <c r="Y14" s="1473">
        <v>4</v>
      </c>
      <c r="Z14" s="1473">
        <v>4</v>
      </c>
      <c r="AA14" s="1473">
        <v>4</v>
      </c>
      <c r="AB14" s="1473">
        <v>4</v>
      </c>
      <c r="AC14" s="1473">
        <v>4</v>
      </c>
      <c r="AD14" s="1473">
        <v>4</v>
      </c>
      <c r="AE14" s="1473">
        <v>4</v>
      </c>
      <c r="AF14" s="1473">
        <v>4</v>
      </c>
      <c r="AG14" s="1473">
        <v>4</v>
      </c>
      <c r="AH14" s="1473">
        <v>4</v>
      </c>
      <c r="AI14" s="1473">
        <v>4</v>
      </c>
      <c r="AJ14" s="1473">
        <v>4</v>
      </c>
      <c r="AK14" s="1473">
        <v>4</v>
      </c>
      <c r="AL14" s="1473">
        <v>4</v>
      </c>
      <c r="AM14" s="1473">
        <v>4</v>
      </c>
      <c r="AN14" s="1473">
        <v>4</v>
      </c>
      <c r="AO14" s="1473">
        <v>4</v>
      </c>
      <c r="AP14" s="1473">
        <v>4</v>
      </c>
      <c r="AQ14" s="1473">
        <v>4</v>
      </c>
      <c r="AR14" s="1473">
        <v>4</v>
      </c>
      <c r="AS14" s="1473">
        <v>4</v>
      </c>
      <c r="AT14" s="1473">
        <v>4</v>
      </c>
      <c r="AU14" s="1473">
        <v>4</v>
      </c>
      <c r="AV14" s="1473">
        <v>4</v>
      </c>
      <c r="AW14" s="1473">
        <v>4</v>
      </c>
      <c r="AX14" s="1473">
        <v>4</v>
      </c>
      <c r="AY14" s="1473">
        <v>4</v>
      </c>
      <c r="AZ14" s="1473">
        <v>4</v>
      </c>
      <c r="BA14" s="1473">
        <v>4</v>
      </c>
      <c r="BB14" s="1473">
        <v>4</v>
      </c>
      <c r="BC14" s="1473">
        <v>4</v>
      </c>
      <c r="BD14" s="1473">
        <v>4</v>
      </c>
      <c r="BE14" s="1473">
        <v>4</v>
      </c>
      <c r="BF14" s="1589">
        <v>4</v>
      </c>
    </row>
    <row r="15" spans="1:58">
      <c r="A15" s="1605"/>
      <c r="B15" s="1601"/>
      <c r="C15" s="1602" t="s">
        <v>1089</v>
      </c>
      <c r="D15" s="1369" t="s">
        <v>1090</v>
      </c>
      <c r="E15" s="1369" t="s">
        <v>1090</v>
      </c>
      <c r="F15" s="1369" t="s">
        <v>1090</v>
      </c>
      <c r="G15" s="1369" t="s">
        <v>1090</v>
      </c>
      <c r="H15" s="1369" t="s">
        <v>1090</v>
      </c>
      <c r="I15" s="1369" t="s">
        <v>1090</v>
      </c>
      <c r="J15" s="1369" t="s">
        <v>1090</v>
      </c>
      <c r="K15" s="1369" t="s">
        <v>1090</v>
      </c>
      <c r="L15" s="1369" t="s">
        <v>1090</v>
      </c>
      <c r="M15" s="1369" t="s">
        <v>1090</v>
      </c>
      <c r="N15" s="1369" t="s">
        <v>1090</v>
      </c>
      <c r="O15" s="1369" t="s">
        <v>1090</v>
      </c>
      <c r="P15" s="1369" t="s">
        <v>1090</v>
      </c>
      <c r="Q15" s="1369" t="s">
        <v>1090</v>
      </c>
      <c r="R15" s="1369" t="s">
        <v>1090</v>
      </c>
      <c r="S15" s="1369" t="s">
        <v>1090</v>
      </c>
      <c r="T15" s="1590" t="s">
        <v>1090</v>
      </c>
      <c r="U15" s="1590" t="s">
        <v>1090</v>
      </c>
      <c r="V15" s="1590" t="s">
        <v>1090</v>
      </c>
      <c r="W15" s="1590" t="s">
        <v>1090</v>
      </c>
      <c r="X15" s="1590" t="s">
        <v>1090</v>
      </c>
      <c r="Y15" s="1590" t="s">
        <v>1090</v>
      </c>
      <c r="Z15" s="1590" t="s">
        <v>1090</v>
      </c>
      <c r="AA15" s="1590" t="s">
        <v>1090</v>
      </c>
      <c r="AB15" s="1590" t="s">
        <v>1090</v>
      </c>
      <c r="AC15" s="1590" t="s">
        <v>1090</v>
      </c>
      <c r="AD15" s="1590" t="s">
        <v>1090</v>
      </c>
      <c r="AE15" s="1590" t="s">
        <v>1090</v>
      </c>
      <c r="AF15" s="1590" t="s">
        <v>1090</v>
      </c>
      <c r="AG15" s="1590" t="s">
        <v>1090</v>
      </c>
      <c r="AH15" s="1590" t="s">
        <v>1090</v>
      </c>
      <c r="AI15" s="1590" t="s">
        <v>1090</v>
      </c>
      <c r="AJ15" s="1590" t="s">
        <v>1090</v>
      </c>
      <c r="AK15" s="1590" t="s">
        <v>1090</v>
      </c>
      <c r="AL15" s="1590" t="s">
        <v>1090</v>
      </c>
      <c r="AM15" s="1590" t="s">
        <v>1090</v>
      </c>
      <c r="AN15" s="1590" t="s">
        <v>1090</v>
      </c>
      <c r="AO15" s="1590" t="s">
        <v>1090</v>
      </c>
      <c r="AP15" s="1590" t="s">
        <v>1090</v>
      </c>
      <c r="AQ15" s="1590" t="s">
        <v>1090</v>
      </c>
      <c r="AR15" s="1590" t="s">
        <v>1090</v>
      </c>
      <c r="AS15" s="1590" t="s">
        <v>1090</v>
      </c>
      <c r="AT15" s="1590" t="s">
        <v>1090</v>
      </c>
      <c r="AU15" s="1590" t="s">
        <v>1090</v>
      </c>
      <c r="AV15" s="1590" t="s">
        <v>1090</v>
      </c>
      <c r="AW15" s="1591" t="s">
        <v>1090</v>
      </c>
      <c r="AX15" s="1591" t="s">
        <v>1090</v>
      </c>
      <c r="AY15" s="1591" t="s">
        <v>1090</v>
      </c>
      <c r="AZ15" s="1591" t="s">
        <v>1090</v>
      </c>
      <c r="BA15" s="1591" t="s">
        <v>1090</v>
      </c>
      <c r="BB15" s="1591" t="s">
        <v>1090</v>
      </c>
      <c r="BC15" s="1591" t="s">
        <v>1090</v>
      </c>
      <c r="BD15" s="1591" t="s">
        <v>1090</v>
      </c>
      <c r="BE15" s="1591" t="s">
        <v>1090</v>
      </c>
      <c r="BF15" s="1592" t="s">
        <v>1090</v>
      </c>
    </row>
    <row r="16" spans="1:58">
      <c r="A16" s="1605"/>
      <c r="B16" s="1601" t="s">
        <v>1091</v>
      </c>
      <c r="C16" s="1602"/>
      <c r="D16" s="1369"/>
      <c r="E16" s="1371"/>
      <c r="F16" s="1371"/>
      <c r="G16" s="1372">
        <v>8</v>
      </c>
      <c r="H16" s="1372">
        <v>8</v>
      </c>
      <c r="I16" s="1372">
        <v>8</v>
      </c>
      <c r="J16" s="1372">
        <v>8</v>
      </c>
      <c r="K16" s="1372">
        <v>8</v>
      </c>
      <c r="L16" s="1372">
        <v>8</v>
      </c>
      <c r="M16" s="1372">
        <v>8</v>
      </c>
      <c r="N16" s="1372">
        <v>8</v>
      </c>
      <c r="O16" s="1372">
        <v>8</v>
      </c>
      <c r="P16" s="1372">
        <v>8</v>
      </c>
      <c r="Q16" s="1372">
        <v>8</v>
      </c>
      <c r="R16" s="1372">
        <v>8</v>
      </c>
      <c r="S16" s="1372">
        <v>8</v>
      </c>
      <c r="T16" s="1593">
        <v>8</v>
      </c>
      <c r="U16" s="1593">
        <v>8</v>
      </c>
      <c r="V16" s="1593">
        <v>8</v>
      </c>
      <c r="W16" s="1593">
        <v>8</v>
      </c>
      <c r="X16" s="1593">
        <v>8</v>
      </c>
      <c r="Y16" s="1593">
        <v>8</v>
      </c>
      <c r="Z16" s="1593">
        <v>8</v>
      </c>
      <c r="AA16" s="1593">
        <v>8</v>
      </c>
      <c r="AB16" s="1593">
        <v>8</v>
      </c>
      <c r="AC16" s="1593">
        <v>8</v>
      </c>
      <c r="AD16" s="1593">
        <v>8</v>
      </c>
      <c r="AE16" s="1593">
        <v>8</v>
      </c>
      <c r="AF16" s="1593">
        <v>8</v>
      </c>
      <c r="AG16" s="1593">
        <v>7</v>
      </c>
      <c r="AH16" s="1593">
        <v>7</v>
      </c>
      <c r="AI16" s="1593">
        <v>7</v>
      </c>
      <c r="AJ16" s="1593">
        <v>7</v>
      </c>
      <c r="AK16" s="1593">
        <v>7</v>
      </c>
      <c r="AL16" s="1593">
        <v>7</v>
      </c>
      <c r="AM16" s="1593">
        <v>7</v>
      </c>
      <c r="AN16" s="1593">
        <v>7</v>
      </c>
      <c r="AO16" s="1593">
        <v>7</v>
      </c>
      <c r="AP16" s="1593">
        <v>7</v>
      </c>
      <c r="AQ16" s="1593">
        <v>7</v>
      </c>
      <c r="AR16" s="1593">
        <v>7</v>
      </c>
      <c r="AS16" s="1593">
        <v>7</v>
      </c>
      <c r="AT16" s="1593">
        <v>7</v>
      </c>
      <c r="AU16" s="1593">
        <v>7</v>
      </c>
      <c r="AV16" s="1593">
        <v>7</v>
      </c>
      <c r="AW16" s="1473">
        <v>7</v>
      </c>
      <c r="AX16" s="1473">
        <v>7</v>
      </c>
      <c r="AY16" s="1473">
        <v>7</v>
      </c>
      <c r="AZ16" s="1473">
        <v>7</v>
      </c>
      <c r="BA16" s="1473">
        <v>7</v>
      </c>
      <c r="BB16" s="1473">
        <v>7</v>
      </c>
      <c r="BC16" s="1473">
        <v>7</v>
      </c>
      <c r="BD16" s="1473">
        <v>7</v>
      </c>
      <c r="BE16" s="1473">
        <v>7</v>
      </c>
      <c r="BF16" s="1589">
        <v>7</v>
      </c>
    </row>
    <row r="17" spans="1:58" hidden="1">
      <c r="A17" s="1605"/>
      <c r="B17" s="1601" t="s">
        <v>1092</v>
      </c>
      <c r="C17" s="1602"/>
      <c r="D17" s="1368">
        <v>3</v>
      </c>
      <c r="E17" s="1368">
        <v>3</v>
      </c>
      <c r="F17" s="1368">
        <v>3</v>
      </c>
      <c r="G17" s="1373"/>
      <c r="H17" s="1373"/>
      <c r="I17" s="1373"/>
      <c r="J17" s="1373"/>
      <c r="K17" s="1373"/>
      <c r="L17" s="1373"/>
      <c r="M17" s="1373"/>
      <c r="N17" s="1373"/>
      <c r="O17" s="1373"/>
      <c r="P17" s="1373"/>
      <c r="Q17" s="1373"/>
      <c r="R17" s="1373"/>
      <c r="S17" s="1373"/>
      <c r="T17" s="1590"/>
      <c r="U17" s="1590"/>
      <c r="V17" s="1590"/>
      <c r="W17" s="1590"/>
      <c r="X17" s="1590"/>
      <c r="Y17" s="1590"/>
      <c r="Z17" s="1590"/>
      <c r="AA17" s="1590"/>
      <c r="AB17" s="1590"/>
      <c r="AC17" s="1590"/>
      <c r="AD17" s="1590"/>
      <c r="AE17" s="1590"/>
      <c r="AF17" s="1590"/>
      <c r="AG17" s="1590"/>
      <c r="AH17" s="1590"/>
      <c r="AI17" s="1590"/>
      <c r="AJ17" s="1590"/>
      <c r="AK17" s="1590"/>
      <c r="AL17" s="1590"/>
      <c r="AM17" s="1590"/>
      <c r="AN17" s="1590"/>
      <c r="AO17" s="1590"/>
      <c r="AP17" s="1590"/>
      <c r="AQ17" s="1590"/>
      <c r="AR17" s="1590"/>
      <c r="AS17" s="1590"/>
      <c r="AT17" s="1590"/>
      <c r="AU17" s="1590"/>
      <c r="AV17" s="1590"/>
      <c r="AW17" s="1590"/>
      <c r="AX17" s="1590"/>
      <c r="AY17" s="1590"/>
      <c r="AZ17" s="1590"/>
      <c r="BA17" s="1590"/>
      <c r="BB17" s="1590"/>
      <c r="BC17" s="1590"/>
      <c r="BD17" s="1590"/>
      <c r="BE17" s="1590"/>
      <c r="BF17" s="1594"/>
    </row>
    <row r="18" spans="1:58">
      <c r="A18" s="1600" t="s">
        <v>1093</v>
      </c>
      <c r="B18" s="1601"/>
      <c r="C18" s="1602"/>
      <c r="D18" s="1370"/>
      <c r="E18" s="1370"/>
      <c r="F18" s="1370"/>
      <c r="G18" s="1369"/>
      <c r="H18" s="1369"/>
      <c r="I18" s="1369"/>
      <c r="J18" s="1369"/>
      <c r="K18" s="1369"/>
      <c r="L18" s="1369"/>
      <c r="M18" s="1369"/>
      <c r="N18" s="1369"/>
      <c r="O18" s="1369"/>
      <c r="P18" s="1369"/>
      <c r="Q18" s="1369"/>
      <c r="R18" s="1369"/>
      <c r="S18" s="1369"/>
      <c r="T18" s="1590"/>
      <c r="U18" s="1590"/>
      <c r="V18" s="1590"/>
      <c r="W18" s="1590"/>
      <c r="X18" s="1590"/>
      <c r="Y18" s="1590"/>
      <c r="Z18" s="1590"/>
      <c r="AA18" s="1590"/>
      <c r="AB18" s="1590"/>
      <c r="AC18" s="1590"/>
      <c r="AD18" s="1590"/>
      <c r="AE18" s="1590"/>
      <c r="AF18" s="1590"/>
      <c r="AG18" s="1590"/>
      <c r="AH18" s="1590"/>
      <c r="AI18" s="1590"/>
      <c r="AJ18" s="1590"/>
      <c r="AK18" s="1590"/>
      <c r="AL18" s="1590"/>
      <c r="AM18" s="1590"/>
      <c r="AN18" s="1590"/>
      <c r="AO18" s="1590"/>
      <c r="AP18" s="1590"/>
      <c r="AQ18" s="1590"/>
      <c r="AR18" s="1590"/>
      <c r="AS18" s="1590"/>
      <c r="AT18" s="1590"/>
      <c r="AU18" s="1590"/>
      <c r="AV18" s="1590"/>
      <c r="AW18" s="1590"/>
      <c r="AX18" s="1590"/>
      <c r="AY18" s="1590"/>
      <c r="AZ18" s="1590"/>
      <c r="BA18" s="1590"/>
      <c r="BB18" s="1590"/>
      <c r="BC18" s="1590"/>
      <c r="BD18" s="1590"/>
      <c r="BE18" s="1590"/>
      <c r="BF18" s="1594"/>
    </row>
    <row r="19" spans="1:58" s="437" customFormat="1">
      <c r="A19" s="1600"/>
      <c r="B19" s="1606" t="s">
        <v>1094</v>
      </c>
      <c r="C19" s="1602"/>
      <c r="D19" s="1370">
        <v>8.6999999999999993</v>
      </c>
      <c r="E19" s="1370">
        <v>8.08</v>
      </c>
      <c r="F19" s="1370">
        <v>0.1</v>
      </c>
      <c r="G19" s="1370">
        <v>1.7746999999999999</v>
      </c>
      <c r="H19" s="1370">
        <v>0.55295714285714292</v>
      </c>
      <c r="I19" s="1370">
        <v>0.13</v>
      </c>
      <c r="J19" s="1370">
        <v>9.6799999999999997E-2</v>
      </c>
      <c r="K19" s="1370">
        <v>0.04</v>
      </c>
      <c r="L19" s="1370">
        <v>1.7100000000000001E-2</v>
      </c>
      <c r="M19" s="1370">
        <v>1.12E-2</v>
      </c>
      <c r="N19" s="1370">
        <v>0.25140000000000001</v>
      </c>
      <c r="O19" s="1370">
        <v>7.6899999999999996E-2</v>
      </c>
      <c r="P19" s="1370">
        <v>2.5028571428571428E-2</v>
      </c>
      <c r="Q19" s="1370">
        <v>0.02</v>
      </c>
      <c r="R19" s="1370">
        <v>0.01</v>
      </c>
      <c r="S19" s="1370">
        <v>0.04</v>
      </c>
      <c r="T19" s="1591">
        <v>0.01</v>
      </c>
      <c r="U19" s="1595">
        <v>1.5E-3</v>
      </c>
      <c r="V19" s="1595">
        <v>3.2000000000000002E-3</v>
      </c>
      <c r="W19" s="1595">
        <v>0.32550000000000001</v>
      </c>
      <c r="X19" s="1595">
        <v>0.3916</v>
      </c>
      <c r="Y19" s="1595">
        <v>5.8999999999999997E-2</v>
      </c>
      <c r="Z19" s="1595" t="s">
        <v>7</v>
      </c>
      <c r="AA19" s="1595" t="s">
        <v>7</v>
      </c>
      <c r="AB19" s="1595" t="s">
        <v>7</v>
      </c>
      <c r="AC19" s="1595" t="s">
        <v>7</v>
      </c>
      <c r="AD19" s="1595" t="s">
        <v>7</v>
      </c>
      <c r="AE19" s="1595" t="s">
        <v>7</v>
      </c>
      <c r="AF19" s="1595" t="s">
        <v>7</v>
      </c>
      <c r="AG19" s="1595" t="s">
        <v>7</v>
      </c>
      <c r="AH19" s="1595" t="s">
        <v>7</v>
      </c>
      <c r="AI19" s="1595" t="s">
        <v>7</v>
      </c>
      <c r="AJ19" s="1595" t="s">
        <v>7</v>
      </c>
      <c r="AK19" s="1595" t="s">
        <v>7</v>
      </c>
      <c r="AL19" s="1595" t="s">
        <v>7</v>
      </c>
      <c r="AM19" s="1591" t="s">
        <v>7</v>
      </c>
      <c r="AN19" s="1591" t="s">
        <v>7</v>
      </c>
      <c r="AO19" s="1591" t="s">
        <v>7</v>
      </c>
      <c r="AP19" s="1591" t="s">
        <v>7</v>
      </c>
      <c r="AQ19" s="1591" t="s">
        <v>7</v>
      </c>
      <c r="AR19" s="1591" t="s">
        <v>7</v>
      </c>
      <c r="AS19" s="1591" t="s">
        <v>7</v>
      </c>
      <c r="AT19" s="1591" t="s">
        <v>7</v>
      </c>
      <c r="AU19" s="1591" t="s">
        <v>7</v>
      </c>
      <c r="AV19" s="1591" t="s">
        <v>7</v>
      </c>
      <c r="AW19" s="1591" t="s">
        <v>7</v>
      </c>
      <c r="AX19" s="1591" t="s">
        <v>7</v>
      </c>
      <c r="AY19" s="1591" t="s">
        <v>7</v>
      </c>
      <c r="AZ19" s="1591" t="s">
        <v>7</v>
      </c>
      <c r="BA19" s="1591" t="s">
        <v>7</v>
      </c>
      <c r="BB19" s="1591" t="s">
        <v>7</v>
      </c>
      <c r="BC19" s="1591" t="s">
        <v>7</v>
      </c>
      <c r="BD19" s="1591" t="s">
        <v>7</v>
      </c>
      <c r="BE19" s="1607">
        <v>0.24049999999999999</v>
      </c>
      <c r="BF19" s="1608">
        <v>0.35549999999999998</v>
      </c>
    </row>
    <row r="20" spans="1:58">
      <c r="A20" s="1605"/>
      <c r="B20" s="1606" t="s">
        <v>1095</v>
      </c>
      <c r="C20" s="1602"/>
      <c r="D20" s="1370">
        <v>8.1300000000000008</v>
      </c>
      <c r="E20" s="1370">
        <v>8.52</v>
      </c>
      <c r="F20" s="1370">
        <v>1.1499999999999999</v>
      </c>
      <c r="G20" s="1370">
        <v>2.6651780338300171</v>
      </c>
      <c r="H20" s="1370">
        <v>1.1949270430302494</v>
      </c>
      <c r="I20" s="1370">
        <v>0.25</v>
      </c>
      <c r="J20" s="1370">
        <v>0.1401</v>
      </c>
      <c r="K20" s="1370">
        <v>7.0000000000000007E-2</v>
      </c>
      <c r="L20" s="1370">
        <v>0.03</v>
      </c>
      <c r="M20" s="1370">
        <v>0.08</v>
      </c>
      <c r="N20" s="1370">
        <v>0.4707958107442089</v>
      </c>
      <c r="O20" s="1370">
        <v>0.23400000000000001</v>
      </c>
      <c r="P20" s="1370">
        <v>7.5896812274555137E-2</v>
      </c>
      <c r="Q20" s="1370">
        <v>0.06</v>
      </c>
      <c r="R20" s="1370">
        <v>0.04</v>
      </c>
      <c r="S20" s="1370">
        <v>0.13</v>
      </c>
      <c r="T20" s="1591">
        <v>0.02</v>
      </c>
      <c r="U20" s="1595">
        <v>4.4000000000000003E-3</v>
      </c>
      <c r="V20" s="1595">
        <v>6.5600000000000006E-2</v>
      </c>
      <c r="W20" s="1595">
        <v>0.92669999999999997</v>
      </c>
      <c r="X20" s="1595">
        <v>0.52349999999999997</v>
      </c>
      <c r="Y20" s="1595">
        <v>0.128</v>
      </c>
      <c r="Z20" s="1595">
        <v>0.15509999999999999</v>
      </c>
      <c r="AA20" s="1595">
        <v>0.7409</v>
      </c>
      <c r="AB20" s="1595">
        <v>1.1286</v>
      </c>
      <c r="AC20" s="1595">
        <v>0.68700000000000006</v>
      </c>
      <c r="AD20" s="1595">
        <v>0.59040000000000004</v>
      </c>
      <c r="AE20" s="1595">
        <v>0.37190000000000001</v>
      </c>
      <c r="AF20" s="1595">
        <v>0.1739</v>
      </c>
      <c r="AG20" s="1595">
        <v>0.94777795275590537</v>
      </c>
      <c r="AH20" s="1591">
        <v>2.2200000000000002</v>
      </c>
      <c r="AI20" s="1591">
        <v>1.1000000000000001</v>
      </c>
      <c r="AJ20" s="1591">
        <v>0.28999999999999998</v>
      </c>
      <c r="AK20" s="1591">
        <v>0.48370000000000002</v>
      </c>
      <c r="AL20" s="1591">
        <v>0.67949999999999999</v>
      </c>
      <c r="AM20" s="1591">
        <v>0.35</v>
      </c>
      <c r="AN20" s="1591">
        <v>0.53</v>
      </c>
      <c r="AO20" s="1591">
        <v>1.0973999999999999</v>
      </c>
      <c r="AP20" s="1591">
        <v>1.3361000000000001</v>
      </c>
      <c r="AQ20" s="1591">
        <v>0.1182</v>
      </c>
      <c r="AR20" s="1591">
        <v>4.5600000000000002E-2</v>
      </c>
      <c r="AS20" s="1591">
        <v>0.43990000000000001</v>
      </c>
      <c r="AT20" s="1591">
        <v>2.0503999999999998</v>
      </c>
      <c r="AU20" s="1591">
        <v>2.12</v>
      </c>
      <c r="AV20" s="1591">
        <v>3.004</v>
      </c>
      <c r="AW20" s="1591">
        <v>2.3420000000000001</v>
      </c>
      <c r="AX20" s="1591">
        <v>1.74</v>
      </c>
      <c r="AY20" s="1591">
        <v>2.6432000000000002</v>
      </c>
      <c r="AZ20" s="1591">
        <v>0.74419999999999997</v>
      </c>
      <c r="BA20" s="1591">
        <v>0.92610000000000003</v>
      </c>
      <c r="BB20" s="1591">
        <v>0.77629999999999999</v>
      </c>
      <c r="BC20" s="1591">
        <v>1.03</v>
      </c>
      <c r="BD20" s="1591">
        <v>0.71033567156063082</v>
      </c>
      <c r="BE20" s="1607">
        <v>0.55069999999999997</v>
      </c>
      <c r="BF20" s="1608">
        <v>0.48110000000000003</v>
      </c>
    </row>
    <row r="21" spans="1:58" s="1375" customFormat="1">
      <c r="A21" s="1605"/>
      <c r="B21" s="1606" t="s">
        <v>1096</v>
      </c>
      <c r="C21" s="1602"/>
      <c r="D21" s="1370">
        <v>8.2799999999999994</v>
      </c>
      <c r="E21" s="1370">
        <v>8.59</v>
      </c>
      <c r="F21" s="1370">
        <v>1.96</v>
      </c>
      <c r="G21" s="1370">
        <v>2.6257073773627129</v>
      </c>
      <c r="H21" s="1370">
        <v>1.6011029109423673</v>
      </c>
      <c r="I21" s="1370">
        <v>0</v>
      </c>
      <c r="J21" s="1370">
        <v>0.69059999999999999</v>
      </c>
      <c r="K21" s="1370">
        <v>0.42</v>
      </c>
      <c r="L21" s="1370">
        <v>0.21729999999999999</v>
      </c>
      <c r="M21" s="1370">
        <v>0.45989999999999998</v>
      </c>
      <c r="N21" s="1370">
        <v>0.93077309320228385</v>
      </c>
      <c r="O21" s="1370" t="s">
        <v>7</v>
      </c>
      <c r="P21" s="1370">
        <v>0.52624074074074079</v>
      </c>
      <c r="Q21" s="1370">
        <v>0.26</v>
      </c>
      <c r="R21" s="1370">
        <v>0.13</v>
      </c>
      <c r="S21" s="1370">
        <v>0.38</v>
      </c>
      <c r="T21" s="1591">
        <v>0.42</v>
      </c>
      <c r="U21" s="1591" t="s">
        <v>7</v>
      </c>
      <c r="V21" s="1591">
        <v>0.157</v>
      </c>
      <c r="W21" s="1591">
        <v>0.9</v>
      </c>
      <c r="X21" s="1591">
        <v>1.2073</v>
      </c>
      <c r="Y21" s="1591">
        <v>0.3029</v>
      </c>
      <c r="Z21" s="1591">
        <v>0.2288</v>
      </c>
      <c r="AA21" s="1591" t="s">
        <v>7</v>
      </c>
      <c r="AB21" s="1595">
        <v>1.2527999999999999</v>
      </c>
      <c r="AC21" s="1595">
        <v>0.87419999999999998</v>
      </c>
      <c r="AD21" s="1595">
        <v>0.90449999999999997</v>
      </c>
      <c r="AE21" s="1595">
        <v>0.68269999999999997</v>
      </c>
      <c r="AF21" s="1595">
        <v>0.56479999999999997</v>
      </c>
      <c r="AG21" s="1595" t="s">
        <v>7</v>
      </c>
      <c r="AH21" s="1591">
        <v>3.12</v>
      </c>
      <c r="AI21" s="1591">
        <v>1.57</v>
      </c>
      <c r="AJ21" s="1591">
        <v>0.86</v>
      </c>
      <c r="AK21" s="1591">
        <v>0.85270000000000001</v>
      </c>
      <c r="AL21" s="1591">
        <v>0.83020000000000005</v>
      </c>
      <c r="AM21" s="1591" t="s">
        <v>7</v>
      </c>
      <c r="AN21" s="1591">
        <v>0.98209999999999997</v>
      </c>
      <c r="AO21" s="1591">
        <v>1.1044</v>
      </c>
      <c r="AP21" s="1591">
        <v>1.8787</v>
      </c>
      <c r="AQ21" s="1591">
        <v>0.43590000000000001</v>
      </c>
      <c r="AR21" s="1591">
        <v>0.32550000000000001</v>
      </c>
      <c r="AS21" s="1591">
        <v>2.3119999999999998</v>
      </c>
      <c r="AT21" s="1591">
        <v>2.5951</v>
      </c>
      <c r="AU21" s="1591">
        <v>2.2999999999999998</v>
      </c>
      <c r="AV21" s="1591">
        <v>3.1621084055017827</v>
      </c>
      <c r="AW21" s="1591" t="s">
        <v>7</v>
      </c>
      <c r="AX21" s="1591">
        <v>2.23</v>
      </c>
      <c r="AY21" s="1591" t="s">
        <v>7</v>
      </c>
      <c r="AZ21" s="1591">
        <v>2.8525</v>
      </c>
      <c r="BA21" s="1591">
        <v>1.4455</v>
      </c>
      <c r="BB21" s="1591">
        <v>1.3360000000000001</v>
      </c>
      <c r="BC21" s="1591">
        <v>2.02</v>
      </c>
      <c r="BD21" s="1591">
        <v>1.7079</v>
      </c>
      <c r="BE21" s="1607" t="s">
        <v>1097</v>
      </c>
      <c r="BF21" s="1608">
        <v>2.0487000000000002</v>
      </c>
    </row>
    <row r="22" spans="1:58">
      <c r="A22" s="1605"/>
      <c r="B22" s="1606" t="s">
        <v>1098</v>
      </c>
      <c r="C22" s="1602"/>
      <c r="D22" s="1370">
        <v>7.28</v>
      </c>
      <c r="E22" s="1370">
        <v>8.6105</v>
      </c>
      <c r="F22" s="1370">
        <v>2.72</v>
      </c>
      <c r="G22" s="1370" t="s">
        <v>7</v>
      </c>
      <c r="H22" s="1370">
        <v>2.7133820918050482</v>
      </c>
      <c r="I22" s="1370">
        <v>0</v>
      </c>
      <c r="J22" s="1370">
        <v>1.0019</v>
      </c>
      <c r="K22" s="1370">
        <v>0.79</v>
      </c>
      <c r="L22" s="1370">
        <v>0.5</v>
      </c>
      <c r="M22" s="1370">
        <v>0.75</v>
      </c>
      <c r="N22" s="1370">
        <v>1.0615098654708519</v>
      </c>
      <c r="O22" s="1370" t="s">
        <v>7</v>
      </c>
      <c r="P22" s="1370">
        <v>0.83370588235294119</v>
      </c>
      <c r="Q22" s="1370">
        <v>0.68</v>
      </c>
      <c r="R22" s="1370">
        <v>0.64</v>
      </c>
      <c r="S22" s="1370">
        <v>2.2000000000000002</v>
      </c>
      <c r="T22" s="1591">
        <v>0.72</v>
      </c>
      <c r="U22" s="1591" t="s">
        <v>7</v>
      </c>
      <c r="V22" s="1591">
        <v>0.54</v>
      </c>
      <c r="W22" s="1591">
        <v>0.93489999999999995</v>
      </c>
      <c r="X22" s="1591">
        <v>0.87260000000000004</v>
      </c>
      <c r="Y22" s="1591">
        <v>0.58030000000000004</v>
      </c>
      <c r="Z22" s="1591">
        <v>0.36899999999999999</v>
      </c>
      <c r="AA22" s="1591" t="s">
        <v>7</v>
      </c>
      <c r="AB22" s="1595">
        <v>1.3758999999999999</v>
      </c>
      <c r="AC22" s="1595">
        <v>1.1623000000000001</v>
      </c>
      <c r="AD22" s="1595">
        <v>0.98270000000000002</v>
      </c>
      <c r="AE22" s="1595" t="s">
        <v>7</v>
      </c>
      <c r="AF22" s="1595">
        <v>0.75790000000000002</v>
      </c>
      <c r="AG22" s="1595" t="s">
        <v>7</v>
      </c>
      <c r="AH22" s="1591">
        <v>3.04</v>
      </c>
      <c r="AI22" s="1591">
        <v>1.97</v>
      </c>
      <c r="AJ22" s="1591">
        <v>0.97</v>
      </c>
      <c r="AK22" s="1591">
        <v>0.95879999999999999</v>
      </c>
      <c r="AL22" s="1591">
        <v>0.94340000000000002</v>
      </c>
      <c r="AM22" s="1591" t="s">
        <v>7</v>
      </c>
      <c r="AN22" s="1591">
        <v>1.33</v>
      </c>
      <c r="AO22" s="1591">
        <v>1.2907999999999999</v>
      </c>
      <c r="AP22" s="1591">
        <v>0.60160000000000002</v>
      </c>
      <c r="AQ22" s="1591">
        <v>0.67369999999999997</v>
      </c>
      <c r="AR22" s="1591">
        <v>0.7218</v>
      </c>
      <c r="AS22" s="1591" t="s">
        <v>7</v>
      </c>
      <c r="AT22" s="1591">
        <v>2.6856</v>
      </c>
      <c r="AU22" s="1591">
        <v>2.74</v>
      </c>
      <c r="AV22" s="1591">
        <v>3.6509999999999998</v>
      </c>
      <c r="AW22" s="1591">
        <v>3.25</v>
      </c>
      <c r="AX22" s="1591">
        <v>2.7</v>
      </c>
      <c r="AY22" s="1591" t="s">
        <v>7</v>
      </c>
      <c r="AZ22" s="1591">
        <v>2.2334999999999998</v>
      </c>
      <c r="BA22" s="1591">
        <v>2.3067000000000002</v>
      </c>
      <c r="BB22" s="1591">
        <v>2.8351000000000002</v>
      </c>
      <c r="BC22" s="1591">
        <v>2.1</v>
      </c>
      <c r="BD22" s="1591" t="s">
        <v>1097</v>
      </c>
      <c r="BE22" s="1607">
        <v>1.3228599999999999</v>
      </c>
      <c r="BF22" s="1608">
        <v>1.5144</v>
      </c>
    </row>
    <row r="23" spans="1:58">
      <c r="A23" s="1605"/>
      <c r="B23" s="1601" t="s">
        <v>26</v>
      </c>
      <c r="C23" s="1602"/>
      <c r="D23" s="1370" t="s">
        <v>1099</v>
      </c>
      <c r="E23" s="1370" t="s">
        <v>1100</v>
      </c>
      <c r="F23" s="1370" t="s">
        <v>1100</v>
      </c>
      <c r="G23" s="1370" t="s">
        <v>1100</v>
      </c>
      <c r="H23" s="1370" t="s">
        <v>1100</v>
      </c>
      <c r="I23" s="1370" t="s">
        <v>1100</v>
      </c>
      <c r="J23" s="1370" t="s">
        <v>1100</v>
      </c>
      <c r="K23" s="1370" t="s">
        <v>1100</v>
      </c>
      <c r="L23" s="1370" t="s">
        <v>1100</v>
      </c>
      <c r="M23" s="1370" t="s">
        <v>1101</v>
      </c>
      <c r="N23" s="1370" t="s">
        <v>1101</v>
      </c>
      <c r="O23" s="1370" t="s">
        <v>1101</v>
      </c>
      <c r="P23" s="1370" t="s">
        <v>1101</v>
      </c>
      <c r="Q23" s="1370" t="s">
        <v>1101</v>
      </c>
      <c r="R23" s="1370" t="s">
        <v>1101</v>
      </c>
      <c r="S23" s="1370" t="s">
        <v>1101</v>
      </c>
      <c r="T23" s="1591" t="s">
        <v>1101</v>
      </c>
      <c r="U23" s="1591" t="s">
        <v>1101</v>
      </c>
      <c r="V23" s="1591" t="s">
        <v>1101</v>
      </c>
      <c r="W23" s="1591" t="s">
        <v>1101</v>
      </c>
      <c r="X23" s="1591" t="s">
        <v>1101</v>
      </c>
      <c r="Y23" s="1591" t="s">
        <v>1101</v>
      </c>
      <c r="Z23" s="1591" t="s">
        <v>1101</v>
      </c>
      <c r="AA23" s="1591" t="s">
        <v>1101</v>
      </c>
      <c r="AB23" s="1591" t="s">
        <v>1101</v>
      </c>
      <c r="AC23" s="1591" t="s">
        <v>1101</v>
      </c>
      <c r="AD23" s="1591" t="s">
        <v>1101</v>
      </c>
      <c r="AE23" s="1591" t="s">
        <v>1102</v>
      </c>
      <c r="AF23" s="1591" t="s">
        <v>1103</v>
      </c>
      <c r="AG23" s="1591" t="s">
        <v>1103</v>
      </c>
      <c r="AH23" s="1591" t="s">
        <v>1103</v>
      </c>
      <c r="AI23" s="1591" t="s">
        <v>1103</v>
      </c>
      <c r="AJ23" s="1591" t="s">
        <v>1103</v>
      </c>
      <c r="AK23" s="1591" t="s">
        <v>1103</v>
      </c>
      <c r="AL23" s="1591" t="s">
        <v>1104</v>
      </c>
      <c r="AM23" s="1591" t="s">
        <v>1104</v>
      </c>
      <c r="AN23" s="1591" t="s">
        <v>1104</v>
      </c>
      <c r="AO23" s="1591" t="s">
        <v>1104</v>
      </c>
      <c r="AP23" s="1591" t="s">
        <v>1104</v>
      </c>
      <c r="AQ23" s="1591" t="s">
        <v>1104</v>
      </c>
      <c r="AR23" s="1591" t="s">
        <v>1104</v>
      </c>
      <c r="AS23" s="1591" t="s">
        <v>1104</v>
      </c>
      <c r="AT23" s="1591" t="s">
        <v>1104</v>
      </c>
      <c r="AU23" s="1591" t="s">
        <v>1104</v>
      </c>
      <c r="AV23" s="1591" t="s">
        <v>1104</v>
      </c>
      <c r="AW23" s="1591" t="s">
        <v>1104</v>
      </c>
      <c r="AX23" s="1591" t="s">
        <v>1104</v>
      </c>
      <c r="AY23" s="1591" t="s">
        <v>1104</v>
      </c>
      <c r="AZ23" s="1591" t="s">
        <v>1104</v>
      </c>
      <c r="BA23" s="1591" t="s">
        <v>1104</v>
      </c>
      <c r="BB23" s="1591" t="s">
        <v>1104</v>
      </c>
      <c r="BC23" s="1591" t="s">
        <v>1104</v>
      </c>
      <c r="BD23" s="1591" t="s">
        <v>1104</v>
      </c>
      <c r="BE23" s="1607" t="s">
        <v>1105</v>
      </c>
      <c r="BF23" s="1608" t="s">
        <v>1105</v>
      </c>
    </row>
    <row r="24" spans="1:58">
      <c r="A24" s="1605"/>
      <c r="B24" s="1601" t="s">
        <v>1106</v>
      </c>
      <c r="C24" s="1602"/>
      <c r="D24" s="1370" t="s">
        <v>1107</v>
      </c>
      <c r="E24" s="1370" t="s">
        <v>1108</v>
      </c>
      <c r="F24" s="1370" t="s">
        <v>1108</v>
      </c>
      <c r="G24" s="1370" t="s">
        <v>1108</v>
      </c>
      <c r="H24" s="1370" t="s">
        <v>1108</v>
      </c>
      <c r="I24" s="1370" t="s">
        <v>1109</v>
      </c>
      <c r="J24" s="1370" t="s">
        <v>1109</v>
      </c>
      <c r="K24" s="1370" t="s">
        <v>1109</v>
      </c>
      <c r="L24" s="1370" t="s">
        <v>1108</v>
      </c>
      <c r="M24" s="1370" t="s">
        <v>1108</v>
      </c>
      <c r="N24" s="1370" t="s">
        <v>1108</v>
      </c>
      <c r="O24" s="1370" t="s">
        <v>1108</v>
      </c>
      <c r="P24" s="1370" t="s">
        <v>1108</v>
      </c>
      <c r="Q24" s="1370" t="s">
        <v>1108</v>
      </c>
      <c r="R24" s="1370" t="s">
        <v>1108</v>
      </c>
      <c r="S24" s="1370" t="s">
        <v>1108</v>
      </c>
      <c r="T24" s="1591" t="s">
        <v>1108</v>
      </c>
      <c r="U24" s="1591" t="s">
        <v>1108</v>
      </c>
      <c r="V24" s="1591" t="s">
        <v>1108</v>
      </c>
      <c r="W24" s="1591" t="s">
        <v>1108</v>
      </c>
      <c r="X24" s="1591" t="s">
        <v>1108</v>
      </c>
      <c r="Y24" s="1591" t="s">
        <v>1108</v>
      </c>
      <c r="Z24" s="1591" t="s">
        <v>1108</v>
      </c>
      <c r="AA24" s="1591" t="s">
        <v>1108</v>
      </c>
      <c r="AB24" s="1591" t="s">
        <v>1108</v>
      </c>
      <c r="AC24" s="1591" t="s">
        <v>1108</v>
      </c>
      <c r="AD24" s="1591" t="s">
        <v>1108</v>
      </c>
      <c r="AE24" s="1591" t="s">
        <v>1108</v>
      </c>
      <c r="AF24" s="1591" t="s">
        <v>1108</v>
      </c>
      <c r="AG24" s="1591" t="s">
        <v>1108</v>
      </c>
      <c r="AH24" s="1591" t="s">
        <v>1108</v>
      </c>
      <c r="AI24" s="1591" t="s">
        <v>1108</v>
      </c>
      <c r="AJ24" s="1591" t="s">
        <v>1108</v>
      </c>
      <c r="AK24" s="1591" t="s">
        <v>1108</v>
      </c>
      <c r="AL24" s="1591" t="s">
        <v>1108</v>
      </c>
      <c r="AM24" s="1591" t="s">
        <v>1108</v>
      </c>
      <c r="AN24" s="1591" t="s">
        <v>1108</v>
      </c>
      <c r="AO24" s="1591" t="s">
        <v>1108</v>
      </c>
      <c r="AP24" s="1591" t="s">
        <v>1108</v>
      </c>
      <c r="AQ24" s="1591" t="s">
        <v>1108</v>
      </c>
      <c r="AR24" s="1591" t="s">
        <v>1108</v>
      </c>
      <c r="AS24" s="1591" t="s">
        <v>1108</v>
      </c>
      <c r="AT24" s="1591" t="s">
        <v>1108</v>
      </c>
      <c r="AU24" s="1591" t="s">
        <v>1108</v>
      </c>
      <c r="AV24" s="1591" t="s">
        <v>1108</v>
      </c>
      <c r="AW24" s="1591" t="s">
        <v>1108</v>
      </c>
      <c r="AX24" s="1591" t="s">
        <v>1108</v>
      </c>
      <c r="AY24" s="1591" t="s">
        <v>1108</v>
      </c>
      <c r="AZ24" s="1591" t="s">
        <v>1108</v>
      </c>
      <c r="BA24" s="1591" t="s">
        <v>1108</v>
      </c>
      <c r="BB24" s="1591" t="s">
        <v>1108</v>
      </c>
      <c r="BC24" s="1591" t="s">
        <v>1108</v>
      </c>
      <c r="BD24" s="1591" t="s">
        <v>1108</v>
      </c>
      <c r="BE24" s="1607" t="s">
        <v>1107</v>
      </c>
      <c r="BF24" s="1608" t="s">
        <v>1107</v>
      </c>
    </row>
    <row r="25" spans="1:58">
      <c r="A25" s="1376" t="s">
        <v>1110</v>
      </c>
      <c r="B25" s="1377"/>
      <c r="C25" s="1378"/>
      <c r="D25" s="1379">
        <v>6.57</v>
      </c>
      <c r="E25" s="1379">
        <v>8.2200000000000006</v>
      </c>
      <c r="F25" s="1379">
        <v>0.86</v>
      </c>
      <c r="G25" s="1379">
        <v>1.3649886601894599</v>
      </c>
      <c r="H25" s="1379">
        <v>0.86</v>
      </c>
      <c r="I25" s="1379">
        <v>0.3</v>
      </c>
      <c r="J25" s="1379">
        <v>0.27</v>
      </c>
      <c r="K25" s="1379">
        <v>0.25</v>
      </c>
      <c r="L25" s="1379">
        <v>0.22459140275275666</v>
      </c>
      <c r="M25" s="1379">
        <v>0.20374838574155063</v>
      </c>
      <c r="N25" s="1379">
        <v>0.21</v>
      </c>
      <c r="O25" s="1379">
        <v>0.20773918429166563</v>
      </c>
      <c r="P25" s="1379">
        <v>0.20173635139160631</v>
      </c>
      <c r="Q25" s="1379">
        <v>0.19</v>
      </c>
      <c r="R25" s="1379">
        <v>0.19</v>
      </c>
      <c r="S25" s="1379">
        <v>0.18</v>
      </c>
      <c r="T25" s="1591">
        <v>0.1633696910001769</v>
      </c>
      <c r="U25" s="1591">
        <v>0.15</v>
      </c>
      <c r="V25" s="1591">
        <v>0.17</v>
      </c>
      <c r="W25" s="1591">
        <v>1.03</v>
      </c>
      <c r="X25" s="1591">
        <v>0.42</v>
      </c>
      <c r="Y25" s="1591">
        <v>0.15</v>
      </c>
      <c r="Z25" s="1591">
        <v>0.15</v>
      </c>
      <c r="AA25" s="1591">
        <v>2.23</v>
      </c>
      <c r="AB25" s="1591">
        <v>1.8</v>
      </c>
      <c r="AC25" s="1591">
        <v>0.64</v>
      </c>
      <c r="AD25" s="1591">
        <v>0.44</v>
      </c>
      <c r="AE25" s="1591">
        <v>0.24</v>
      </c>
      <c r="AF25" s="1591">
        <v>1.01</v>
      </c>
      <c r="AG25" s="1591">
        <v>0.73928031280663342</v>
      </c>
      <c r="AH25" s="1591">
        <v>1.45</v>
      </c>
      <c r="AI25" s="1591">
        <v>0.64</v>
      </c>
      <c r="AJ25" s="1591">
        <v>0.36</v>
      </c>
      <c r="AK25" s="1591">
        <v>0.82</v>
      </c>
      <c r="AL25" s="1591">
        <v>0.26</v>
      </c>
      <c r="AM25" s="1591">
        <v>0.22</v>
      </c>
      <c r="AN25" s="1591">
        <v>0.42</v>
      </c>
      <c r="AO25" s="1591">
        <v>1.59</v>
      </c>
      <c r="AP25" s="1591">
        <v>3.44</v>
      </c>
      <c r="AQ25" s="1591">
        <v>0.36</v>
      </c>
      <c r="AR25" s="1591">
        <v>0.69</v>
      </c>
      <c r="AS25" s="1591">
        <v>0.82</v>
      </c>
      <c r="AT25" s="1591">
        <v>2.56</v>
      </c>
      <c r="AU25" s="1591">
        <v>3.2654353261213163</v>
      </c>
      <c r="AV25" s="1591">
        <v>3.5897992254016362</v>
      </c>
      <c r="AW25" s="1591">
        <v>2.6726999999999999</v>
      </c>
      <c r="AX25" s="1591">
        <v>2.71</v>
      </c>
      <c r="AY25" s="1591">
        <v>4.1268000000000002</v>
      </c>
      <c r="AZ25" s="1591">
        <v>0.89629999999999999</v>
      </c>
      <c r="BA25" s="1591">
        <v>0.75</v>
      </c>
      <c r="BB25" s="1591">
        <v>2.7259000000000002</v>
      </c>
      <c r="BC25" s="1591">
        <v>2.46</v>
      </c>
      <c r="BD25" s="1591">
        <v>0.6364510804822362</v>
      </c>
      <c r="BE25" s="1607">
        <v>0.28739999999999999</v>
      </c>
      <c r="BF25" s="1608">
        <v>0.39</v>
      </c>
    </row>
    <row r="26" spans="1:58">
      <c r="A26" s="1380" t="s">
        <v>1111</v>
      </c>
      <c r="B26" s="1381"/>
      <c r="C26" s="1378"/>
      <c r="D26" s="1382"/>
      <c r="E26" s="1382"/>
      <c r="F26" s="1383">
        <v>6.1718099236770128</v>
      </c>
      <c r="G26" s="1379">
        <v>5.2</v>
      </c>
      <c r="H26" s="1379">
        <v>5.25</v>
      </c>
      <c r="I26" s="1379">
        <v>5.13</v>
      </c>
      <c r="J26" s="1379">
        <v>5.01</v>
      </c>
      <c r="K26" s="1379">
        <v>4.8899999999999997</v>
      </c>
      <c r="L26" s="1379">
        <v>4.8600000000000003</v>
      </c>
      <c r="M26" s="1379">
        <v>4.75</v>
      </c>
      <c r="N26" s="1379">
        <v>4.68</v>
      </c>
      <c r="O26" s="1379">
        <v>4.6100000000000003</v>
      </c>
      <c r="P26" s="1379">
        <v>4.45</v>
      </c>
      <c r="Q26" s="1379">
        <v>4.3</v>
      </c>
      <c r="R26" s="1379">
        <v>4.26</v>
      </c>
      <c r="S26" s="1379">
        <v>4.22</v>
      </c>
      <c r="T26" s="1591">
        <v>4.0930396775953746</v>
      </c>
      <c r="U26" s="1591">
        <v>3.99</v>
      </c>
      <c r="V26" s="1591">
        <v>3.9028606805380788</v>
      </c>
      <c r="W26" s="1591">
        <v>3.7938564896258735</v>
      </c>
      <c r="X26" s="1591">
        <v>3.8136464817997049</v>
      </c>
      <c r="Y26" s="1591">
        <v>3.76</v>
      </c>
      <c r="Z26" s="1591">
        <v>3.7486832454511747</v>
      </c>
      <c r="AA26" s="1591">
        <v>3.84</v>
      </c>
      <c r="AB26" s="1591">
        <v>3.79</v>
      </c>
      <c r="AC26" s="1591">
        <v>4.07</v>
      </c>
      <c r="AD26" s="1591">
        <v>4.0599999999999996</v>
      </c>
      <c r="AE26" s="1591">
        <v>4.05</v>
      </c>
      <c r="AF26" s="1591">
        <v>3.94</v>
      </c>
      <c r="AG26" s="1591">
        <v>3.9</v>
      </c>
      <c r="AH26" s="1591">
        <v>3.73</v>
      </c>
      <c r="AI26" s="1591">
        <v>3.55</v>
      </c>
      <c r="AJ26" s="1591">
        <v>3.52</v>
      </c>
      <c r="AK26" s="1591">
        <v>3.37</v>
      </c>
      <c r="AL26" s="1591">
        <v>3.3209337778655517</v>
      </c>
      <c r="AM26" s="1591">
        <v>3.15</v>
      </c>
      <c r="AN26" s="1591">
        <v>3.0646533149123441</v>
      </c>
      <c r="AO26" s="1591">
        <v>2.94</v>
      </c>
      <c r="AP26" s="1591">
        <v>3.07</v>
      </c>
      <c r="AQ26" s="1591">
        <v>3.09</v>
      </c>
      <c r="AR26" s="1591">
        <v>3.28</v>
      </c>
      <c r="AS26" s="1591">
        <v>3.29</v>
      </c>
      <c r="AT26" s="1591">
        <v>3.27</v>
      </c>
      <c r="AU26" s="1591">
        <v>3.3</v>
      </c>
      <c r="AV26" s="1591">
        <v>3.46</v>
      </c>
      <c r="AW26" s="1591">
        <v>3.74</v>
      </c>
      <c r="AX26" s="1591">
        <v>3.98</v>
      </c>
      <c r="AY26" s="1591">
        <v>4.7</v>
      </c>
      <c r="AZ26" s="1591">
        <v>5.04</v>
      </c>
      <c r="BA26" s="1591">
        <v>5.0843628028065915</v>
      </c>
      <c r="BB26" s="1591">
        <v>5.51</v>
      </c>
      <c r="BC26" s="1591">
        <v>5.91</v>
      </c>
      <c r="BD26" s="1591">
        <v>6.15</v>
      </c>
      <c r="BE26" s="1607"/>
      <c r="BF26" s="1608"/>
    </row>
    <row r="27" spans="1:58">
      <c r="A27" s="1380" t="s">
        <v>1112</v>
      </c>
      <c r="B27" s="1384"/>
      <c r="C27" s="1384"/>
      <c r="D27" s="1382"/>
      <c r="E27" s="1382"/>
      <c r="F27" s="1385">
        <v>12.402829832416426</v>
      </c>
      <c r="G27" s="1379">
        <v>12.34</v>
      </c>
      <c r="H27" s="1379">
        <v>12.09</v>
      </c>
      <c r="I27" s="1379">
        <v>12.1</v>
      </c>
      <c r="J27" s="1379">
        <v>11.95</v>
      </c>
      <c r="K27" s="1379">
        <v>11.78</v>
      </c>
      <c r="L27" s="1379">
        <v>11.79</v>
      </c>
      <c r="M27" s="1379">
        <v>11.48</v>
      </c>
      <c r="N27" s="1379">
        <v>11.53</v>
      </c>
      <c r="O27" s="1379">
        <v>11.37</v>
      </c>
      <c r="P27" s="1379">
        <v>11.18</v>
      </c>
      <c r="Q27" s="1379">
        <v>10.915791628170691</v>
      </c>
      <c r="R27" s="1379">
        <v>10.82</v>
      </c>
      <c r="S27" s="1379">
        <v>10.81</v>
      </c>
      <c r="T27" s="1591">
        <v>10.549950710605909</v>
      </c>
      <c r="U27" s="1591">
        <v>10.3</v>
      </c>
      <c r="V27" s="1591">
        <v>10.226252086741528</v>
      </c>
      <c r="W27" s="1591">
        <v>10.135310047775658</v>
      </c>
      <c r="X27" s="1591">
        <v>9.937237232078088</v>
      </c>
      <c r="Y27" s="1591">
        <v>9.94</v>
      </c>
      <c r="Z27" s="1591">
        <v>9.818236657250683</v>
      </c>
      <c r="AA27" s="1591">
        <v>9.67</v>
      </c>
      <c r="AB27" s="1591">
        <v>9.56</v>
      </c>
      <c r="AC27" s="1591">
        <v>9.64</v>
      </c>
      <c r="AD27" s="1591">
        <v>9.65</v>
      </c>
      <c r="AE27" s="1591">
        <v>9.59</v>
      </c>
      <c r="AF27" s="1591">
        <v>9.6199999999999992</v>
      </c>
      <c r="AG27" s="1591">
        <v>9.61</v>
      </c>
      <c r="AH27" s="1591">
        <v>9.5399999999999991</v>
      </c>
      <c r="AI27" s="1591">
        <v>9.4600000000000009</v>
      </c>
      <c r="AJ27" s="1591">
        <v>9.4700000000000006</v>
      </c>
      <c r="AK27" s="1591">
        <v>9.44</v>
      </c>
      <c r="AL27" s="1591">
        <v>9.2921915273616253</v>
      </c>
      <c r="AM27" s="1591">
        <v>9.1999999999999993</v>
      </c>
      <c r="AN27" s="1591">
        <v>9.1682038370116903</v>
      </c>
      <c r="AO27" s="1591">
        <v>9.06</v>
      </c>
      <c r="AP27" s="1591">
        <v>9.0399999999999991</v>
      </c>
      <c r="AQ27" s="1591">
        <v>8.98</v>
      </c>
      <c r="AR27" s="1591">
        <v>8.86</v>
      </c>
      <c r="AS27" s="1591">
        <v>8.8800000000000008</v>
      </c>
      <c r="AT27" s="1591">
        <v>8.77</v>
      </c>
      <c r="AU27" s="1591">
        <v>8.6199999999999992</v>
      </c>
      <c r="AV27" s="1591">
        <v>8.8800000000000008</v>
      </c>
      <c r="AW27" s="1591">
        <v>9.11</v>
      </c>
      <c r="AX27" s="1591">
        <v>9.31</v>
      </c>
      <c r="AY27" s="1591">
        <v>10.119999999999999</v>
      </c>
      <c r="AZ27" s="1591">
        <v>10.6</v>
      </c>
      <c r="BA27" s="1591">
        <v>10.768996824709188</v>
      </c>
      <c r="BB27" s="1591">
        <v>10.69</v>
      </c>
      <c r="BC27" s="1591">
        <v>11.29</v>
      </c>
      <c r="BD27" s="1591">
        <v>11.33</v>
      </c>
      <c r="BE27" s="1607"/>
      <c r="BF27" s="1608"/>
    </row>
    <row r="28" spans="1:58" ht="13.5" thickBot="1">
      <c r="A28" s="1386" t="s">
        <v>1113</v>
      </c>
      <c r="B28" s="1387"/>
      <c r="C28" s="1387"/>
      <c r="D28" s="1388"/>
      <c r="E28" s="1388"/>
      <c r="F28" s="1388"/>
      <c r="G28" s="1389">
        <v>9.84</v>
      </c>
      <c r="H28" s="1389">
        <v>9.83</v>
      </c>
      <c r="I28" s="1389">
        <v>9.6300000000000008</v>
      </c>
      <c r="J28" s="1389">
        <v>9.35</v>
      </c>
      <c r="K28" s="1389">
        <v>9.23</v>
      </c>
      <c r="L28" s="1389">
        <v>9.0299999999999994</v>
      </c>
      <c r="M28" s="1389">
        <v>8.86</v>
      </c>
      <c r="N28" s="1389">
        <v>8.75</v>
      </c>
      <c r="O28" s="1389">
        <v>8.58</v>
      </c>
      <c r="P28" s="1389">
        <v>8.5500000000000007</v>
      </c>
      <c r="Q28" s="1389">
        <v>8.3800000000000008</v>
      </c>
      <c r="R28" s="1389">
        <v>8.31</v>
      </c>
      <c r="S28" s="1389">
        <v>8.23</v>
      </c>
      <c r="T28" s="1599">
        <v>8.36</v>
      </c>
      <c r="U28" s="1599">
        <v>7.68</v>
      </c>
      <c r="V28" s="1599">
        <v>7.9</v>
      </c>
      <c r="W28" s="1599">
        <v>7.73</v>
      </c>
      <c r="X28" s="1599">
        <v>7.46</v>
      </c>
      <c r="Y28" s="1599">
        <v>7.44</v>
      </c>
      <c r="Z28" s="1599">
        <v>7.49</v>
      </c>
      <c r="AA28" s="1599">
        <v>7.51</v>
      </c>
      <c r="AB28" s="1599">
        <v>7.52</v>
      </c>
      <c r="AC28" s="1599">
        <v>7.68</v>
      </c>
      <c r="AD28" s="1599">
        <v>7.76</v>
      </c>
      <c r="AE28" s="1599">
        <v>7.69</v>
      </c>
      <c r="AF28" s="1599">
        <v>7.88</v>
      </c>
      <c r="AG28" s="1599">
        <v>7.18</v>
      </c>
      <c r="AH28" s="1599">
        <v>7.21</v>
      </c>
      <c r="AI28" s="1599">
        <v>7.22</v>
      </c>
      <c r="AJ28" s="1599">
        <v>7.04</v>
      </c>
      <c r="AK28" s="1599">
        <v>6.91</v>
      </c>
      <c r="AL28" s="1599">
        <v>6.82</v>
      </c>
      <c r="AM28" s="1599">
        <v>6.58</v>
      </c>
      <c r="AN28" s="1599">
        <v>6.46</v>
      </c>
      <c r="AO28" s="1599">
        <v>6.32</v>
      </c>
      <c r="AP28" s="1599">
        <v>6.29</v>
      </c>
      <c r="AQ28" s="1599">
        <v>6.27</v>
      </c>
      <c r="AR28" s="1599">
        <v>6.54</v>
      </c>
      <c r="AS28" s="1599">
        <v>6.1</v>
      </c>
      <c r="AT28" s="1599">
        <v>6.23</v>
      </c>
      <c r="AU28" s="1599">
        <v>6.43</v>
      </c>
      <c r="AV28" s="1599">
        <v>6.55</v>
      </c>
      <c r="AW28" s="1599">
        <v>6.78</v>
      </c>
      <c r="AX28" s="1599">
        <v>7.1</v>
      </c>
      <c r="AY28" s="1599">
        <v>7.8</v>
      </c>
      <c r="AZ28" s="1599">
        <v>8.3000000000000007</v>
      </c>
      <c r="BA28" s="1599">
        <v>8.6</v>
      </c>
      <c r="BB28" s="1599">
        <v>9</v>
      </c>
      <c r="BC28" s="1599">
        <v>9.4</v>
      </c>
      <c r="BD28" s="1599">
        <v>9.89</v>
      </c>
      <c r="BE28" s="1599">
        <v>9.67</v>
      </c>
      <c r="BF28" s="1390">
        <v>10.130000000000001</v>
      </c>
    </row>
    <row r="29" spans="1:58" ht="13.5" thickTop="1">
      <c r="A29" s="66"/>
      <c r="B29" s="1391"/>
      <c r="C29" s="1391"/>
      <c r="D29" s="1366"/>
      <c r="E29" s="1366"/>
      <c r="F29" s="1366"/>
      <c r="H29" s="1370"/>
      <c r="I29" s="1370"/>
      <c r="J29" s="1370"/>
      <c r="K29" s="1370"/>
      <c r="L29" s="1370"/>
      <c r="M29" s="1370"/>
    </row>
    <row r="30" spans="1:58">
      <c r="A30" s="1392" t="s">
        <v>1114</v>
      </c>
      <c r="B30" s="441"/>
      <c r="C30" s="441"/>
      <c r="AA30" s="1393"/>
      <c r="AB30" s="1393"/>
      <c r="AC30" s="1393"/>
      <c r="AD30" s="1393"/>
      <c r="AE30" s="1393"/>
      <c r="AF30" s="471"/>
      <c r="AG30" s="471"/>
      <c r="AH30" s="471"/>
      <c r="AI30" s="471"/>
      <c r="AJ30" s="471"/>
      <c r="AK30" s="471"/>
      <c r="AL30" s="471"/>
      <c r="AM30" s="471"/>
      <c r="AN30" s="471"/>
      <c r="AO30" s="471"/>
      <c r="AP30" s="471"/>
      <c r="AQ30" s="1393"/>
      <c r="AR30" s="471"/>
      <c r="AS30" s="471"/>
      <c r="AT30" s="1393"/>
      <c r="AU30" s="1393"/>
      <c r="AV30" s="1393"/>
      <c r="AW30" s="1393"/>
      <c r="AX30" s="1393"/>
      <c r="AY30" s="1393"/>
      <c r="AZ30" s="1393"/>
      <c r="BA30" s="1393"/>
      <c r="BB30" s="1393"/>
      <c r="BC30" s="1393"/>
      <c r="BD30" s="1393"/>
    </row>
    <row r="31" spans="1:58">
      <c r="A31" s="1394" t="s">
        <v>1115</v>
      </c>
      <c r="B31" s="1395"/>
      <c r="C31" s="1395"/>
      <c r="D31" s="1395"/>
      <c r="E31" s="1395"/>
      <c r="F31" s="1395"/>
      <c r="G31" s="1395"/>
      <c r="AY31" s="471"/>
      <c r="AZ31" s="471"/>
      <c r="BA31" s="471"/>
      <c r="BB31" s="471"/>
      <c r="BC31" s="471"/>
      <c r="BD31" s="471"/>
    </row>
    <row r="32" spans="1:58">
      <c r="A32" s="1396" t="s">
        <v>1116</v>
      </c>
      <c r="B32" s="1396"/>
      <c r="C32" s="1396"/>
      <c r="D32" s="1396"/>
      <c r="E32" s="1396"/>
    </row>
    <row r="33" spans="1:6">
      <c r="A33" s="1991" t="s">
        <v>1117</v>
      </c>
      <c r="B33" s="1991"/>
      <c r="C33" s="1991"/>
    </row>
    <row r="34" spans="1:6">
      <c r="A34" s="1991"/>
      <c r="B34" s="1991"/>
      <c r="C34" s="1991"/>
    </row>
    <row r="35" spans="1:6">
      <c r="A35" s="1397"/>
      <c r="B35" s="441"/>
      <c r="C35" s="441"/>
      <c r="D35" s="471" t="e">
        <f>D8+D14+D20+D26+D32</f>
        <v>#VALUE!</v>
      </c>
    </row>
    <row r="36" spans="1:6">
      <c r="A36" s="441"/>
      <c r="B36" s="441"/>
      <c r="C36" s="441"/>
      <c r="D36" s="1393" t="e">
        <f>D9+D15+D21+D27</f>
        <v>#VALUE!</v>
      </c>
      <c r="F36" s="471" t="e">
        <f>F9+F15+F21+F27</f>
        <v>#VALUE!</v>
      </c>
    </row>
    <row r="37" spans="1:6">
      <c r="A37" s="441"/>
      <c r="B37" s="1374"/>
      <c r="C37" s="441"/>
      <c r="D37" s="1393">
        <f>D10+D16+D22+D28</f>
        <v>12.780000000000001</v>
      </c>
      <c r="F37" s="471">
        <f>F10+F16+F22+F28</f>
        <v>7.7200000000000006</v>
      </c>
    </row>
    <row r="38" spans="1:6">
      <c r="A38" s="441"/>
      <c r="B38" s="441"/>
      <c r="C38" s="441"/>
    </row>
    <row r="39" spans="1:6">
      <c r="A39" s="441"/>
      <c r="B39" s="441"/>
      <c r="C39" s="441"/>
    </row>
    <row r="40" spans="1:6">
      <c r="A40" s="441"/>
      <c r="B40" s="441"/>
      <c r="C40" s="441"/>
    </row>
    <row r="41" spans="1:6">
      <c r="A41" s="441"/>
      <c r="B41" s="441"/>
      <c r="C41" s="441"/>
    </row>
    <row r="42" spans="1:6">
      <c r="A42" s="441"/>
      <c r="B42" s="441"/>
      <c r="C42" s="441"/>
    </row>
    <row r="43" spans="1:6">
      <c r="A43" s="441"/>
      <c r="B43" s="441"/>
      <c r="C43" s="441"/>
    </row>
    <row r="44" spans="1:6">
      <c r="A44" s="1397"/>
      <c r="B44" s="441"/>
      <c r="C44" s="441"/>
    </row>
    <row r="45" spans="1:6">
      <c r="A45" s="1397"/>
      <c r="B45" s="1374"/>
      <c r="C45" s="441"/>
    </row>
    <row r="46" spans="1:6">
      <c r="A46" s="441"/>
      <c r="B46" s="1374"/>
      <c r="C46" s="441"/>
    </row>
    <row r="47" spans="1:6">
      <c r="A47" s="441"/>
      <c r="B47" s="1374"/>
      <c r="C47" s="441"/>
    </row>
    <row r="48" spans="1:6">
      <c r="A48" s="441"/>
      <c r="B48" s="1374"/>
      <c r="C48" s="441"/>
    </row>
    <row r="49" spans="1:3">
      <c r="A49" s="441"/>
      <c r="B49" s="441"/>
      <c r="C49" s="441"/>
    </row>
    <row r="50" spans="1:3">
      <c r="A50" s="441"/>
      <c r="B50" s="441"/>
      <c r="C50" s="441"/>
    </row>
    <row r="51" spans="1:3">
      <c r="A51" s="1398"/>
      <c r="B51" s="1399"/>
      <c r="C51" s="1400"/>
    </row>
    <row r="52" spans="1:3">
      <c r="A52" s="1397"/>
      <c r="B52" s="441"/>
      <c r="C52" s="441"/>
    </row>
    <row r="53" spans="1:3">
      <c r="A53" s="441"/>
      <c r="B53" s="1397"/>
      <c r="C53" s="441"/>
    </row>
    <row r="54" spans="1:3">
      <c r="A54" s="441"/>
      <c r="B54" s="441"/>
      <c r="C54" s="441"/>
    </row>
    <row r="55" spans="1:3">
      <c r="A55" s="441"/>
      <c r="B55" s="441"/>
      <c r="C55" s="441"/>
    </row>
    <row r="56" spans="1:3">
      <c r="A56" s="441"/>
      <c r="B56" s="441"/>
      <c r="C56" s="441"/>
    </row>
    <row r="57" spans="1:3">
      <c r="A57" s="441"/>
      <c r="B57" s="441"/>
      <c r="C57" s="441"/>
    </row>
    <row r="58" spans="1:3">
      <c r="A58" s="441"/>
      <c r="B58" s="441"/>
      <c r="C58" s="441"/>
    </row>
    <row r="59" spans="1:3">
      <c r="A59" s="441"/>
      <c r="B59" s="441"/>
      <c r="C59" s="441"/>
    </row>
    <row r="60" spans="1:3">
      <c r="A60" s="441"/>
      <c r="B60" s="441"/>
      <c r="C60" s="441"/>
    </row>
    <row r="61" spans="1:3">
      <c r="A61" s="441"/>
      <c r="B61" s="1397"/>
      <c r="C61" s="441"/>
    </row>
    <row r="62" spans="1:3">
      <c r="A62" s="441"/>
      <c r="B62" s="441"/>
      <c r="C62" s="441"/>
    </row>
    <row r="63" spans="1:3">
      <c r="A63" s="441"/>
      <c r="B63" s="1374"/>
      <c r="C63" s="441"/>
    </row>
    <row r="64" spans="1:3">
      <c r="A64" s="441"/>
      <c r="B64" s="1374"/>
      <c r="C64" s="441"/>
    </row>
    <row r="65" spans="1:3">
      <c r="A65" s="441"/>
      <c r="B65" s="1374"/>
      <c r="C65" s="441"/>
    </row>
    <row r="66" spans="1:3">
      <c r="A66" s="441"/>
      <c r="B66" s="1374"/>
      <c r="C66" s="441"/>
    </row>
    <row r="67" spans="1:3">
      <c r="A67" s="1394"/>
      <c r="B67" s="1394"/>
      <c r="C67" s="1398"/>
    </row>
    <row r="68" spans="1:3">
      <c r="A68" s="1374"/>
      <c r="B68" s="437"/>
      <c r="C68" s="437"/>
    </row>
    <row r="69" spans="1:3">
      <c r="A69" s="1401"/>
    </row>
  </sheetData>
  <mergeCells count="7">
    <mergeCell ref="A34:C34"/>
    <mergeCell ref="A4:C4"/>
    <mergeCell ref="A5:C5"/>
    <mergeCell ref="A33:C33"/>
    <mergeCell ref="A1:BF1"/>
    <mergeCell ref="A2:BF2"/>
    <mergeCell ref="A3:BF3"/>
  </mergeCells>
  <dataValidations count="1">
    <dataValidation type="textLength" allowBlank="1" showInputMessage="1" showErrorMessage="1" 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formula1>11111</formula1>
      <formula2>99999</formula2>
    </dataValidation>
  </dataValidations>
  <pageMargins left="0.70866141732283472" right="0.70866141732283472" top="0.74803149606299213"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dimension ref="A1:M20"/>
  <sheetViews>
    <sheetView view="pageBreakPreview" zoomScaleSheetLayoutView="100" workbookViewId="0">
      <selection activeCell="T14" sqref="T14"/>
    </sheetView>
  </sheetViews>
  <sheetFormatPr defaultRowHeight="12.75"/>
  <cols>
    <col min="1" max="1" width="11.7109375" style="162" bestFit="1" customWidth="1"/>
    <col min="2" max="3" width="9.5703125" style="162" hidden="1" customWidth="1"/>
    <col min="4" max="4" width="0" style="162" hidden="1" customWidth="1"/>
    <col min="5" max="7" width="9.140625" style="162" customWidth="1"/>
    <col min="8" max="8" width="9.7109375" style="162" customWidth="1"/>
    <col min="9" max="9" width="9.140625" style="162" customWidth="1"/>
    <col min="10" max="256" width="9.140625" style="162"/>
    <col min="257" max="257" width="11.7109375" style="162" bestFit="1" customWidth="1"/>
    <col min="258" max="260" width="0" style="162" hidden="1" customWidth="1"/>
    <col min="261" max="263" width="9.140625" style="162" customWidth="1"/>
    <col min="264" max="264" width="9.7109375" style="162" customWidth="1"/>
    <col min="265" max="265" width="9.140625" style="162" customWidth="1"/>
    <col min="266" max="512" width="9.140625" style="162"/>
    <col min="513" max="513" width="11.7109375" style="162" bestFit="1" customWidth="1"/>
    <col min="514" max="516" width="0" style="162" hidden="1" customWidth="1"/>
    <col min="517" max="519" width="9.140625" style="162" customWidth="1"/>
    <col min="520" max="520" width="9.7109375" style="162" customWidth="1"/>
    <col min="521" max="521" width="9.140625" style="162" customWidth="1"/>
    <col min="522" max="768" width="9.140625" style="162"/>
    <col min="769" max="769" width="11.7109375" style="162" bestFit="1" customWidth="1"/>
    <col min="770" max="772" width="0" style="162" hidden="1" customWidth="1"/>
    <col min="773" max="775" width="9.140625" style="162" customWidth="1"/>
    <col min="776" max="776" width="9.7109375" style="162" customWidth="1"/>
    <col min="777" max="777" width="9.140625" style="162" customWidth="1"/>
    <col min="778" max="1024" width="9.140625" style="162"/>
    <col min="1025" max="1025" width="11.7109375" style="162" bestFit="1" customWidth="1"/>
    <col min="1026" max="1028" width="0" style="162" hidden="1" customWidth="1"/>
    <col min="1029" max="1031" width="9.140625" style="162" customWidth="1"/>
    <col min="1032" max="1032" width="9.7109375" style="162" customWidth="1"/>
    <col min="1033" max="1033" width="9.140625" style="162" customWidth="1"/>
    <col min="1034" max="1280" width="9.140625" style="162"/>
    <col min="1281" max="1281" width="11.7109375" style="162" bestFit="1" customWidth="1"/>
    <col min="1282" max="1284" width="0" style="162" hidden="1" customWidth="1"/>
    <col min="1285" max="1287" width="9.140625" style="162" customWidth="1"/>
    <col min="1288" max="1288" width="9.7109375" style="162" customWidth="1"/>
    <col min="1289" max="1289" width="9.140625" style="162" customWidth="1"/>
    <col min="1290" max="1536" width="9.140625" style="162"/>
    <col min="1537" max="1537" width="11.7109375" style="162" bestFit="1" customWidth="1"/>
    <col min="1538" max="1540" width="0" style="162" hidden="1" customWidth="1"/>
    <col min="1541" max="1543" width="9.140625" style="162" customWidth="1"/>
    <col min="1544" max="1544" width="9.7109375" style="162" customWidth="1"/>
    <col min="1545" max="1545" width="9.140625" style="162" customWidth="1"/>
    <col min="1546" max="1792" width="9.140625" style="162"/>
    <col min="1793" max="1793" width="11.7109375" style="162" bestFit="1" customWidth="1"/>
    <col min="1794" max="1796" width="0" style="162" hidden="1" customWidth="1"/>
    <col min="1797" max="1799" width="9.140625" style="162" customWidth="1"/>
    <col min="1800" max="1800" width="9.7109375" style="162" customWidth="1"/>
    <col min="1801" max="1801" width="9.140625" style="162" customWidth="1"/>
    <col min="1802" max="2048" width="9.140625" style="162"/>
    <col min="2049" max="2049" width="11.7109375" style="162" bestFit="1" customWidth="1"/>
    <col min="2050" max="2052" width="0" style="162" hidden="1" customWidth="1"/>
    <col min="2053" max="2055" width="9.140625" style="162" customWidth="1"/>
    <col min="2056" max="2056" width="9.7109375" style="162" customWidth="1"/>
    <col min="2057" max="2057" width="9.140625" style="162" customWidth="1"/>
    <col min="2058" max="2304" width="9.140625" style="162"/>
    <col min="2305" max="2305" width="11.7109375" style="162" bestFit="1" customWidth="1"/>
    <col min="2306" max="2308" width="0" style="162" hidden="1" customWidth="1"/>
    <col min="2309" max="2311" width="9.140625" style="162" customWidth="1"/>
    <col min="2312" max="2312" width="9.7109375" style="162" customWidth="1"/>
    <col min="2313" max="2313" width="9.140625" style="162" customWidth="1"/>
    <col min="2314" max="2560" width="9.140625" style="162"/>
    <col min="2561" max="2561" width="11.7109375" style="162" bestFit="1" customWidth="1"/>
    <col min="2562" max="2564" width="0" style="162" hidden="1" customWidth="1"/>
    <col min="2565" max="2567" width="9.140625" style="162" customWidth="1"/>
    <col min="2568" max="2568" width="9.7109375" style="162" customWidth="1"/>
    <col min="2569" max="2569" width="9.140625" style="162" customWidth="1"/>
    <col min="2570" max="2816" width="9.140625" style="162"/>
    <col min="2817" max="2817" width="11.7109375" style="162" bestFit="1" customWidth="1"/>
    <col min="2818" max="2820" width="0" style="162" hidden="1" customWidth="1"/>
    <col min="2821" max="2823" width="9.140625" style="162" customWidth="1"/>
    <col min="2824" max="2824" width="9.7109375" style="162" customWidth="1"/>
    <col min="2825" max="2825" width="9.140625" style="162" customWidth="1"/>
    <col min="2826" max="3072" width="9.140625" style="162"/>
    <col min="3073" max="3073" width="11.7109375" style="162" bestFit="1" customWidth="1"/>
    <col min="3074" max="3076" width="0" style="162" hidden="1" customWidth="1"/>
    <col min="3077" max="3079" width="9.140625" style="162" customWidth="1"/>
    <col min="3080" max="3080" width="9.7109375" style="162" customWidth="1"/>
    <col min="3081" max="3081" width="9.140625" style="162" customWidth="1"/>
    <col min="3082" max="3328" width="9.140625" style="162"/>
    <col min="3329" max="3329" width="11.7109375" style="162" bestFit="1" customWidth="1"/>
    <col min="3330" max="3332" width="0" style="162" hidden="1" customWidth="1"/>
    <col min="3333" max="3335" width="9.140625" style="162" customWidth="1"/>
    <col min="3336" max="3336" width="9.7109375" style="162" customWidth="1"/>
    <col min="3337" max="3337" width="9.140625" style="162" customWidth="1"/>
    <col min="3338" max="3584" width="9.140625" style="162"/>
    <col min="3585" max="3585" width="11.7109375" style="162" bestFit="1" customWidth="1"/>
    <col min="3586" max="3588" width="0" style="162" hidden="1" customWidth="1"/>
    <col min="3589" max="3591" width="9.140625" style="162" customWidth="1"/>
    <col min="3592" max="3592" width="9.7109375" style="162" customWidth="1"/>
    <col min="3593" max="3593" width="9.140625" style="162" customWidth="1"/>
    <col min="3594" max="3840" width="9.140625" style="162"/>
    <col min="3841" max="3841" width="11.7109375" style="162" bestFit="1" customWidth="1"/>
    <col min="3842" max="3844" width="0" style="162" hidden="1" customWidth="1"/>
    <col min="3845" max="3847" width="9.140625" style="162" customWidth="1"/>
    <col min="3848" max="3848" width="9.7109375" style="162" customWidth="1"/>
    <col min="3849" max="3849" width="9.140625" style="162" customWidth="1"/>
    <col min="3850" max="4096" width="9.140625" style="162"/>
    <col min="4097" max="4097" width="11.7109375" style="162" bestFit="1" customWidth="1"/>
    <col min="4098" max="4100" width="0" style="162" hidden="1" customWidth="1"/>
    <col min="4101" max="4103" width="9.140625" style="162" customWidth="1"/>
    <col min="4104" max="4104" width="9.7109375" style="162" customWidth="1"/>
    <col min="4105" max="4105" width="9.140625" style="162" customWidth="1"/>
    <col min="4106" max="4352" width="9.140625" style="162"/>
    <col min="4353" max="4353" width="11.7109375" style="162" bestFit="1" customWidth="1"/>
    <col min="4354" max="4356" width="0" style="162" hidden="1" customWidth="1"/>
    <col min="4357" max="4359" width="9.140625" style="162" customWidth="1"/>
    <col min="4360" max="4360" width="9.7109375" style="162" customWidth="1"/>
    <col min="4361" max="4361" width="9.140625" style="162" customWidth="1"/>
    <col min="4362" max="4608" width="9.140625" style="162"/>
    <col min="4609" max="4609" width="11.7109375" style="162" bestFit="1" customWidth="1"/>
    <col min="4610" max="4612" width="0" style="162" hidden="1" customWidth="1"/>
    <col min="4613" max="4615" width="9.140625" style="162" customWidth="1"/>
    <col min="4616" max="4616" width="9.7109375" style="162" customWidth="1"/>
    <col min="4617" max="4617" width="9.140625" style="162" customWidth="1"/>
    <col min="4618" max="4864" width="9.140625" style="162"/>
    <col min="4865" max="4865" width="11.7109375" style="162" bestFit="1" customWidth="1"/>
    <col min="4866" max="4868" width="0" style="162" hidden="1" customWidth="1"/>
    <col min="4869" max="4871" width="9.140625" style="162" customWidth="1"/>
    <col min="4872" max="4872" width="9.7109375" style="162" customWidth="1"/>
    <col min="4873" max="4873" width="9.140625" style="162" customWidth="1"/>
    <col min="4874" max="5120" width="9.140625" style="162"/>
    <col min="5121" max="5121" width="11.7109375" style="162" bestFit="1" customWidth="1"/>
    <col min="5122" max="5124" width="0" style="162" hidden="1" customWidth="1"/>
    <col min="5125" max="5127" width="9.140625" style="162" customWidth="1"/>
    <col min="5128" max="5128" width="9.7109375" style="162" customWidth="1"/>
    <col min="5129" max="5129" width="9.140625" style="162" customWidth="1"/>
    <col min="5130" max="5376" width="9.140625" style="162"/>
    <col min="5377" max="5377" width="11.7109375" style="162" bestFit="1" customWidth="1"/>
    <col min="5378" max="5380" width="0" style="162" hidden="1" customWidth="1"/>
    <col min="5381" max="5383" width="9.140625" style="162" customWidth="1"/>
    <col min="5384" max="5384" width="9.7109375" style="162" customWidth="1"/>
    <col min="5385" max="5385" width="9.140625" style="162" customWidth="1"/>
    <col min="5386" max="5632" width="9.140625" style="162"/>
    <col min="5633" max="5633" width="11.7109375" style="162" bestFit="1" customWidth="1"/>
    <col min="5634" max="5636" width="0" style="162" hidden="1" customWidth="1"/>
    <col min="5637" max="5639" width="9.140625" style="162" customWidth="1"/>
    <col min="5640" max="5640" width="9.7109375" style="162" customWidth="1"/>
    <col min="5641" max="5641" width="9.140625" style="162" customWidth="1"/>
    <col min="5642" max="5888" width="9.140625" style="162"/>
    <col min="5889" max="5889" width="11.7109375" style="162" bestFit="1" customWidth="1"/>
    <col min="5890" max="5892" width="0" style="162" hidden="1" customWidth="1"/>
    <col min="5893" max="5895" width="9.140625" style="162" customWidth="1"/>
    <col min="5896" max="5896" width="9.7109375" style="162" customWidth="1"/>
    <col min="5897" max="5897" width="9.140625" style="162" customWidth="1"/>
    <col min="5898" max="6144" width="9.140625" style="162"/>
    <col min="6145" max="6145" width="11.7109375" style="162" bestFit="1" customWidth="1"/>
    <col min="6146" max="6148" width="0" style="162" hidden="1" customWidth="1"/>
    <col min="6149" max="6151" width="9.140625" style="162" customWidth="1"/>
    <col min="6152" max="6152" width="9.7109375" style="162" customWidth="1"/>
    <col min="6153" max="6153" width="9.140625" style="162" customWidth="1"/>
    <col min="6154" max="6400" width="9.140625" style="162"/>
    <col min="6401" max="6401" width="11.7109375" style="162" bestFit="1" customWidth="1"/>
    <col min="6402" max="6404" width="0" style="162" hidden="1" customWidth="1"/>
    <col min="6405" max="6407" width="9.140625" style="162" customWidth="1"/>
    <col min="6408" max="6408" width="9.7109375" style="162" customWidth="1"/>
    <col min="6409" max="6409" width="9.140625" style="162" customWidth="1"/>
    <col min="6410" max="6656" width="9.140625" style="162"/>
    <col min="6657" max="6657" width="11.7109375" style="162" bestFit="1" customWidth="1"/>
    <col min="6658" max="6660" width="0" style="162" hidden="1" customWidth="1"/>
    <col min="6661" max="6663" width="9.140625" style="162" customWidth="1"/>
    <col min="6664" max="6664" width="9.7109375" style="162" customWidth="1"/>
    <col min="6665" max="6665" width="9.140625" style="162" customWidth="1"/>
    <col min="6666" max="6912" width="9.140625" style="162"/>
    <col min="6913" max="6913" width="11.7109375" style="162" bestFit="1" customWidth="1"/>
    <col min="6914" max="6916" width="0" style="162" hidden="1" customWidth="1"/>
    <col min="6917" max="6919" width="9.140625" style="162" customWidth="1"/>
    <col min="6920" max="6920" width="9.7109375" style="162" customWidth="1"/>
    <col min="6921" max="6921" width="9.140625" style="162" customWidth="1"/>
    <col min="6922" max="7168" width="9.140625" style="162"/>
    <col min="7169" max="7169" width="11.7109375" style="162" bestFit="1" customWidth="1"/>
    <col min="7170" max="7172" width="0" style="162" hidden="1" customWidth="1"/>
    <col min="7173" max="7175" width="9.140625" style="162" customWidth="1"/>
    <col min="7176" max="7176" width="9.7109375" style="162" customWidth="1"/>
    <col min="7177" max="7177" width="9.140625" style="162" customWidth="1"/>
    <col min="7178" max="7424" width="9.140625" style="162"/>
    <col min="7425" max="7425" width="11.7109375" style="162" bestFit="1" customWidth="1"/>
    <col min="7426" max="7428" width="0" style="162" hidden="1" customWidth="1"/>
    <col min="7429" max="7431" width="9.140625" style="162" customWidth="1"/>
    <col min="7432" max="7432" width="9.7109375" style="162" customWidth="1"/>
    <col min="7433" max="7433" width="9.140625" style="162" customWidth="1"/>
    <col min="7434" max="7680" width="9.140625" style="162"/>
    <col min="7681" max="7681" width="11.7109375" style="162" bestFit="1" customWidth="1"/>
    <col min="7682" max="7684" width="0" style="162" hidden="1" customWidth="1"/>
    <col min="7685" max="7687" width="9.140625" style="162" customWidth="1"/>
    <col min="7688" max="7688" width="9.7109375" style="162" customWidth="1"/>
    <col min="7689" max="7689" width="9.140625" style="162" customWidth="1"/>
    <col min="7690" max="7936" width="9.140625" style="162"/>
    <col min="7937" max="7937" width="11.7109375" style="162" bestFit="1" customWidth="1"/>
    <col min="7938" max="7940" width="0" style="162" hidden="1" customWidth="1"/>
    <col min="7941" max="7943" width="9.140625" style="162" customWidth="1"/>
    <col min="7944" max="7944" width="9.7109375" style="162" customWidth="1"/>
    <col min="7945" max="7945" width="9.140625" style="162" customWidth="1"/>
    <col min="7946" max="8192" width="9.140625" style="162"/>
    <col min="8193" max="8193" width="11.7109375" style="162" bestFit="1" customWidth="1"/>
    <col min="8194" max="8196" width="0" style="162" hidden="1" customWidth="1"/>
    <col min="8197" max="8199" width="9.140625" style="162" customWidth="1"/>
    <col min="8200" max="8200" width="9.7109375" style="162" customWidth="1"/>
    <col min="8201" max="8201" width="9.140625" style="162" customWidth="1"/>
    <col min="8202" max="8448" width="9.140625" style="162"/>
    <col min="8449" max="8449" width="11.7109375" style="162" bestFit="1" customWidth="1"/>
    <col min="8450" max="8452" width="0" style="162" hidden="1" customWidth="1"/>
    <col min="8453" max="8455" width="9.140625" style="162" customWidth="1"/>
    <col min="8456" max="8456" width="9.7109375" style="162" customWidth="1"/>
    <col min="8457" max="8457" width="9.140625" style="162" customWidth="1"/>
    <col min="8458" max="8704" width="9.140625" style="162"/>
    <col min="8705" max="8705" width="11.7109375" style="162" bestFit="1" customWidth="1"/>
    <col min="8706" max="8708" width="0" style="162" hidden="1" customWidth="1"/>
    <col min="8709" max="8711" width="9.140625" style="162" customWidth="1"/>
    <col min="8712" max="8712" width="9.7109375" style="162" customWidth="1"/>
    <col min="8713" max="8713" width="9.140625" style="162" customWidth="1"/>
    <col min="8714" max="8960" width="9.140625" style="162"/>
    <col min="8961" max="8961" width="11.7109375" style="162" bestFit="1" customWidth="1"/>
    <col min="8962" max="8964" width="0" style="162" hidden="1" customWidth="1"/>
    <col min="8965" max="8967" width="9.140625" style="162" customWidth="1"/>
    <col min="8968" max="8968" width="9.7109375" style="162" customWidth="1"/>
    <col min="8969" max="8969" width="9.140625" style="162" customWidth="1"/>
    <col min="8970" max="9216" width="9.140625" style="162"/>
    <col min="9217" max="9217" width="11.7109375" style="162" bestFit="1" customWidth="1"/>
    <col min="9218" max="9220" width="0" style="162" hidden="1" customWidth="1"/>
    <col min="9221" max="9223" width="9.140625" style="162" customWidth="1"/>
    <col min="9224" max="9224" width="9.7109375" style="162" customWidth="1"/>
    <col min="9225" max="9225" width="9.140625" style="162" customWidth="1"/>
    <col min="9226" max="9472" width="9.140625" style="162"/>
    <col min="9473" max="9473" width="11.7109375" style="162" bestFit="1" customWidth="1"/>
    <col min="9474" max="9476" width="0" style="162" hidden="1" customWidth="1"/>
    <col min="9477" max="9479" width="9.140625" style="162" customWidth="1"/>
    <col min="9480" max="9480" width="9.7109375" style="162" customWidth="1"/>
    <col min="9481" max="9481" width="9.140625" style="162" customWidth="1"/>
    <col min="9482" max="9728" width="9.140625" style="162"/>
    <col min="9729" max="9729" width="11.7109375" style="162" bestFit="1" customWidth="1"/>
    <col min="9730" max="9732" width="0" style="162" hidden="1" customWidth="1"/>
    <col min="9733" max="9735" width="9.140625" style="162" customWidth="1"/>
    <col min="9736" max="9736" width="9.7109375" style="162" customWidth="1"/>
    <col min="9737" max="9737" width="9.140625" style="162" customWidth="1"/>
    <col min="9738" max="9984" width="9.140625" style="162"/>
    <col min="9985" max="9985" width="11.7109375" style="162" bestFit="1" customWidth="1"/>
    <col min="9986" max="9988" width="0" style="162" hidden="1" customWidth="1"/>
    <col min="9989" max="9991" width="9.140625" style="162" customWidth="1"/>
    <col min="9992" max="9992" width="9.7109375" style="162" customWidth="1"/>
    <col min="9993" max="9993" width="9.140625" style="162" customWidth="1"/>
    <col min="9994" max="10240" width="9.140625" style="162"/>
    <col min="10241" max="10241" width="11.7109375" style="162" bestFit="1" customWidth="1"/>
    <col min="10242" max="10244" width="0" style="162" hidden="1" customWidth="1"/>
    <col min="10245" max="10247" width="9.140625" style="162" customWidth="1"/>
    <col min="10248" max="10248" width="9.7109375" style="162" customWidth="1"/>
    <col min="10249" max="10249" width="9.140625" style="162" customWidth="1"/>
    <col min="10250" max="10496" width="9.140625" style="162"/>
    <col min="10497" max="10497" width="11.7109375" style="162" bestFit="1" customWidth="1"/>
    <col min="10498" max="10500" width="0" style="162" hidden="1" customWidth="1"/>
    <col min="10501" max="10503" width="9.140625" style="162" customWidth="1"/>
    <col min="10504" max="10504" width="9.7109375" style="162" customWidth="1"/>
    <col min="10505" max="10505" width="9.140625" style="162" customWidth="1"/>
    <col min="10506" max="10752" width="9.140625" style="162"/>
    <col min="10753" max="10753" width="11.7109375" style="162" bestFit="1" customWidth="1"/>
    <col min="10754" max="10756" width="0" style="162" hidden="1" customWidth="1"/>
    <col min="10757" max="10759" width="9.140625" style="162" customWidth="1"/>
    <col min="10760" max="10760" width="9.7109375" style="162" customWidth="1"/>
    <col min="10761" max="10761" width="9.140625" style="162" customWidth="1"/>
    <col min="10762" max="11008" width="9.140625" style="162"/>
    <col min="11009" max="11009" width="11.7109375" style="162" bestFit="1" customWidth="1"/>
    <col min="11010" max="11012" width="0" style="162" hidden="1" customWidth="1"/>
    <col min="11013" max="11015" width="9.140625" style="162" customWidth="1"/>
    <col min="11016" max="11016" width="9.7109375" style="162" customWidth="1"/>
    <col min="11017" max="11017" width="9.140625" style="162" customWidth="1"/>
    <col min="11018" max="11264" width="9.140625" style="162"/>
    <col min="11265" max="11265" width="11.7109375" style="162" bestFit="1" customWidth="1"/>
    <col min="11266" max="11268" width="0" style="162" hidden="1" customWidth="1"/>
    <col min="11269" max="11271" width="9.140625" style="162" customWidth="1"/>
    <col min="11272" max="11272" width="9.7109375" style="162" customWidth="1"/>
    <col min="11273" max="11273" width="9.140625" style="162" customWidth="1"/>
    <col min="11274" max="11520" width="9.140625" style="162"/>
    <col min="11521" max="11521" width="11.7109375" style="162" bestFit="1" customWidth="1"/>
    <col min="11522" max="11524" width="0" style="162" hidden="1" customWidth="1"/>
    <col min="11525" max="11527" width="9.140625" style="162" customWidth="1"/>
    <col min="11528" max="11528" width="9.7109375" style="162" customWidth="1"/>
    <col min="11529" max="11529" width="9.140625" style="162" customWidth="1"/>
    <col min="11530" max="11776" width="9.140625" style="162"/>
    <col min="11777" max="11777" width="11.7109375" style="162" bestFit="1" customWidth="1"/>
    <col min="11778" max="11780" width="0" style="162" hidden="1" customWidth="1"/>
    <col min="11781" max="11783" width="9.140625" style="162" customWidth="1"/>
    <col min="11784" max="11784" width="9.7109375" style="162" customWidth="1"/>
    <col min="11785" max="11785" width="9.140625" style="162" customWidth="1"/>
    <col min="11786" max="12032" width="9.140625" style="162"/>
    <col min="12033" max="12033" width="11.7109375" style="162" bestFit="1" customWidth="1"/>
    <col min="12034" max="12036" width="0" style="162" hidden="1" customWidth="1"/>
    <col min="12037" max="12039" width="9.140625" style="162" customWidth="1"/>
    <col min="12040" max="12040" width="9.7109375" style="162" customWidth="1"/>
    <col min="12041" max="12041" width="9.140625" style="162" customWidth="1"/>
    <col min="12042" max="12288" width="9.140625" style="162"/>
    <col min="12289" max="12289" width="11.7109375" style="162" bestFit="1" customWidth="1"/>
    <col min="12290" max="12292" width="0" style="162" hidden="1" customWidth="1"/>
    <col min="12293" max="12295" width="9.140625" style="162" customWidth="1"/>
    <col min="12296" max="12296" width="9.7109375" style="162" customWidth="1"/>
    <col min="12297" max="12297" width="9.140625" style="162" customWidth="1"/>
    <col min="12298" max="12544" width="9.140625" style="162"/>
    <col min="12545" max="12545" width="11.7109375" style="162" bestFit="1" customWidth="1"/>
    <col min="12546" max="12548" width="0" style="162" hidden="1" customWidth="1"/>
    <col min="12549" max="12551" width="9.140625" style="162" customWidth="1"/>
    <col min="12552" max="12552" width="9.7109375" style="162" customWidth="1"/>
    <col min="12553" max="12553" width="9.140625" style="162" customWidth="1"/>
    <col min="12554" max="12800" width="9.140625" style="162"/>
    <col min="12801" max="12801" width="11.7109375" style="162" bestFit="1" customWidth="1"/>
    <col min="12802" max="12804" width="0" style="162" hidden="1" customWidth="1"/>
    <col min="12805" max="12807" width="9.140625" style="162" customWidth="1"/>
    <col min="12808" max="12808" width="9.7109375" style="162" customWidth="1"/>
    <col min="12809" max="12809" width="9.140625" style="162" customWidth="1"/>
    <col min="12810" max="13056" width="9.140625" style="162"/>
    <col min="13057" max="13057" width="11.7109375" style="162" bestFit="1" customWidth="1"/>
    <col min="13058" max="13060" width="0" style="162" hidden="1" customWidth="1"/>
    <col min="13061" max="13063" width="9.140625" style="162" customWidth="1"/>
    <col min="13064" max="13064" width="9.7109375" style="162" customWidth="1"/>
    <col min="13065" max="13065" width="9.140625" style="162" customWidth="1"/>
    <col min="13066" max="13312" width="9.140625" style="162"/>
    <col min="13313" max="13313" width="11.7109375" style="162" bestFit="1" customWidth="1"/>
    <col min="13314" max="13316" width="0" style="162" hidden="1" customWidth="1"/>
    <col min="13317" max="13319" width="9.140625" style="162" customWidth="1"/>
    <col min="13320" max="13320" width="9.7109375" style="162" customWidth="1"/>
    <col min="13321" max="13321" width="9.140625" style="162" customWidth="1"/>
    <col min="13322" max="13568" width="9.140625" style="162"/>
    <col min="13569" max="13569" width="11.7109375" style="162" bestFit="1" customWidth="1"/>
    <col min="13570" max="13572" width="0" style="162" hidden="1" customWidth="1"/>
    <col min="13573" max="13575" width="9.140625" style="162" customWidth="1"/>
    <col min="13576" max="13576" width="9.7109375" style="162" customWidth="1"/>
    <col min="13577" max="13577" width="9.140625" style="162" customWidth="1"/>
    <col min="13578" max="13824" width="9.140625" style="162"/>
    <col min="13825" max="13825" width="11.7109375" style="162" bestFit="1" customWidth="1"/>
    <col min="13826" max="13828" width="0" style="162" hidden="1" customWidth="1"/>
    <col min="13829" max="13831" width="9.140625" style="162" customWidth="1"/>
    <col min="13832" max="13832" width="9.7109375" style="162" customWidth="1"/>
    <col min="13833" max="13833" width="9.140625" style="162" customWidth="1"/>
    <col min="13834" max="14080" width="9.140625" style="162"/>
    <col min="14081" max="14081" width="11.7109375" style="162" bestFit="1" customWidth="1"/>
    <col min="14082" max="14084" width="0" style="162" hidden="1" customWidth="1"/>
    <col min="14085" max="14087" width="9.140625" style="162" customWidth="1"/>
    <col min="14088" max="14088" width="9.7109375" style="162" customWidth="1"/>
    <col min="14089" max="14089" width="9.140625" style="162" customWidth="1"/>
    <col min="14090" max="14336" width="9.140625" style="162"/>
    <col min="14337" max="14337" width="11.7109375" style="162" bestFit="1" customWidth="1"/>
    <col min="14338" max="14340" width="0" style="162" hidden="1" customWidth="1"/>
    <col min="14341" max="14343" width="9.140625" style="162" customWidth="1"/>
    <col min="14344" max="14344" width="9.7109375" style="162" customWidth="1"/>
    <col min="14345" max="14345" width="9.140625" style="162" customWidth="1"/>
    <col min="14346" max="14592" width="9.140625" style="162"/>
    <col min="14593" max="14593" width="11.7109375" style="162" bestFit="1" customWidth="1"/>
    <col min="14594" max="14596" width="0" style="162" hidden="1" customWidth="1"/>
    <col min="14597" max="14599" width="9.140625" style="162" customWidth="1"/>
    <col min="14600" max="14600" width="9.7109375" style="162" customWidth="1"/>
    <col min="14601" max="14601" width="9.140625" style="162" customWidth="1"/>
    <col min="14602" max="14848" width="9.140625" style="162"/>
    <col min="14849" max="14849" width="11.7109375" style="162" bestFit="1" customWidth="1"/>
    <col min="14850" max="14852" width="0" style="162" hidden="1" customWidth="1"/>
    <col min="14853" max="14855" width="9.140625" style="162" customWidth="1"/>
    <col min="14856" max="14856" width="9.7109375" style="162" customWidth="1"/>
    <col min="14857" max="14857" width="9.140625" style="162" customWidth="1"/>
    <col min="14858" max="15104" width="9.140625" style="162"/>
    <col min="15105" max="15105" width="11.7109375" style="162" bestFit="1" customWidth="1"/>
    <col min="15106" max="15108" width="0" style="162" hidden="1" customWidth="1"/>
    <col min="15109" max="15111" width="9.140625" style="162" customWidth="1"/>
    <col min="15112" max="15112" width="9.7109375" style="162" customWidth="1"/>
    <col min="15113" max="15113" width="9.140625" style="162" customWidth="1"/>
    <col min="15114" max="15360" width="9.140625" style="162"/>
    <col min="15361" max="15361" width="11.7109375" style="162" bestFit="1" customWidth="1"/>
    <col min="15362" max="15364" width="0" style="162" hidden="1" customWidth="1"/>
    <col min="15365" max="15367" width="9.140625" style="162" customWidth="1"/>
    <col min="15368" max="15368" width="9.7109375" style="162" customWidth="1"/>
    <col min="15369" max="15369" width="9.140625" style="162" customWidth="1"/>
    <col min="15370" max="15616" width="9.140625" style="162"/>
    <col min="15617" max="15617" width="11.7109375" style="162" bestFit="1" customWidth="1"/>
    <col min="15618" max="15620" width="0" style="162" hidden="1" customWidth="1"/>
    <col min="15621" max="15623" width="9.140625" style="162" customWidth="1"/>
    <col min="15624" max="15624" width="9.7109375" style="162" customWidth="1"/>
    <col min="15625" max="15625" width="9.140625" style="162" customWidth="1"/>
    <col min="15626" max="15872" width="9.140625" style="162"/>
    <col min="15873" max="15873" width="11.7109375" style="162" bestFit="1" customWidth="1"/>
    <col min="15874" max="15876" width="0" style="162" hidden="1" customWidth="1"/>
    <col min="15877" max="15879" width="9.140625" style="162" customWidth="1"/>
    <col min="15880" max="15880" width="9.7109375" style="162" customWidth="1"/>
    <col min="15881" max="15881" width="9.140625" style="162" customWidth="1"/>
    <col min="15882" max="16128" width="9.140625" style="162"/>
    <col min="16129" max="16129" width="11.7109375" style="162" bestFit="1" customWidth="1"/>
    <col min="16130" max="16132" width="0" style="162" hidden="1" customWidth="1"/>
    <col min="16133" max="16135" width="9.140625" style="162" customWidth="1"/>
    <col min="16136" max="16136" width="9.7109375" style="162" customWidth="1"/>
    <col min="16137" max="16137" width="9.140625" style="162" customWidth="1"/>
    <col min="16138" max="16384" width="9.140625" style="162"/>
  </cols>
  <sheetData>
    <row r="1" spans="1:13">
      <c r="A1" s="1634" t="s">
        <v>140</v>
      </c>
      <c r="B1" s="1634"/>
      <c r="C1" s="1634"/>
      <c r="D1" s="1634"/>
      <c r="E1" s="1634"/>
      <c r="F1" s="1634"/>
      <c r="G1" s="1634"/>
      <c r="H1" s="1634"/>
      <c r="I1" s="1634"/>
      <c r="J1" s="1634"/>
      <c r="K1" s="1634"/>
      <c r="L1" s="1634"/>
      <c r="M1" s="1634"/>
    </row>
    <row r="2" spans="1:13" ht="15.75">
      <c r="A2" s="1635" t="s">
        <v>161</v>
      </c>
      <c r="B2" s="1635"/>
      <c r="C2" s="1635"/>
      <c r="D2" s="1635"/>
      <c r="E2" s="1635"/>
      <c r="F2" s="1635"/>
      <c r="G2" s="1635"/>
      <c r="H2" s="1635"/>
      <c r="I2" s="1635"/>
      <c r="J2" s="1635"/>
      <c r="K2" s="1635"/>
      <c r="L2" s="1635"/>
      <c r="M2" s="1635"/>
    </row>
    <row r="3" spans="1:13">
      <c r="A3" s="1636" t="s">
        <v>162</v>
      </c>
      <c r="B3" s="1636"/>
      <c r="C3" s="1636"/>
      <c r="D3" s="1636"/>
      <c r="E3" s="1636"/>
      <c r="F3" s="1636"/>
      <c r="G3" s="1636"/>
      <c r="H3" s="1636"/>
      <c r="I3" s="1636"/>
      <c r="J3" s="1636"/>
      <c r="K3" s="1636"/>
      <c r="L3" s="1636"/>
      <c r="M3" s="1636"/>
    </row>
    <row r="4" spans="1:13" ht="13.5" thickBot="1">
      <c r="A4" s="163"/>
      <c r="B4" s="163"/>
      <c r="C4" s="163"/>
      <c r="D4" s="163"/>
      <c r="E4" s="163"/>
      <c r="F4" s="163"/>
      <c r="G4" s="163"/>
    </row>
    <row r="5" spans="1:13" ht="23.25" customHeight="1" thickTop="1">
      <c r="A5" s="1637" t="s">
        <v>163</v>
      </c>
      <c r="B5" s="1639" t="s">
        <v>164</v>
      </c>
      <c r="C5" s="1639"/>
      <c r="D5" s="1640"/>
      <c r="E5" s="1639" t="s">
        <v>4</v>
      </c>
      <c r="F5" s="1639"/>
      <c r="G5" s="1640"/>
      <c r="H5" s="1639" t="s">
        <v>5</v>
      </c>
      <c r="I5" s="1639"/>
      <c r="J5" s="1640"/>
      <c r="K5" s="1639" t="s">
        <v>79</v>
      </c>
      <c r="L5" s="1639"/>
      <c r="M5" s="1641"/>
    </row>
    <row r="6" spans="1:13" ht="23.25" customHeight="1">
      <c r="A6" s="1638"/>
      <c r="B6" s="164" t="s">
        <v>165</v>
      </c>
      <c r="C6" s="164" t="s">
        <v>166</v>
      </c>
      <c r="D6" s="164" t="s">
        <v>167</v>
      </c>
      <c r="E6" s="164" t="s">
        <v>165</v>
      </c>
      <c r="F6" s="164" t="s">
        <v>166</v>
      </c>
      <c r="G6" s="164" t="s">
        <v>167</v>
      </c>
      <c r="H6" s="164" t="s">
        <v>165</v>
      </c>
      <c r="I6" s="164" t="s">
        <v>166</v>
      </c>
      <c r="J6" s="164" t="s">
        <v>167</v>
      </c>
      <c r="K6" s="164" t="s">
        <v>165</v>
      </c>
      <c r="L6" s="164" t="s">
        <v>166</v>
      </c>
      <c r="M6" s="285" t="s">
        <v>167</v>
      </c>
    </row>
    <row r="7" spans="1:13" ht="23.25" customHeight="1">
      <c r="A7" s="286" t="s">
        <v>147</v>
      </c>
      <c r="B7" s="165">
        <v>11.852776044915785</v>
      </c>
      <c r="C7" s="166">
        <v>10.026857654431524</v>
      </c>
      <c r="D7" s="167">
        <f>B7-C7</f>
        <v>1.8259183904842615</v>
      </c>
      <c r="E7" s="168">
        <v>6.9</v>
      </c>
      <c r="F7" s="169">
        <v>3.7</v>
      </c>
      <c r="G7" s="170">
        <f t="shared" ref="G7:G18" si="0">E7-F7</f>
        <v>3.2</v>
      </c>
      <c r="H7" s="168">
        <v>8.6</v>
      </c>
      <c r="I7" s="169">
        <v>5.0999999999999996</v>
      </c>
      <c r="J7" s="171">
        <f t="shared" ref="J7:J18" si="1">H7-I7</f>
        <v>3.5</v>
      </c>
      <c r="K7" s="168">
        <v>2.29</v>
      </c>
      <c r="L7" s="172">
        <v>3.4</v>
      </c>
      <c r="M7" s="287">
        <f>K7-L7</f>
        <v>-1.1099999999999999</v>
      </c>
    </row>
    <row r="8" spans="1:13" ht="23.25" customHeight="1">
      <c r="A8" s="286" t="s">
        <v>148</v>
      </c>
      <c r="B8" s="165">
        <v>11.241507103150084</v>
      </c>
      <c r="C8" s="166">
        <v>9.7345132743362797</v>
      </c>
      <c r="D8" s="173">
        <f t="shared" ref="D8:D18" si="2">B8-C8</f>
        <v>1.5069938288138047</v>
      </c>
      <c r="E8" s="174">
        <v>7.2</v>
      </c>
      <c r="F8" s="175">
        <v>4.4000000000000004</v>
      </c>
      <c r="G8" s="170">
        <f t="shared" si="0"/>
        <v>2.8</v>
      </c>
      <c r="H8" s="174">
        <v>7.9</v>
      </c>
      <c r="I8" s="175">
        <v>4.3</v>
      </c>
      <c r="J8" s="170">
        <f t="shared" si="1"/>
        <v>3.6000000000000005</v>
      </c>
      <c r="K8" s="168">
        <v>3.39</v>
      </c>
      <c r="L8" s="176">
        <v>3.3</v>
      </c>
      <c r="M8" s="288">
        <f>K8-L8</f>
        <v>9.0000000000000302E-2</v>
      </c>
    </row>
    <row r="9" spans="1:13" ht="23.25" customHeight="1">
      <c r="A9" s="286" t="s">
        <v>149</v>
      </c>
      <c r="B9" s="165">
        <v>10.51344743276286</v>
      </c>
      <c r="C9" s="166">
        <v>9.7539543057996667</v>
      </c>
      <c r="D9" s="173">
        <f t="shared" si="2"/>
        <v>0.75949312696319282</v>
      </c>
      <c r="E9" s="177">
        <v>8.1999999999999993</v>
      </c>
      <c r="F9" s="175">
        <v>5</v>
      </c>
      <c r="G9" s="170">
        <f t="shared" si="0"/>
        <v>3.1999999999999993</v>
      </c>
      <c r="H9" s="177">
        <v>6.7</v>
      </c>
      <c r="I9" s="175">
        <v>4.2</v>
      </c>
      <c r="J9" s="170">
        <f t="shared" si="1"/>
        <v>2.5</v>
      </c>
      <c r="K9" s="177"/>
      <c r="L9" s="176"/>
      <c r="M9" s="288"/>
    </row>
    <row r="10" spans="1:13" ht="23.25" customHeight="1">
      <c r="A10" s="286" t="s">
        <v>150</v>
      </c>
      <c r="B10" s="165">
        <v>10.465116279069761</v>
      </c>
      <c r="C10" s="166">
        <v>9.9035933391761688</v>
      </c>
      <c r="D10" s="173">
        <f t="shared" si="2"/>
        <v>0.56152293989359237</v>
      </c>
      <c r="E10" s="177">
        <v>10.4</v>
      </c>
      <c r="F10" s="175">
        <v>5.4</v>
      </c>
      <c r="G10" s="170">
        <f t="shared" si="0"/>
        <v>5</v>
      </c>
      <c r="H10" s="177">
        <v>4.8</v>
      </c>
      <c r="I10" s="175">
        <v>3.6</v>
      </c>
      <c r="J10" s="170">
        <f t="shared" si="1"/>
        <v>1.1999999999999997</v>
      </c>
      <c r="K10" s="177"/>
      <c r="L10" s="176"/>
      <c r="M10" s="288"/>
    </row>
    <row r="11" spans="1:13" ht="23.25" customHeight="1">
      <c r="A11" s="286" t="s">
        <v>151</v>
      </c>
      <c r="B11" s="165">
        <v>10.368098159509202</v>
      </c>
      <c r="C11" s="166">
        <v>10.563380281690144</v>
      </c>
      <c r="D11" s="173">
        <f t="shared" si="2"/>
        <v>-0.19528212218094154</v>
      </c>
      <c r="E11" s="177">
        <v>11.6</v>
      </c>
      <c r="F11" s="175">
        <v>5.6</v>
      </c>
      <c r="G11" s="170">
        <f t="shared" si="0"/>
        <v>6</v>
      </c>
      <c r="H11" s="177">
        <v>3.8</v>
      </c>
      <c r="I11" s="175">
        <v>3.4</v>
      </c>
      <c r="J11" s="170">
        <f t="shared" si="1"/>
        <v>0.39999999999999991</v>
      </c>
      <c r="K11" s="177"/>
      <c r="L11" s="176"/>
      <c r="M11" s="288"/>
    </row>
    <row r="12" spans="1:13" ht="23.25" customHeight="1">
      <c r="A12" s="286" t="s">
        <v>152</v>
      </c>
      <c r="B12" s="165">
        <v>9.8170731707317032</v>
      </c>
      <c r="C12" s="166">
        <v>10.78947368421052</v>
      </c>
      <c r="D12" s="173">
        <f t="shared" si="2"/>
        <v>-0.97240051347881717</v>
      </c>
      <c r="E12" s="177">
        <v>12.1</v>
      </c>
      <c r="F12" s="175">
        <v>5.7</v>
      </c>
      <c r="G12" s="170">
        <f t="shared" si="0"/>
        <v>6.3999999999999995</v>
      </c>
      <c r="H12" s="177">
        <v>3.2</v>
      </c>
      <c r="I12" s="175">
        <v>3.2</v>
      </c>
      <c r="J12" s="170">
        <f t="shared" si="1"/>
        <v>0</v>
      </c>
      <c r="K12" s="177"/>
      <c r="L12" s="176"/>
      <c r="M12" s="288"/>
    </row>
    <row r="13" spans="1:13" ht="23.25" customHeight="1">
      <c r="A13" s="286" t="s">
        <v>153</v>
      </c>
      <c r="B13" s="165">
        <v>10.073260073260087</v>
      </c>
      <c r="C13" s="166">
        <v>10.907504363001735</v>
      </c>
      <c r="D13" s="173">
        <f t="shared" si="2"/>
        <v>-0.83424428974164755</v>
      </c>
      <c r="E13" s="178">
        <v>11.3</v>
      </c>
      <c r="F13" s="175">
        <v>5.2</v>
      </c>
      <c r="G13" s="170">
        <f t="shared" si="0"/>
        <v>6.1000000000000005</v>
      </c>
      <c r="H13" s="177">
        <v>3.26</v>
      </c>
      <c r="I13" s="175">
        <v>3.7</v>
      </c>
      <c r="J13" s="170">
        <f t="shared" si="1"/>
        <v>-0.44000000000000039</v>
      </c>
      <c r="K13" s="177"/>
      <c r="L13" s="176"/>
      <c r="M13" s="288"/>
    </row>
    <row r="14" spans="1:13" ht="23.25" customHeight="1">
      <c r="A14" s="286" t="s">
        <v>154</v>
      </c>
      <c r="B14" s="165">
        <v>10.237659963436926</v>
      </c>
      <c r="C14" s="166">
        <v>10.389610389610397</v>
      </c>
      <c r="D14" s="173">
        <f t="shared" si="2"/>
        <v>-0.15195042617347099</v>
      </c>
      <c r="E14" s="178">
        <v>10.199999999999999</v>
      </c>
      <c r="F14" s="175">
        <v>4.83</v>
      </c>
      <c r="G14" s="170">
        <f t="shared" si="0"/>
        <v>5.3699999999999992</v>
      </c>
      <c r="H14" s="177">
        <v>2.9</v>
      </c>
      <c r="I14" s="175">
        <v>3.8</v>
      </c>
      <c r="J14" s="170">
        <f t="shared" si="1"/>
        <v>-0.89999999999999991</v>
      </c>
      <c r="K14" s="177"/>
      <c r="L14" s="176"/>
      <c r="M14" s="288"/>
    </row>
    <row r="15" spans="1:13" ht="23.25" customHeight="1">
      <c r="A15" s="286" t="s">
        <v>155</v>
      </c>
      <c r="B15" s="165">
        <v>9.4578313253011999</v>
      </c>
      <c r="C15" s="166">
        <v>9.3936806148591074</v>
      </c>
      <c r="D15" s="173">
        <f t="shared" si="2"/>
        <v>6.4150710442092418E-2</v>
      </c>
      <c r="E15" s="177">
        <v>9.6999999999999993</v>
      </c>
      <c r="F15" s="175">
        <v>5.39</v>
      </c>
      <c r="G15" s="170">
        <f t="shared" si="0"/>
        <v>4.3099999999999996</v>
      </c>
      <c r="H15" s="177">
        <v>3.8</v>
      </c>
      <c r="I15" s="175">
        <v>3</v>
      </c>
      <c r="J15" s="170">
        <f t="shared" si="1"/>
        <v>0.79999999999999982</v>
      </c>
      <c r="K15" s="177"/>
      <c r="L15" s="176"/>
      <c r="M15" s="288"/>
    </row>
    <row r="16" spans="1:13" ht="23.25" customHeight="1">
      <c r="A16" s="286" t="s">
        <v>156</v>
      </c>
      <c r="B16" s="177">
        <v>8.6904761904761756</v>
      </c>
      <c r="C16" s="179">
        <v>9.3062605752960934</v>
      </c>
      <c r="D16" s="173">
        <f t="shared" si="2"/>
        <v>-0.61578438481991782</v>
      </c>
      <c r="E16" s="177">
        <v>10</v>
      </c>
      <c r="F16" s="175">
        <v>5.76</v>
      </c>
      <c r="G16" s="170">
        <f t="shared" si="0"/>
        <v>4.24</v>
      </c>
      <c r="H16" s="177">
        <v>3.36</v>
      </c>
      <c r="I16" s="175">
        <v>2.2000000000000002</v>
      </c>
      <c r="J16" s="170">
        <f t="shared" si="1"/>
        <v>1.1599999999999997</v>
      </c>
      <c r="K16" s="177"/>
      <c r="L16" s="176"/>
      <c r="M16" s="288"/>
    </row>
    <row r="17" spans="1:13" ht="23.25" customHeight="1">
      <c r="A17" s="286" t="s">
        <v>157</v>
      </c>
      <c r="B17" s="165">
        <v>8.2256169212690793</v>
      </c>
      <c r="C17" s="166">
        <v>9.8662207357859586</v>
      </c>
      <c r="D17" s="173">
        <f t="shared" si="2"/>
        <v>-1.6406038145168793</v>
      </c>
      <c r="E17" s="177">
        <v>11.1</v>
      </c>
      <c r="F17" s="175">
        <v>5.8</v>
      </c>
      <c r="G17" s="170">
        <f t="shared" si="0"/>
        <v>5.3</v>
      </c>
      <c r="H17" s="177">
        <v>2.78</v>
      </c>
      <c r="I17" s="175">
        <v>1.54</v>
      </c>
      <c r="J17" s="170">
        <f t="shared" si="1"/>
        <v>1.2399999999999998</v>
      </c>
      <c r="K17" s="177"/>
      <c r="L17" s="176"/>
      <c r="M17" s="288"/>
    </row>
    <row r="18" spans="1:13" ht="23.25" customHeight="1">
      <c r="A18" s="286" t="s">
        <v>158</v>
      </c>
      <c r="B18" s="165">
        <v>7.8</v>
      </c>
      <c r="C18" s="166">
        <v>9.637561779242148</v>
      </c>
      <c r="D18" s="173">
        <f t="shared" si="2"/>
        <v>-1.8375617792421481</v>
      </c>
      <c r="E18" s="168">
        <v>10.4</v>
      </c>
      <c r="F18" s="180">
        <v>6.1</v>
      </c>
      <c r="G18" s="170">
        <f t="shared" si="0"/>
        <v>4.3000000000000007</v>
      </c>
      <c r="H18" s="168">
        <v>2.71</v>
      </c>
      <c r="I18" s="180">
        <v>2.36</v>
      </c>
      <c r="J18" s="181">
        <f t="shared" si="1"/>
        <v>0.35000000000000009</v>
      </c>
      <c r="K18" s="168"/>
      <c r="L18" s="182"/>
      <c r="M18" s="289"/>
    </row>
    <row r="19" spans="1:13" ht="23.25" customHeight="1" thickBot="1">
      <c r="A19" s="290" t="s">
        <v>159</v>
      </c>
      <c r="B19" s="291">
        <f t="shared" ref="B19:M19" si="3">AVERAGE(B7:B18)</f>
        <v>9.8952385553235711</v>
      </c>
      <c r="C19" s="291">
        <f t="shared" si="3"/>
        <v>10.022717583119979</v>
      </c>
      <c r="D19" s="292">
        <f t="shared" si="3"/>
        <v>-0.12747902779640655</v>
      </c>
      <c r="E19" s="291">
        <f t="shared" si="3"/>
        <v>9.9250000000000007</v>
      </c>
      <c r="F19" s="291">
        <f t="shared" si="3"/>
        <v>5.2399999999999993</v>
      </c>
      <c r="G19" s="291">
        <f t="shared" si="3"/>
        <v>4.6849999999999996</v>
      </c>
      <c r="H19" s="291">
        <f t="shared" si="3"/>
        <v>4.484166666666666</v>
      </c>
      <c r="I19" s="291">
        <f t="shared" si="3"/>
        <v>3.3666666666666667</v>
      </c>
      <c r="J19" s="291">
        <f t="shared" si="3"/>
        <v>1.1174999999999999</v>
      </c>
      <c r="K19" s="291">
        <f t="shared" si="3"/>
        <v>2.84</v>
      </c>
      <c r="L19" s="291">
        <f t="shared" si="3"/>
        <v>3.3499999999999996</v>
      </c>
      <c r="M19" s="293">
        <f t="shared" si="3"/>
        <v>-0.50999999999999979</v>
      </c>
    </row>
    <row r="20" spans="1:13" ht="13.5" thickTop="1">
      <c r="A20" s="183"/>
      <c r="B20" s="183"/>
      <c r="C20" s="183"/>
      <c r="D20" s="183"/>
      <c r="E20" s="183"/>
      <c r="F20" s="183"/>
      <c r="G20" s="183"/>
    </row>
  </sheetData>
  <mergeCells count="8">
    <mergeCell ref="A1:M1"/>
    <mergeCell ref="A2:M2"/>
    <mergeCell ref="A3:M3"/>
    <mergeCell ref="A5:A6"/>
    <mergeCell ref="B5:D5"/>
    <mergeCell ref="E5:G5"/>
    <mergeCell ref="H5:J5"/>
    <mergeCell ref="K5:M5"/>
  </mergeCells>
  <printOptions horizontalCentered="1"/>
  <pageMargins left="0.3" right="0.3" top="0.3" bottom="0.3" header="0.3" footer="0.3"/>
  <pageSetup paperSize="9" orientation="portrait" r:id="rId1"/>
</worksheet>
</file>

<file path=xl/worksheets/sheet40.xml><?xml version="1.0" encoding="utf-8"?>
<worksheet xmlns="http://schemas.openxmlformats.org/spreadsheetml/2006/main" xmlns:r="http://schemas.openxmlformats.org/officeDocument/2006/relationships">
  <dimension ref="A1:L37"/>
  <sheetViews>
    <sheetView workbookViewId="0">
      <selection activeCell="P9" sqref="P9"/>
    </sheetView>
  </sheetViews>
  <sheetFormatPr defaultRowHeight="12"/>
  <cols>
    <col min="1" max="1" width="9.140625" style="1406"/>
    <col min="2" max="2" width="12.7109375" style="1406" bestFit="1" customWidth="1"/>
    <col min="3" max="5" width="11" style="1403" customWidth="1"/>
    <col min="6" max="7" width="10.7109375" style="1403" customWidth="1"/>
    <col min="8" max="8" width="11.7109375" style="1403" customWidth="1"/>
    <col min="9" max="9" width="10.7109375" style="1403" customWidth="1"/>
    <col min="10" max="10" width="11.28515625" style="1403" customWidth="1"/>
    <col min="11" max="11" width="11.42578125" style="1403" customWidth="1"/>
    <col min="12" max="12" width="12.42578125" style="1403" customWidth="1"/>
    <col min="13" max="257" width="9.140625" style="1403"/>
    <col min="258" max="258" width="12.7109375" style="1403" bestFit="1" customWidth="1"/>
    <col min="259" max="261" width="11" style="1403" customWidth="1"/>
    <col min="262" max="263" width="10.7109375" style="1403" customWidth="1"/>
    <col min="264" max="264" width="11.7109375" style="1403" customWidth="1"/>
    <col min="265" max="265" width="10.7109375" style="1403" customWidth="1"/>
    <col min="266" max="266" width="11.28515625" style="1403" customWidth="1"/>
    <col min="267" max="267" width="11.42578125" style="1403" customWidth="1"/>
    <col min="268" max="268" width="12.42578125" style="1403" customWidth="1"/>
    <col min="269" max="513" width="9.140625" style="1403"/>
    <col min="514" max="514" width="12.7109375" style="1403" bestFit="1" customWidth="1"/>
    <col min="515" max="517" width="11" style="1403" customWidth="1"/>
    <col min="518" max="519" width="10.7109375" style="1403" customWidth="1"/>
    <col min="520" max="520" width="11.7109375" style="1403" customWidth="1"/>
    <col min="521" max="521" width="10.7109375" style="1403" customWidth="1"/>
    <col min="522" max="522" width="11.28515625" style="1403" customWidth="1"/>
    <col min="523" max="523" width="11.42578125" style="1403" customWidth="1"/>
    <col min="524" max="524" width="12.42578125" style="1403" customWidth="1"/>
    <col min="525" max="769" width="9.140625" style="1403"/>
    <col min="770" max="770" width="12.7109375" style="1403" bestFit="1" customWidth="1"/>
    <col min="771" max="773" width="11" style="1403" customWidth="1"/>
    <col min="774" max="775" width="10.7109375" style="1403" customWidth="1"/>
    <col min="776" max="776" width="11.7109375" style="1403" customWidth="1"/>
    <col min="777" max="777" width="10.7109375" style="1403" customWidth="1"/>
    <col min="778" max="778" width="11.28515625" style="1403" customWidth="1"/>
    <col min="779" max="779" width="11.42578125" style="1403" customWidth="1"/>
    <col min="780" max="780" width="12.42578125" style="1403" customWidth="1"/>
    <col min="781" max="1025" width="9.140625" style="1403"/>
    <col min="1026" max="1026" width="12.7109375" style="1403" bestFit="1" customWidth="1"/>
    <col min="1027" max="1029" width="11" style="1403" customWidth="1"/>
    <col min="1030" max="1031" width="10.7109375" style="1403" customWidth="1"/>
    <col min="1032" max="1032" width="11.7109375" style="1403" customWidth="1"/>
    <col min="1033" max="1033" width="10.7109375" style="1403" customWidth="1"/>
    <col min="1034" max="1034" width="11.28515625" style="1403" customWidth="1"/>
    <col min="1035" max="1035" width="11.42578125" style="1403" customWidth="1"/>
    <col min="1036" max="1036" width="12.42578125" style="1403" customWidth="1"/>
    <col min="1037" max="1281" width="9.140625" style="1403"/>
    <col min="1282" max="1282" width="12.7109375" style="1403" bestFit="1" customWidth="1"/>
    <col min="1283" max="1285" width="11" style="1403" customWidth="1"/>
    <col min="1286" max="1287" width="10.7109375" style="1403" customWidth="1"/>
    <col min="1288" max="1288" width="11.7109375" style="1403" customWidth="1"/>
    <col min="1289" max="1289" width="10.7109375" style="1403" customWidth="1"/>
    <col min="1290" max="1290" width="11.28515625" style="1403" customWidth="1"/>
    <col min="1291" max="1291" width="11.42578125" style="1403" customWidth="1"/>
    <col min="1292" max="1292" width="12.42578125" style="1403" customWidth="1"/>
    <col min="1293" max="1537" width="9.140625" style="1403"/>
    <col min="1538" max="1538" width="12.7109375" style="1403" bestFit="1" customWidth="1"/>
    <col min="1539" max="1541" width="11" style="1403" customWidth="1"/>
    <col min="1542" max="1543" width="10.7109375" style="1403" customWidth="1"/>
    <col min="1544" max="1544" width="11.7109375" style="1403" customWidth="1"/>
    <col min="1545" max="1545" width="10.7109375" style="1403" customWidth="1"/>
    <col min="1546" max="1546" width="11.28515625" style="1403" customWidth="1"/>
    <col min="1547" max="1547" width="11.42578125" style="1403" customWidth="1"/>
    <col min="1548" max="1548" width="12.42578125" style="1403" customWidth="1"/>
    <col min="1549" max="1793" width="9.140625" style="1403"/>
    <col min="1794" max="1794" width="12.7109375" style="1403" bestFit="1" customWidth="1"/>
    <col min="1795" max="1797" width="11" style="1403" customWidth="1"/>
    <col min="1798" max="1799" width="10.7109375" style="1403" customWidth="1"/>
    <col min="1800" max="1800" width="11.7109375" style="1403" customWidth="1"/>
    <col min="1801" max="1801" width="10.7109375" style="1403" customWidth="1"/>
    <col min="1802" max="1802" width="11.28515625" style="1403" customWidth="1"/>
    <col min="1803" max="1803" width="11.42578125" style="1403" customWidth="1"/>
    <col min="1804" max="1804" width="12.42578125" style="1403" customWidth="1"/>
    <col min="1805" max="2049" width="9.140625" style="1403"/>
    <col min="2050" max="2050" width="12.7109375" style="1403" bestFit="1" customWidth="1"/>
    <col min="2051" max="2053" width="11" style="1403" customWidth="1"/>
    <col min="2054" max="2055" width="10.7109375" style="1403" customWidth="1"/>
    <col min="2056" max="2056" width="11.7109375" style="1403" customWidth="1"/>
    <col min="2057" max="2057" width="10.7109375" style="1403" customWidth="1"/>
    <col min="2058" max="2058" width="11.28515625" style="1403" customWidth="1"/>
    <col min="2059" max="2059" width="11.42578125" style="1403" customWidth="1"/>
    <col min="2060" max="2060" width="12.42578125" style="1403" customWidth="1"/>
    <col min="2061" max="2305" width="9.140625" style="1403"/>
    <col min="2306" max="2306" width="12.7109375" style="1403" bestFit="1" customWidth="1"/>
    <col min="2307" max="2309" width="11" style="1403" customWidth="1"/>
    <col min="2310" max="2311" width="10.7109375" style="1403" customWidth="1"/>
    <col min="2312" max="2312" width="11.7109375" style="1403" customWidth="1"/>
    <col min="2313" max="2313" width="10.7109375" style="1403" customWidth="1"/>
    <col min="2314" max="2314" width="11.28515625" style="1403" customWidth="1"/>
    <col min="2315" max="2315" width="11.42578125" style="1403" customWidth="1"/>
    <col min="2316" max="2316" width="12.42578125" style="1403" customWidth="1"/>
    <col min="2317" max="2561" width="9.140625" style="1403"/>
    <col min="2562" max="2562" width="12.7109375" style="1403" bestFit="1" customWidth="1"/>
    <col min="2563" max="2565" width="11" style="1403" customWidth="1"/>
    <col min="2566" max="2567" width="10.7109375" style="1403" customWidth="1"/>
    <col min="2568" max="2568" width="11.7109375" style="1403" customWidth="1"/>
    <col min="2569" max="2569" width="10.7109375" style="1403" customWidth="1"/>
    <col min="2570" max="2570" width="11.28515625" style="1403" customWidth="1"/>
    <col min="2571" max="2571" width="11.42578125" style="1403" customWidth="1"/>
    <col min="2572" max="2572" width="12.42578125" style="1403" customWidth="1"/>
    <col min="2573" max="2817" width="9.140625" style="1403"/>
    <col min="2818" max="2818" width="12.7109375" style="1403" bestFit="1" customWidth="1"/>
    <col min="2819" max="2821" width="11" style="1403" customWidth="1"/>
    <col min="2822" max="2823" width="10.7109375" style="1403" customWidth="1"/>
    <col min="2824" max="2824" width="11.7109375" style="1403" customWidth="1"/>
    <col min="2825" max="2825" width="10.7109375" style="1403" customWidth="1"/>
    <col min="2826" max="2826" width="11.28515625" style="1403" customWidth="1"/>
    <col min="2827" max="2827" width="11.42578125" style="1403" customWidth="1"/>
    <col min="2828" max="2828" width="12.42578125" style="1403" customWidth="1"/>
    <col min="2829" max="3073" width="9.140625" style="1403"/>
    <col min="3074" max="3074" width="12.7109375" style="1403" bestFit="1" customWidth="1"/>
    <col min="3075" max="3077" width="11" style="1403" customWidth="1"/>
    <col min="3078" max="3079" width="10.7109375" style="1403" customWidth="1"/>
    <col min="3080" max="3080" width="11.7109375" style="1403" customWidth="1"/>
    <col min="3081" max="3081" width="10.7109375" style="1403" customWidth="1"/>
    <col min="3082" max="3082" width="11.28515625" style="1403" customWidth="1"/>
    <col min="3083" max="3083" width="11.42578125" style="1403" customWidth="1"/>
    <col min="3084" max="3084" width="12.42578125" style="1403" customWidth="1"/>
    <col min="3085" max="3329" width="9.140625" style="1403"/>
    <col min="3330" max="3330" width="12.7109375" style="1403" bestFit="1" customWidth="1"/>
    <col min="3331" max="3333" width="11" style="1403" customWidth="1"/>
    <col min="3334" max="3335" width="10.7109375" style="1403" customWidth="1"/>
    <col min="3336" max="3336" width="11.7109375" style="1403" customWidth="1"/>
    <col min="3337" max="3337" width="10.7109375" style="1403" customWidth="1"/>
    <col min="3338" max="3338" width="11.28515625" style="1403" customWidth="1"/>
    <col min="3339" max="3339" width="11.42578125" style="1403" customWidth="1"/>
    <col min="3340" max="3340" width="12.42578125" style="1403" customWidth="1"/>
    <col min="3341" max="3585" width="9.140625" style="1403"/>
    <col min="3586" max="3586" width="12.7109375" style="1403" bestFit="1" customWidth="1"/>
    <col min="3587" max="3589" width="11" style="1403" customWidth="1"/>
    <col min="3590" max="3591" width="10.7109375" style="1403" customWidth="1"/>
    <col min="3592" max="3592" width="11.7109375" style="1403" customWidth="1"/>
    <col min="3593" max="3593" width="10.7109375" style="1403" customWidth="1"/>
    <col min="3594" max="3594" width="11.28515625" style="1403" customWidth="1"/>
    <col min="3595" max="3595" width="11.42578125" style="1403" customWidth="1"/>
    <col min="3596" max="3596" width="12.42578125" style="1403" customWidth="1"/>
    <col min="3597" max="3841" width="9.140625" style="1403"/>
    <col min="3842" max="3842" width="12.7109375" style="1403" bestFit="1" customWidth="1"/>
    <col min="3843" max="3845" width="11" style="1403" customWidth="1"/>
    <col min="3846" max="3847" width="10.7109375" style="1403" customWidth="1"/>
    <col min="3848" max="3848" width="11.7109375" style="1403" customWidth="1"/>
    <col min="3849" max="3849" width="10.7109375" style="1403" customWidth="1"/>
    <col min="3850" max="3850" width="11.28515625" style="1403" customWidth="1"/>
    <col min="3851" max="3851" width="11.42578125" style="1403" customWidth="1"/>
    <col min="3852" max="3852" width="12.42578125" style="1403" customWidth="1"/>
    <col min="3853" max="4097" width="9.140625" style="1403"/>
    <col min="4098" max="4098" width="12.7109375" style="1403" bestFit="1" customWidth="1"/>
    <col min="4099" max="4101" width="11" style="1403" customWidth="1"/>
    <col min="4102" max="4103" width="10.7109375" style="1403" customWidth="1"/>
    <col min="4104" max="4104" width="11.7109375" style="1403" customWidth="1"/>
    <col min="4105" max="4105" width="10.7109375" style="1403" customWidth="1"/>
    <col min="4106" max="4106" width="11.28515625" style="1403" customWidth="1"/>
    <col min="4107" max="4107" width="11.42578125" style="1403" customWidth="1"/>
    <col min="4108" max="4108" width="12.42578125" style="1403" customWidth="1"/>
    <col min="4109" max="4353" width="9.140625" style="1403"/>
    <col min="4354" max="4354" width="12.7109375" style="1403" bestFit="1" customWidth="1"/>
    <col min="4355" max="4357" width="11" style="1403" customWidth="1"/>
    <col min="4358" max="4359" width="10.7109375" style="1403" customWidth="1"/>
    <col min="4360" max="4360" width="11.7109375" style="1403" customWidth="1"/>
    <col min="4361" max="4361" width="10.7109375" style="1403" customWidth="1"/>
    <col min="4362" max="4362" width="11.28515625" style="1403" customWidth="1"/>
    <col min="4363" max="4363" width="11.42578125" style="1403" customWidth="1"/>
    <col min="4364" max="4364" width="12.42578125" style="1403" customWidth="1"/>
    <col min="4365" max="4609" width="9.140625" style="1403"/>
    <col min="4610" max="4610" width="12.7109375" style="1403" bestFit="1" customWidth="1"/>
    <col min="4611" max="4613" width="11" style="1403" customWidth="1"/>
    <col min="4614" max="4615" width="10.7109375" style="1403" customWidth="1"/>
    <col min="4616" max="4616" width="11.7109375" style="1403" customWidth="1"/>
    <col min="4617" max="4617" width="10.7109375" style="1403" customWidth="1"/>
    <col min="4618" max="4618" width="11.28515625" style="1403" customWidth="1"/>
    <col min="4619" max="4619" width="11.42578125" style="1403" customWidth="1"/>
    <col min="4620" max="4620" width="12.42578125" style="1403" customWidth="1"/>
    <col min="4621" max="4865" width="9.140625" style="1403"/>
    <col min="4866" max="4866" width="12.7109375" style="1403" bestFit="1" customWidth="1"/>
    <col min="4867" max="4869" width="11" style="1403" customWidth="1"/>
    <col min="4870" max="4871" width="10.7109375" style="1403" customWidth="1"/>
    <col min="4872" max="4872" width="11.7109375" style="1403" customWidth="1"/>
    <col min="4873" max="4873" width="10.7109375" style="1403" customWidth="1"/>
    <col min="4874" max="4874" width="11.28515625" style="1403" customWidth="1"/>
    <col min="4875" max="4875" width="11.42578125" style="1403" customWidth="1"/>
    <col min="4876" max="4876" width="12.42578125" style="1403" customWidth="1"/>
    <col min="4877" max="5121" width="9.140625" style="1403"/>
    <col min="5122" max="5122" width="12.7109375" style="1403" bestFit="1" customWidth="1"/>
    <col min="5123" max="5125" width="11" style="1403" customWidth="1"/>
    <col min="5126" max="5127" width="10.7109375" style="1403" customWidth="1"/>
    <col min="5128" max="5128" width="11.7109375" style="1403" customWidth="1"/>
    <col min="5129" max="5129" width="10.7109375" style="1403" customWidth="1"/>
    <col min="5130" max="5130" width="11.28515625" style="1403" customWidth="1"/>
    <col min="5131" max="5131" width="11.42578125" style="1403" customWidth="1"/>
    <col min="5132" max="5132" width="12.42578125" style="1403" customWidth="1"/>
    <col min="5133" max="5377" width="9.140625" style="1403"/>
    <col min="5378" max="5378" width="12.7109375" style="1403" bestFit="1" customWidth="1"/>
    <col min="5379" max="5381" width="11" style="1403" customWidth="1"/>
    <col min="5382" max="5383" width="10.7109375" style="1403" customWidth="1"/>
    <col min="5384" max="5384" width="11.7109375" style="1403" customWidth="1"/>
    <col min="5385" max="5385" width="10.7109375" style="1403" customWidth="1"/>
    <col min="5386" max="5386" width="11.28515625" style="1403" customWidth="1"/>
    <col min="5387" max="5387" width="11.42578125" style="1403" customWidth="1"/>
    <col min="5388" max="5388" width="12.42578125" style="1403" customWidth="1"/>
    <col min="5389" max="5633" width="9.140625" style="1403"/>
    <col min="5634" max="5634" width="12.7109375" style="1403" bestFit="1" customWidth="1"/>
    <col min="5635" max="5637" width="11" style="1403" customWidth="1"/>
    <col min="5638" max="5639" width="10.7109375" style="1403" customWidth="1"/>
    <col min="5640" max="5640" width="11.7109375" style="1403" customWidth="1"/>
    <col min="5641" max="5641" width="10.7109375" style="1403" customWidth="1"/>
    <col min="5642" max="5642" width="11.28515625" style="1403" customWidth="1"/>
    <col min="5643" max="5643" width="11.42578125" style="1403" customWidth="1"/>
    <col min="5644" max="5644" width="12.42578125" style="1403" customWidth="1"/>
    <col min="5645" max="5889" width="9.140625" style="1403"/>
    <col min="5890" max="5890" width="12.7109375" style="1403" bestFit="1" customWidth="1"/>
    <col min="5891" max="5893" width="11" style="1403" customWidth="1"/>
    <col min="5894" max="5895" width="10.7109375" style="1403" customWidth="1"/>
    <col min="5896" max="5896" width="11.7109375" style="1403" customWidth="1"/>
    <col min="5897" max="5897" width="10.7109375" style="1403" customWidth="1"/>
    <col min="5898" max="5898" width="11.28515625" style="1403" customWidth="1"/>
    <col min="5899" max="5899" width="11.42578125" style="1403" customWidth="1"/>
    <col min="5900" max="5900" width="12.42578125" style="1403" customWidth="1"/>
    <col min="5901" max="6145" width="9.140625" style="1403"/>
    <col min="6146" max="6146" width="12.7109375" style="1403" bestFit="1" customWidth="1"/>
    <col min="6147" max="6149" width="11" style="1403" customWidth="1"/>
    <col min="6150" max="6151" width="10.7109375" style="1403" customWidth="1"/>
    <col min="6152" max="6152" width="11.7109375" style="1403" customWidth="1"/>
    <col min="6153" max="6153" width="10.7109375" style="1403" customWidth="1"/>
    <col min="6154" max="6154" width="11.28515625" style="1403" customWidth="1"/>
    <col min="6155" max="6155" width="11.42578125" style="1403" customWidth="1"/>
    <col min="6156" max="6156" width="12.42578125" style="1403" customWidth="1"/>
    <col min="6157" max="6401" width="9.140625" style="1403"/>
    <col min="6402" max="6402" width="12.7109375" style="1403" bestFit="1" customWidth="1"/>
    <col min="6403" max="6405" width="11" style="1403" customWidth="1"/>
    <col min="6406" max="6407" width="10.7109375" style="1403" customWidth="1"/>
    <col min="6408" max="6408" width="11.7109375" style="1403" customWidth="1"/>
    <col min="6409" max="6409" width="10.7109375" style="1403" customWidth="1"/>
    <col min="6410" max="6410" width="11.28515625" style="1403" customWidth="1"/>
    <col min="6411" max="6411" width="11.42578125" style="1403" customWidth="1"/>
    <col min="6412" max="6412" width="12.42578125" style="1403" customWidth="1"/>
    <col min="6413" max="6657" width="9.140625" style="1403"/>
    <col min="6658" max="6658" width="12.7109375" style="1403" bestFit="1" customWidth="1"/>
    <col min="6659" max="6661" width="11" style="1403" customWidth="1"/>
    <col min="6662" max="6663" width="10.7109375" style="1403" customWidth="1"/>
    <col min="6664" max="6664" width="11.7109375" style="1403" customWidth="1"/>
    <col min="6665" max="6665" width="10.7109375" style="1403" customWidth="1"/>
    <col min="6666" max="6666" width="11.28515625" style="1403" customWidth="1"/>
    <col min="6667" max="6667" width="11.42578125" style="1403" customWidth="1"/>
    <col min="6668" max="6668" width="12.42578125" style="1403" customWidth="1"/>
    <col min="6669" max="6913" width="9.140625" style="1403"/>
    <col min="6914" max="6914" width="12.7109375" style="1403" bestFit="1" customWidth="1"/>
    <col min="6915" max="6917" width="11" style="1403" customWidth="1"/>
    <col min="6918" max="6919" width="10.7109375" style="1403" customWidth="1"/>
    <col min="6920" max="6920" width="11.7109375" style="1403" customWidth="1"/>
    <col min="6921" max="6921" width="10.7109375" style="1403" customWidth="1"/>
    <col min="6922" max="6922" width="11.28515625" style="1403" customWidth="1"/>
    <col min="6923" max="6923" width="11.42578125" style="1403" customWidth="1"/>
    <col min="6924" max="6924" width="12.42578125" style="1403" customWidth="1"/>
    <col min="6925" max="7169" width="9.140625" style="1403"/>
    <col min="7170" max="7170" width="12.7109375" style="1403" bestFit="1" customWidth="1"/>
    <col min="7171" max="7173" width="11" style="1403" customWidth="1"/>
    <col min="7174" max="7175" width="10.7109375" style="1403" customWidth="1"/>
    <col min="7176" max="7176" width="11.7109375" style="1403" customWidth="1"/>
    <col min="7177" max="7177" width="10.7109375" style="1403" customWidth="1"/>
    <col min="7178" max="7178" width="11.28515625" style="1403" customWidth="1"/>
    <col min="7179" max="7179" width="11.42578125" style="1403" customWidth="1"/>
    <col min="7180" max="7180" width="12.42578125" style="1403" customWidth="1"/>
    <col min="7181" max="7425" width="9.140625" style="1403"/>
    <col min="7426" max="7426" width="12.7109375" style="1403" bestFit="1" customWidth="1"/>
    <col min="7427" max="7429" width="11" style="1403" customWidth="1"/>
    <col min="7430" max="7431" width="10.7109375" style="1403" customWidth="1"/>
    <col min="7432" max="7432" width="11.7109375" style="1403" customWidth="1"/>
    <col min="7433" max="7433" width="10.7109375" style="1403" customWidth="1"/>
    <col min="7434" max="7434" width="11.28515625" style="1403" customWidth="1"/>
    <col min="7435" max="7435" width="11.42578125" style="1403" customWidth="1"/>
    <col min="7436" max="7436" width="12.42578125" style="1403" customWidth="1"/>
    <col min="7437" max="7681" width="9.140625" style="1403"/>
    <col min="7682" max="7682" width="12.7109375" style="1403" bestFit="1" customWidth="1"/>
    <col min="7683" max="7685" width="11" style="1403" customWidth="1"/>
    <col min="7686" max="7687" width="10.7109375" style="1403" customWidth="1"/>
    <col min="7688" max="7688" width="11.7109375" style="1403" customWidth="1"/>
    <col min="7689" max="7689" width="10.7109375" style="1403" customWidth="1"/>
    <col min="7690" max="7690" width="11.28515625" style="1403" customWidth="1"/>
    <col min="7691" max="7691" width="11.42578125" style="1403" customWidth="1"/>
    <col min="7692" max="7692" width="12.42578125" style="1403" customWidth="1"/>
    <col min="7693" max="7937" width="9.140625" style="1403"/>
    <col min="7938" max="7938" width="12.7109375" style="1403" bestFit="1" customWidth="1"/>
    <col min="7939" max="7941" width="11" style="1403" customWidth="1"/>
    <col min="7942" max="7943" width="10.7109375" style="1403" customWidth="1"/>
    <col min="7944" max="7944" width="11.7109375" style="1403" customWidth="1"/>
    <col min="7945" max="7945" width="10.7109375" style="1403" customWidth="1"/>
    <col min="7946" max="7946" width="11.28515625" style="1403" customWidth="1"/>
    <col min="7947" max="7947" width="11.42578125" style="1403" customWidth="1"/>
    <col min="7948" max="7948" width="12.42578125" style="1403" customWidth="1"/>
    <col min="7949" max="8193" width="9.140625" style="1403"/>
    <col min="8194" max="8194" width="12.7109375" style="1403" bestFit="1" customWidth="1"/>
    <col min="8195" max="8197" width="11" style="1403" customWidth="1"/>
    <col min="8198" max="8199" width="10.7109375" style="1403" customWidth="1"/>
    <col min="8200" max="8200" width="11.7109375" style="1403" customWidth="1"/>
    <col min="8201" max="8201" width="10.7109375" style="1403" customWidth="1"/>
    <col min="8202" max="8202" width="11.28515625" style="1403" customWidth="1"/>
    <col min="8203" max="8203" width="11.42578125" style="1403" customWidth="1"/>
    <col min="8204" max="8204" width="12.42578125" style="1403" customWidth="1"/>
    <col min="8205" max="8449" width="9.140625" style="1403"/>
    <col min="8450" max="8450" width="12.7109375" style="1403" bestFit="1" customWidth="1"/>
    <col min="8451" max="8453" width="11" style="1403" customWidth="1"/>
    <col min="8454" max="8455" width="10.7109375" style="1403" customWidth="1"/>
    <col min="8456" max="8456" width="11.7109375" style="1403" customWidth="1"/>
    <col min="8457" max="8457" width="10.7109375" style="1403" customWidth="1"/>
    <col min="8458" max="8458" width="11.28515625" style="1403" customWidth="1"/>
    <col min="8459" max="8459" width="11.42578125" style="1403" customWidth="1"/>
    <col min="8460" max="8460" width="12.42578125" style="1403" customWidth="1"/>
    <col min="8461" max="8705" width="9.140625" style="1403"/>
    <col min="8706" max="8706" width="12.7109375" style="1403" bestFit="1" customWidth="1"/>
    <col min="8707" max="8709" width="11" style="1403" customWidth="1"/>
    <col min="8710" max="8711" width="10.7109375" style="1403" customWidth="1"/>
    <col min="8712" max="8712" width="11.7109375" style="1403" customWidth="1"/>
    <col min="8713" max="8713" width="10.7109375" style="1403" customWidth="1"/>
    <col min="8714" max="8714" width="11.28515625" style="1403" customWidth="1"/>
    <col min="8715" max="8715" width="11.42578125" style="1403" customWidth="1"/>
    <col min="8716" max="8716" width="12.42578125" style="1403" customWidth="1"/>
    <col min="8717" max="8961" width="9.140625" style="1403"/>
    <col min="8962" max="8962" width="12.7109375" style="1403" bestFit="1" customWidth="1"/>
    <col min="8963" max="8965" width="11" style="1403" customWidth="1"/>
    <col min="8966" max="8967" width="10.7109375" style="1403" customWidth="1"/>
    <col min="8968" max="8968" width="11.7109375" style="1403" customWidth="1"/>
    <col min="8969" max="8969" width="10.7109375" style="1403" customWidth="1"/>
    <col min="8970" max="8970" width="11.28515625" style="1403" customWidth="1"/>
    <col min="8971" max="8971" width="11.42578125" style="1403" customWidth="1"/>
    <col min="8972" max="8972" width="12.42578125" style="1403" customWidth="1"/>
    <col min="8973" max="9217" width="9.140625" style="1403"/>
    <col min="9218" max="9218" width="12.7109375" style="1403" bestFit="1" customWidth="1"/>
    <col min="9219" max="9221" width="11" style="1403" customWidth="1"/>
    <col min="9222" max="9223" width="10.7109375" style="1403" customWidth="1"/>
    <col min="9224" max="9224" width="11.7109375" style="1403" customWidth="1"/>
    <col min="9225" max="9225" width="10.7109375" style="1403" customWidth="1"/>
    <col min="9226" max="9226" width="11.28515625" style="1403" customWidth="1"/>
    <col min="9227" max="9227" width="11.42578125" style="1403" customWidth="1"/>
    <col min="9228" max="9228" width="12.42578125" style="1403" customWidth="1"/>
    <col min="9229" max="9473" width="9.140625" style="1403"/>
    <col min="9474" max="9474" width="12.7109375" style="1403" bestFit="1" customWidth="1"/>
    <col min="9475" max="9477" width="11" style="1403" customWidth="1"/>
    <col min="9478" max="9479" width="10.7109375" style="1403" customWidth="1"/>
    <col min="9480" max="9480" width="11.7109375" style="1403" customWidth="1"/>
    <col min="9481" max="9481" width="10.7109375" style="1403" customWidth="1"/>
    <col min="9482" max="9482" width="11.28515625" style="1403" customWidth="1"/>
    <col min="9483" max="9483" width="11.42578125" style="1403" customWidth="1"/>
    <col min="9484" max="9484" width="12.42578125" style="1403" customWidth="1"/>
    <col min="9485" max="9729" width="9.140625" style="1403"/>
    <col min="9730" max="9730" width="12.7109375" style="1403" bestFit="1" customWidth="1"/>
    <col min="9731" max="9733" width="11" style="1403" customWidth="1"/>
    <col min="9734" max="9735" width="10.7109375" style="1403" customWidth="1"/>
    <col min="9736" max="9736" width="11.7109375" style="1403" customWidth="1"/>
    <col min="9737" max="9737" width="10.7109375" style="1403" customWidth="1"/>
    <col min="9738" max="9738" width="11.28515625" style="1403" customWidth="1"/>
    <col min="9739" max="9739" width="11.42578125" style="1403" customWidth="1"/>
    <col min="9740" max="9740" width="12.42578125" style="1403" customWidth="1"/>
    <col min="9741" max="9985" width="9.140625" style="1403"/>
    <col min="9986" max="9986" width="12.7109375" style="1403" bestFit="1" customWidth="1"/>
    <col min="9987" max="9989" width="11" style="1403" customWidth="1"/>
    <col min="9990" max="9991" width="10.7109375" style="1403" customWidth="1"/>
    <col min="9992" max="9992" width="11.7109375" style="1403" customWidth="1"/>
    <col min="9993" max="9993" width="10.7109375" style="1403" customWidth="1"/>
    <col min="9994" max="9994" width="11.28515625" style="1403" customWidth="1"/>
    <col min="9995" max="9995" width="11.42578125" style="1403" customWidth="1"/>
    <col min="9996" max="9996" width="12.42578125" style="1403" customWidth="1"/>
    <col min="9997" max="10241" width="9.140625" style="1403"/>
    <col min="10242" max="10242" width="12.7109375" style="1403" bestFit="1" customWidth="1"/>
    <col min="10243" max="10245" width="11" style="1403" customWidth="1"/>
    <col min="10246" max="10247" width="10.7109375" style="1403" customWidth="1"/>
    <col min="10248" max="10248" width="11.7109375" style="1403" customWidth="1"/>
    <col min="10249" max="10249" width="10.7109375" style="1403" customWidth="1"/>
    <col min="10250" max="10250" width="11.28515625" style="1403" customWidth="1"/>
    <col min="10251" max="10251" width="11.42578125" style="1403" customWidth="1"/>
    <col min="10252" max="10252" width="12.42578125" style="1403" customWidth="1"/>
    <col min="10253" max="10497" width="9.140625" style="1403"/>
    <col min="10498" max="10498" width="12.7109375" style="1403" bestFit="1" customWidth="1"/>
    <col min="10499" max="10501" width="11" style="1403" customWidth="1"/>
    <col min="10502" max="10503" width="10.7109375" style="1403" customWidth="1"/>
    <col min="10504" max="10504" width="11.7109375" style="1403" customWidth="1"/>
    <col min="10505" max="10505" width="10.7109375" style="1403" customWidth="1"/>
    <col min="10506" max="10506" width="11.28515625" style="1403" customWidth="1"/>
    <col min="10507" max="10507" width="11.42578125" style="1403" customWidth="1"/>
    <col min="10508" max="10508" width="12.42578125" style="1403" customWidth="1"/>
    <col min="10509" max="10753" width="9.140625" style="1403"/>
    <col min="10754" max="10754" width="12.7109375" style="1403" bestFit="1" customWidth="1"/>
    <col min="10755" max="10757" width="11" style="1403" customWidth="1"/>
    <col min="10758" max="10759" width="10.7109375" style="1403" customWidth="1"/>
    <col min="10760" max="10760" width="11.7109375" style="1403" customWidth="1"/>
    <col min="10761" max="10761" width="10.7109375" style="1403" customWidth="1"/>
    <col min="10762" max="10762" width="11.28515625" style="1403" customWidth="1"/>
    <col min="10763" max="10763" width="11.42578125" style="1403" customWidth="1"/>
    <col min="10764" max="10764" width="12.42578125" style="1403" customWidth="1"/>
    <col min="10765" max="11009" width="9.140625" style="1403"/>
    <col min="11010" max="11010" width="12.7109375" style="1403" bestFit="1" customWidth="1"/>
    <col min="11011" max="11013" width="11" style="1403" customWidth="1"/>
    <col min="11014" max="11015" width="10.7109375" style="1403" customWidth="1"/>
    <col min="11016" max="11016" width="11.7109375" style="1403" customWidth="1"/>
    <col min="11017" max="11017" width="10.7109375" style="1403" customWidth="1"/>
    <col min="11018" max="11018" width="11.28515625" style="1403" customWidth="1"/>
    <col min="11019" max="11019" width="11.42578125" style="1403" customWidth="1"/>
    <col min="11020" max="11020" width="12.42578125" style="1403" customWidth="1"/>
    <col min="11021" max="11265" width="9.140625" style="1403"/>
    <col min="11266" max="11266" width="12.7109375" style="1403" bestFit="1" customWidth="1"/>
    <col min="11267" max="11269" width="11" style="1403" customWidth="1"/>
    <col min="11270" max="11271" width="10.7109375" style="1403" customWidth="1"/>
    <col min="11272" max="11272" width="11.7109375" style="1403" customWidth="1"/>
    <col min="11273" max="11273" width="10.7109375" style="1403" customWidth="1"/>
    <col min="11274" max="11274" width="11.28515625" style="1403" customWidth="1"/>
    <col min="11275" max="11275" width="11.42578125" style="1403" customWidth="1"/>
    <col min="11276" max="11276" width="12.42578125" style="1403" customWidth="1"/>
    <col min="11277" max="11521" width="9.140625" style="1403"/>
    <col min="11522" max="11522" width="12.7109375" style="1403" bestFit="1" customWidth="1"/>
    <col min="11523" max="11525" width="11" style="1403" customWidth="1"/>
    <col min="11526" max="11527" width="10.7109375" style="1403" customWidth="1"/>
    <col min="11528" max="11528" width="11.7109375" style="1403" customWidth="1"/>
    <col min="11529" max="11529" width="10.7109375" style="1403" customWidth="1"/>
    <col min="11530" max="11530" width="11.28515625" style="1403" customWidth="1"/>
    <col min="11531" max="11531" width="11.42578125" style="1403" customWidth="1"/>
    <col min="11532" max="11532" width="12.42578125" style="1403" customWidth="1"/>
    <col min="11533" max="11777" width="9.140625" style="1403"/>
    <col min="11778" max="11778" width="12.7109375" style="1403" bestFit="1" customWidth="1"/>
    <col min="11779" max="11781" width="11" style="1403" customWidth="1"/>
    <col min="11782" max="11783" width="10.7109375" style="1403" customWidth="1"/>
    <col min="11784" max="11784" width="11.7109375" style="1403" customWidth="1"/>
    <col min="11785" max="11785" width="10.7109375" style="1403" customWidth="1"/>
    <col min="11786" max="11786" width="11.28515625" style="1403" customWidth="1"/>
    <col min="11787" max="11787" width="11.42578125" style="1403" customWidth="1"/>
    <col min="11788" max="11788" width="12.42578125" style="1403" customWidth="1"/>
    <col min="11789" max="12033" width="9.140625" style="1403"/>
    <col min="12034" max="12034" width="12.7109375" style="1403" bestFit="1" customWidth="1"/>
    <col min="12035" max="12037" width="11" style="1403" customWidth="1"/>
    <col min="12038" max="12039" width="10.7109375" style="1403" customWidth="1"/>
    <col min="12040" max="12040" width="11.7109375" style="1403" customWidth="1"/>
    <col min="12041" max="12041" width="10.7109375" style="1403" customWidth="1"/>
    <col min="12042" max="12042" width="11.28515625" style="1403" customWidth="1"/>
    <col min="12043" max="12043" width="11.42578125" style="1403" customWidth="1"/>
    <col min="12044" max="12044" width="12.42578125" style="1403" customWidth="1"/>
    <col min="12045" max="12289" width="9.140625" style="1403"/>
    <col min="12290" max="12290" width="12.7109375" style="1403" bestFit="1" customWidth="1"/>
    <col min="12291" max="12293" width="11" style="1403" customWidth="1"/>
    <col min="12294" max="12295" width="10.7109375" style="1403" customWidth="1"/>
    <col min="12296" max="12296" width="11.7109375" style="1403" customWidth="1"/>
    <col min="12297" max="12297" width="10.7109375" style="1403" customWidth="1"/>
    <col min="12298" max="12298" width="11.28515625" style="1403" customWidth="1"/>
    <col min="12299" max="12299" width="11.42578125" style="1403" customWidth="1"/>
    <col min="12300" max="12300" width="12.42578125" style="1403" customWidth="1"/>
    <col min="12301" max="12545" width="9.140625" style="1403"/>
    <col min="12546" max="12546" width="12.7109375" style="1403" bestFit="1" customWidth="1"/>
    <col min="12547" max="12549" width="11" style="1403" customWidth="1"/>
    <col min="12550" max="12551" width="10.7109375" style="1403" customWidth="1"/>
    <col min="12552" max="12552" width="11.7109375" style="1403" customWidth="1"/>
    <col min="12553" max="12553" width="10.7109375" style="1403" customWidth="1"/>
    <col min="12554" max="12554" width="11.28515625" style="1403" customWidth="1"/>
    <col min="12555" max="12555" width="11.42578125" style="1403" customWidth="1"/>
    <col min="12556" max="12556" width="12.42578125" style="1403" customWidth="1"/>
    <col min="12557" max="12801" width="9.140625" style="1403"/>
    <col min="12802" max="12802" width="12.7109375" style="1403" bestFit="1" customWidth="1"/>
    <col min="12803" max="12805" width="11" style="1403" customWidth="1"/>
    <col min="12806" max="12807" width="10.7109375" style="1403" customWidth="1"/>
    <col min="12808" max="12808" width="11.7109375" style="1403" customWidth="1"/>
    <col min="12809" max="12809" width="10.7109375" style="1403" customWidth="1"/>
    <col min="12810" max="12810" width="11.28515625" style="1403" customWidth="1"/>
    <col min="12811" max="12811" width="11.42578125" style="1403" customWidth="1"/>
    <col min="12812" max="12812" width="12.42578125" style="1403" customWidth="1"/>
    <col min="12813" max="13057" width="9.140625" style="1403"/>
    <col min="13058" max="13058" width="12.7109375" style="1403" bestFit="1" customWidth="1"/>
    <col min="13059" max="13061" width="11" style="1403" customWidth="1"/>
    <col min="13062" max="13063" width="10.7109375" style="1403" customWidth="1"/>
    <col min="13064" max="13064" width="11.7109375" style="1403" customWidth="1"/>
    <col min="13065" max="13065" width="10.7109375" style="1403" customWidth="1"/>
    <col min="13066" max="13066" width="11.28515625" style="1403" customWidth="1"/>
    <col min="13067" max="13067" width="11.42578125" style="1403" customWidth="1"/>
    <col min="13068" max="13068" width="12.42578125" style="1403" customWidth="1"/>
    <col min="13069" max="13313" width="9.140625" style="1403"/>
    <col min="13314" max="13314" width="12.7109375" style="1403" bestFit="1" customWidth="1"/>
    <col min="13315" max="13317" width="11" style="1403" customWidth="1"/>
    <col min="13318" max="13319" width="10.7109375" style="1403" customWidth="1"/>
    <col min="13320" max="13320" width="11.7109375" style="1403" customWidth="1"/>
    <col min="13321" max="13321" width="10.7109375" style="1403" customWidth="1"/>
    <col min="13322" max="13322" width="11.28515625" style="1403" customWidth="1"/>
    <col min="13323" max="13323" width="11.42578125" style="1403" customWidth="1"/>
    <col min="13324" max="13324" width="12.42578125" style="1403" customWidth="1"/>
    <col min="13325" max="13569" width="9.140625" style="1403"/>
    <col min="13570" max="13570" width="12.7109375" style="1403" bestFit="1" customWidth="1"/>
    <col min="13571" max="13573" width="11" style="1403" customWidth="1"/>
    <col min="13574" max="13575" width="10.7109375" style="1403" customWidth="1"/>
    <col min="13576" max="13576" width="11.7109375" style="1403" customWidth="1"/>
    <col min="13577" max="13577" width="10.7109375" style="1403" customWidth="1"/>
    <col min="13578" max="13578" width="11.28515625" style="1403" customWidth="1"/>
    <col min="13579" max="13579" width="11.42578125" style="1403" customWidth="1"/>
    <col min="13580" max="13580" width="12.42578125" style="1403" customWidth="1"/>
    <col min="13581" max="13825" width="9.140625" style="1403"/>
    <col min="13826" max="13826" width="12.7109375" style="1403" bestFit="1" customWidth="1"/>
    <col min="13827" max="13829" width="11" style="1403" customWidth="1"/>
    <col min="13830" max="13831" width="10.7109375" style="1403" customWidth="1"/>
    <col min="13832" max="13832" width="11.7109375" style="1403" customWidth="1"/>
    <col min="13833" max="13833" width="10.7109375" style="1403" customWidth="1"/>
    <col min="13834" max="13834" width="11.28515625" style="1403" customWidth="1"/>
    <col min="13835" max="13835" width="11.42578125" style="1403" customWidth="1"/>
    <col min="13836" max="13836" width="12.42578125" style="1403" customWidth="1"/>
    <col min="13837" max="14081" width="9.140625" style="1403"/>
    <col min="14082" max="14082" width="12.7109375" style="1403" bestFit="1" customWidth="1"/>
    <col min="14083" max="14085" width="11" style="1403" customWidth="1"/>
    <col min="14086" max="14087" width="10.7109375" style="1403" customWidth="1"/>
    <col min="14088" max="14088" width="11.7109375" style="1403" customWidth="1"/>
    <col min="14089" max="14089" width="10.7109375" style="1403" customWidth="1"/>
    <col min="14090" max="14090" width="11.28515625" style="1403" customWidth="1"/>
    <col min="14091" max="14091" width="11.42578125" style="1403" customWidth="1"/>
    <col min="14092" max="14092" width="12.42578125" style="1403" customWidth="1"/>
    <col min="14093" max="14337" width="9.140625" style="1403"/>
    <col min="14338" max="14338" width="12.7109375" style="1403" bestFit="1" customWidth="1"/>
    <col min="14339" max="14341" width="11" style="1403" customWidth="1"/>
    <col min="14342" max="14343" width="10.7109375" style="1403" customWidth="1"/>
    <col min="14344" max="14344" width="11.7109375" style="1403" customWidth="1"/>
    <col min="14345" max="14345" width="10.7109375" style="1403" customWidth="1"/>
    <col min="14346" max="14346" width="11.28515625" style="1403" customWidth="1"/>
    <col min="14347" max="14347" width="11.42578125" style="1403" customWidth="1"/>
    <col min="14348" max="14348" width="12.42578125" style="1403" customWidth="1"/>
    <col min="14349" max="14593" width="9.140625" style="1403"/>
    <col min="14594" max="14594" width="12.7109375" style="1403" bestFit="1" customWidth="1"/>
    <col min="14595" max="14597" width="11" style="1403" customWidth="1"/>
    <col min="14598" max="14599" width="10.7109375" style="1403" customWidth="1"/>
    <col min="14600" max="14600" width="11.7109375" style="1403" customWidth="1"/>
    <col min="14601" max="14601" width="10.7109375" style="1403" customWidth="1"/>
    <col min="14602" max="14602" width="11.28515625" style="1403" customWidth="1"/>
    <col min="14603" max="14603" width="11.42578125" style="1403" customWidth="1"/>
    <col min="14604" max="14604" width="12.42578125" style="1403" customWidth="1"/>
    <col min="14605" max="14849" width="9.140625" style="1403"/>
    <col min="14850" max="14850" width="12.7109375" style="1403" bestFit="1" customWidth="1"/>
    <col min="14851" max="14853" width="11" style="1403" customWidth="1"/>
    <col min="14854" max="14855" width="10.7109375" style="1403" customWidth="1"/>
    <col min="14856" max="14856" width="11.7109375" style="1403" customWidth="1"/>
    <col min="14857" max="14857" width="10.7109375" style="1403" customWidth="1"/>
    <col min="14858" max="14858" width="11.28515625" style="1403" customWidth="1"/>
    <col min="14859" max="14859" width="11.42578125" style="1403" customWidth="1"/>
    <col min="14860" max="14860" width="12.42578125" style="1403" customWidth="1"/>
    <col min="14861" max="15105" width="9.140625" style="1403"/>
    <col min="15106" max="15106" width="12.7109375" style="1403" bestFit="1" customWidth="1"/>
    <col min="15107" max="15109" width="11" style="1403" customWidth="1"/>
    <col min="15110" max="15111" width="10.7109375" style="1403" customWidth="1"/>
    <col min="15112" max="15112" width="11.7109375" style="1403" customWidth="1"/>
    <col min="15113" max="15113" width="10.7109375" style="1403" customWidth="1"/>
    <col min="15114" max="15114" width="11.28515625" style="1403" customWidth="1"/>
    <col min="15115" max="15115" width="11.42578125" style="1403" customWidth="1"/>
    <col min="15116" max="15116" width="12.42578125" style="1403" customWidth="1"/>
    <col min="15117" max="15361" width="9.140625" style="1403"/>
    <col min="15362" max="15362" width="12.7109375" style="1403" bestFit="1" customWidth="1"/>
    <col min="15363" max="15365" width="11" style="1403" customWidth="1"/>
    <col min="15366" max="15367" width="10.7109375" style="1403" customWidth="1"/>
    <col min="15368" max="15368" width="11.7109375" style="1403" customWidth="1"/>
    <col min="15369" max="15369" width="10.7109375" style="1403" customWidth="1"/>
    <col min="15370" max="15370" width="11.28515625" style="1403" customWidth="1"/>
    <col min="15371" max="15371" width="11.42578125" style="1403" customWidth="1"/>
    <col min="15372" max="15372" width="12.42578125" style="1403" customWidth="1"/>
    <col min="15373" max="15617" width="9.140625" style="1403"/>
    <col min="15618" max="15618" width="12.7109375" style="1403" bestFit="1" customWidth="1"/>
    <col min="15619" max="15621" width="11" style="1403" customWidth="1"/>
    <col min="15622" max="15623" width="10.7109375" style="1403" customWidth="1"/>
    <col min="15624" max="15624" width="11.7109375" style="1403" customWidth="1"/>
    <col min="15625" max="15625" width="10.7109375" style="1403" customWidth="1"/>
    <col min="15626" max="15626" width="11.28515625" style="1403" customWidth="1"/>
    <col min="15627" max="15627" width="11.42578125" style="1403" customWidth="1"/>
    <col min="15628" max="15628" width="12.42578125" style="1403" customWidth="1"/>
    <col min="15629" max="15873" width="9.140625" style="1403"/>
    <col min="15874" max="15874" width="12.7109375" style="1403" bestFit="1" customWidth="1"/>
    <col min="15875" max="15877" width="11" style="1403" customWidth="1"/>
    <col min="15878" max="15879" width="10.7109375" style="1403" customWidth="1"/>
    <col min="15880" max="15880" width="11.7109375" style="1403" customWidth="1"/>
    <col min="15881" max="15881" width="10.7109375" style="1403" customWidth="1"/>
    <col min="15882" max="15882" width="11.28515625" style="1403" customWidth="1"/>
    <col min="15883" max="15883" width="11.42578125" style="1403" customWidth="1"/>
    <col min="15884" max="15884" width="12.42578125" style="1403" customWidth="1"/>
    <col min="15885" max="16129" width="9.140625" style="1403"/>
    <col min="16130" max="16130" width="12.7109375" style="1403" bestFit="1" customWidth="1"/>
    <col min="16131" max="16133" width="11" style="1403" customWidth="1"/>
    <col min="16134" max="16135" width="10.7109375" style="1403" customWidth="1"/>
    <col min="16136" max="16136" width="11.7109375" style="1403" customWidth="1"/>
    <col min="16137" max="16137" width="10.7109375" style="1403" customWidth="1"/>
    <col min="16138" max="16138" width="11.28515625" style="1403" customWidth="1"/>
    <col min="16139" max="16139" width="11.42578125" style="1403" customWidth="1"/>
    <col min="16140" max="16140" width="12.42578125" style="1403" customWidth="1"/>
    <col min="16141" max="16384" width="9.140625" style="1403"/>
  </cols>
  <sheetData>
    <row r="1" spans="1:12" ht="12.75">
      <c r="A1" s="1402"/>
      <c r="B1" s="1998" t="s">
        <v>817</v>
      </c>
      <c r="C1" s="1998"/>
      <c r="D1" s="1998"/>
      <c r="E1" s="1998"/>
      <c r="F1" s="1998"/>
      <c r="G1" s="1998"/>
      <c r="H1" s="1998"/>
      <c r="I1" s="1998"/>
      <c r="J1" s="1998"/>
      <c r="K1" s="1998"/>
      <c r="L1" s="1998"/>
    </row>
    <row r="2" spans="1:12" ht="15.75">
      <c r="A2" s="1402"/>
      <c r="B2" s="1999" t="s">
        <v>280</v>
      </c>
      <c r="C2" s="1999"/>
      <c r="D2" s="1999"/>
      <c r="E2" s="1999"/>
      <c r="F2" s="1999"/>
      <c r="G2" s="1999"/>
      <c r="H2" s="1999"/>
      <c r="I2" s="1999"/>
      <c r="J2" s="1999"/>
      <c r="K2" s="1999"/>
      <c r="L2" s="1999"/>
    </row>
    <row r="3" spans="1:12" ht="12.75">
      <c r="A3" s="1404"/>
      <c r="B3" s="1404"/>
      <c r="C3" s="1405"/>
      <c r="D3" s="1405"/>
      <c r="E3" s="1405"/>
      <c r="F3" s="1405"/>
      <c r="G3" s="1405"/>
    </row>
    <row r="4" spans="1:12" ht="12.75" thickBot="1">
      <c r="B4" s="1407"/>
      <c r="C4" s="1407"/>
      <c r="D4" s="1407"/>
      <c r="E4" s="1407"/>
      <c r="F4" s="1407"/>
      <c r="G4" s="1407"/>
      <c r="H4" s="1407"/>
      <c r="I4" s="1407"/>
      <c r="J4" s="1407"/>
      <c r="L4" s="1407" t="s">
        <v>1118</v>
      </c>
    </row>
    <row r="5" spans="1:12" ht="24.75" customHeight="1" thickTop="1">
      <c r="B5" s="2000" t="s">
        <v>546</v>
      </c>
      <c r="C5" s="2002" t="s">
        <v>1119</v>
      </c>
      <c r="D5" s="2002"/>
      <c r="E5" s="2002"/>
      <c r="F5" s="2002"/>
      <c r="G5" s="2003"/>
      <c r="H5" s="2004" t="s">
        <v>1120</v>
      </c>
      <c r="I5" s="2005"/>
      <c r="J5" s="2005"/>
      <c r="K5" s="2005"/>
      <c r="L5" s="2006"/>
    </row>
    <row r="6" spans="1:12" ht="24.75" customHeight="1">
      <c r="B6" s="2001"/>
      <c r="C6" s="1408" t="s">
        <v>77</v>
      </c>
      <c r="D6" s="1409" t="s">
        <v>78</v>
      </c>
      <c r="E6" s="1409" t="s">
        <v>4</v>
      </c>
      <c r="F6" s="1409" t="s">
        <v>5</v>
      </c>
      <c r="G6" s="1410" t="s">
        <v>79</v>
      </c>
      <c r="H6" s="1411" t="s">
        <v>77</v>
      </c>
      <c r="I6" s="1409" t="s">
        <v>78</v>
      </c>
      <c r="J6" s="1408" t="s">
        <v>4</v>
      </c>
      <c r="K6" s="1411" t="s">
        <v>5</v>
      </c>
      <c r="L6" s="1412" t="s">
        <v>79</v>
      </c>
    </row>
    <row r="7" spans="1:12" ht="24.75" customHeight="1">
      <c r="B7" s="1413" t="s">
        <v>147</v>
      </c>
      <c r="C7" s="1414">
        <v>0.25</v>
      </c>
      <c r="D7" s="1415">
        <v>4.4000000000000003E-3</v>
      </c>
      <c r="E7" s="1415">
        <v>0.94777795275590537</v>
      </c>
      <c r="F7" s="1416">
        <v>0.43990000000000001</v>
      </c>
      <c r="G7" s="1417">
        <v>0.55069999999999997</v>
      </c>
      <c r="H7" s="1418" t="s">
        <v>7</v>
      </c>
      <c r="I7" s="1419" t="s">
        <v>7</v>
      </c>
      <c r="J7" s="1420" t="s">
        <v>7</v>
      </c>
      <c r="K7" s="1421" t="s">
        <v>7</v>
      </c>
      <c r="L7" s="1422">
        <v>1.3228599999999999</v>
      </c>
    </row>
    <row r="8" spans="1:12" ht="24.75" customHeight="1">
      <c r="B8" s="1423" t="s">
        <v>148</v>
      </c>
      <c r="C8" s="1424">
        <v>0.14000000000000001</v>
      </c>
      <c r="D8" s="1424">
        <v>6.5600000000000006E-2</v>
      </c>
      <c r="E8" s="1424">
        <v>2.2200000000000002</v>
      </c>
      <c r="F8" s="1425">
        <v>2.0503999999999998</v>
      </c>
      <c r="G8" s="1417">
        <v>0.48</v>
      </c>
      <c r="H8" s="1426">
        <v>1</v>
      </c>
      <c r="I8" s="1427">
        <v>0.54</v>
      </c>
      <c r="J8" s="1424">
        <v>3.04</v>
      </c>
      <c r="K8" s="1426">
        <v>2.6856</v>
      </c>
      <c r="L8" s="1422">
        <v>1.51</v>
      </c>
    </row>
    <row r="9" spans="1:12" ht="24.75" customHeight="1">
      <c r="B9" s="1423" t="s">
        <v>149</v>
      </c>
      <c r="C9" s="1424">
        <v>7.0000000000000007E-2</v>
      </c>
      <c r="D9" s="1424">
        <v>0.92669999999999997</v>
      </c>
      <c r="E9" s="1424">
        <v>1.1000000000000001</v>
      </c>
      <c r="F9" s="1425">
        <v>2.1162000000000001</v>
      </c>
      <c r="G9" s="1417"/>
      <c r="H9" s="1426">
        <v>0.79</v>
      </c>
      <c r="I9" s="1427">
        <v>0.93489999999999995</v>
      </c>
      <c r="J9" s="1424">
        <v>1.97</v>
      </c>
      <c r="K9" s="1426">
        <v>2.7359</v>
      </c>
      <c r="L9" s="1422"/>
    </row>
    <row r="10" spans="1:12" ht="24.75" customHeight="1">
      <c r="B10" s="1423" t="s">
        <v>150</v>
      </c>
      <c r="C10" s="1424">
        <v>0.03</v>
      </c>
      <c r="D10" s="1424">
        <v>0.52349999999999997</v>
      </c>
      <c r="E10" s="1424">
        <v>0.28999999999999998</v>
      </c>
      <c r="F10" s="1425">
        <v>3.0040184818481848</v>
      </c>
      <c r="G10" s="1417"/>
      <c r="H10" s="1426">
        <v>0.5</v>
      </c>
      <c r="I10" s="1427">
        <v>0.87260000000000004</v>
      </c>
      <c r="J10" s="1424">
        <v>0.97</v>
      </c>
      <c r="K10" s="1426">
        <v>3.6509746666666669</v>
      </c>
      <c r="L10" s="1422"/>
    </row>
    <row r="11" spans="1:12" ht="24.75" customHeight="1">
      <c r="B11" s="1423" t="s">
        <v>151</v>
      </c>
      <c r="C11" s="1424">
        <v>0.08</v>
      </c>
      <c r="D11" s="1424">
        <v>0.128</v>
      </c>
      <c r="E11" s="1424">
        <v>0.48370000000000002</v>
      </c>
      <c r="F11" s="1425">
        <v>2.3419982353698852</v>
      </c>
      <c r="G11" s="1417"/>
      <c r="H11" s="1426">
        <v>0.75</v>
      </c>
      <c r="I11" s="1427">
        <v>0.58030000000000004</v>
      </c>
      <c r="J11" s="1424">
        <v>0.95879999999999999</v>
      </c>
      <c r="K11" s="1426">
        <v>3.25</v>
      </c>
      <c r="L11" s="1422"/>
    </row>
    <row r="12" spans="1:12" ht="24.75" customHeight="1">
      <c r="B12" s="1423" t="s">
        <v>152</v>
      </c>
      <c r="C12" s="1424">
        <v>0.47</v>
      </c>
      <c r="D12" s="1424">
        <v>0.15509999999999999</v>
      </c>
      <c r="E12" s="1424">
        <v>0.67949999999999999</v>
      </c>
      <c r="F12" s="1425">
        <v>1.7373000000000001</v>
      </c>
      <c r="G12" s="1417"/>
      <c r="H12" s="1426">
        <v>1.06</v>
      </c>
      <c r="I12" s="1427">
        <v>0.36899999999999999</v>
      </c>
      <c r="J12" s="1424">
        <v>0.94340000000000002</v>
      </c>
      <c r="K12" s="1426">
        <v>2.6956000000000002</v>
      </c>
      <c r="L12" s="1422"/>
    </row>
    <row r="13" spans="1:12" ht="24.75" customHeight="1">
      <c r="B13" s="1423" t="s">
        <v>153</v>
      </c>
      <c r="C13" s="1424">
        <v>0.23400000000000001</v>
      </c>
      <c r="D13" s="1424">
        <v>0.7409</v>
      </c>
      <c r="E13" s="1424">
        <v>0.35</v>
      </c>
      <c r="F13" s="1425">
        <v>2.6432000000000002</v>
      </c>
      <c r="G13" s="1417"/>
      <c r="H13" s="1428" t="s">
        <v>7</v>
      </c>
      <c r="I13" s="1429" t="s">
        <v>7</v>
      </c>
      <c r="J13" s="1430" t="s">
        <v>7</v>
      </c>
      <c r="K13" s="1428" t="s">
        <v>7</v>
      </c>
      <c r="L13" s="1422"/>
    </row>
    <row r="14" spans="1:12" ht="24.75" customHeight="1">
      <c r="B14" s="1423" t="s">
        <v>154</v>
      </c>
      <c r="C14" s="1424">
        <v>0.08</v>
      </c>
      <c r="D14" s="1431">
        <v>1.1286</v>
      </c>
      <c r="E14" s="1431">
        <v>0.5323</v>
      </c>
      <c r="F14" s="1432">
        <v>0.74419999999999997</v>
      </c>
      <c r="G14" s="1417"/>
      <c r="H14" s="1428">
        <v>0.83</v>
      </c>
      <c r="I14" s="1433">
        <v>1.3758999999999999</v>
      </c>
      <c r="J14" s="1431">
        <v>1.3328</v>
      </c>
      <c r="K14" s="1434">
        <v>2.2334999999999998</v>
      </c>
      <c r="L14" s="1422"/>
    </row>
    <row r="15" spans="1:12" ht="24.75" customHeight="1">
      <c r="B15" s="1423" t="s">
        <v>155</v>
      </c>
      <c r="C15" s="1424">
        <v>0.06</v>
      </c>
      <c r="D15" s="1424">
        <v>0.68700000000000006</v>
      </c>
      <c r="E15" s="1424">
        <v>1.0973999999999999</v>
      </c>
      <c r="F15" s="1425">
        <v>0.92610000000000003</v>
      </c>
      <c r="G15" s="1417"/>
      <c r="H15" s="1428">
        <v>0.68</v>
      </c>
      <c r="I15" s="1427">
        <v>1.1623000000000001</v>
      </c>
      <c r="J15" s="1424">
        <v>1.2907999999999999</v>
      </c>
      <c r="K15" s="1426">
        <v>2.3067000000000002</v>
      </c>
      <c r="L15" s="1422"/>
    </row>
    <row r="16" spans="1:12" ht="24.75" customHeight="1">
      <c r="B16" s="1423" t="s">
        <v>156</v>
      </c>
      <c r="C16" s="1424">
        <v>0.04</v>
      </c>
      <c r="D16" s="1431">
        <v>0.59040000000000004</v>
      </c>
      <c r="E16" s="1431">
        <v>1.3361000000000001</v>
      </c>
      <c r="F16" s="1432">
        <v>0.77629999999999999</v>
      </c>
      <c r="G16" s="1417"/>
      <c r="H16" s="1428">
        <v>0.64</v>
      </c>
      <c r="I16" s="1427">
        <v>0.98270000000000002</v>
      </c>
      <c r="J16" s="1424">
        <v>0.60160000000000002</v>
      </c>
      <c r="K16" s="1426">
        <v>2.8351000000000002</v>
      </c>
      <c r="L16" s="1422"/>
    </row>
    <row r="17" spans="2:12" ht="24.75" customHeight="1">
      <c r="B17" s="1423" t="s">
        <v>157</v>
      </c>
      <c r="C17" s="1424">
        <v>0.13</v>
      </c>
      <c r="D17" s="1424">
        <v>0.37190000000000001</v>
      </c>
      <c r="E17" s="1424">
        <v>0.1182</v>
      </c>
      <c r="F17" s="1425">
        <v>1.03</v>
      </c>
      <c r="G17" s="1417"/>
      <c r="H17" s="1428" t="s">
        <v>7</v>
      </c>
      <c r="I17" s="1429" t="s">
        <v>7</v>
      </c>
      <c r="J17" s="1424">
        <v>0.67369999999999997</v>
      </c>
      <c r="K17" s="1426">
        <v>2.1</v>
      </c>
      <c r="L17" s="1422"/>
    </row>
    <row r="18" spans="2:12" ht="24.75" customHeight="1">
      <c r="B18" s="1435" t="s">
        <v>158</v>
      </c>
      <c r="C18" s="1436">
        <v>0.02</v>
      </c>
      <c r="D18" s="1437">
        <v>0.1739</v>
      </c>
      <c r="E18" s="1436">
        <v>4.5600000000000002E-2</v>
      </c>
      <c r="F18" s="1438">
        <v>0.71033567156063082</v>
      </c>
      <c r="G18" s="1417"/>
      <c r="H18" s="1439">
        <v>0.72</v>
      </c>
      <c r="I18" s="1437">
        <v>0.75790000000000002</v>
      </c>
      <c r="J18" s="1424">
        <v>0.7218</v>
      </c>
      <c r="K18" s="1426" t="s">
        <v>1097</v>
      </c>
      <c r="L18" s="1422"/>
    </row>
    <row r="19" spans="2:12" ht="24.75" customHeight="1" thickBot="1">
      <c r="B19" s="1440" t="s">
        <v>1121</v>
      </c>
      <c r="C19" s="1441">
        <v>0.13277667199723711</v>
      </c>
      <c r="D19" s="1442">
        <v>0.43</v>
      </c>
      <c r="E19" s="1441">
        <v>0.7860129132792667</v>
      </c>
      <c r="F19" s="1443">
        <v>1.4459628150761978</v>
      </c>
      <c r="G19" s="1444"/>
      <c r="H19" s="1445">
        <v>0.76148128800003412</v>
      </c>
      <c r="I19" s="1442">
        <v>0.78</v>
      </c>
      <c r="J19" s="1441">
        <v>1.03</v>
      </c>
      <c r="K19" s="1445">
        <v>2.5409970529741455</v>
      </c>
      <c r="L19" s="1446"/>
    </row>
    <row r="20" spans="2:12" ht="12.75" thickTop="1">
      <c r="K20" s="1447"/>
      <c r="L20" s="1447"/>
    </row>
    <row r="21" spans="2:12">
      <c r="K21" s="1447"/>
      <c r="L21" s="1447"/>
    </row>
    <row r="22" spans="2:12" ht="15.75">
      <c r="C22" s="1448"/>
      <c r="D22" s="1449"/>
      <c r="E22" s="1449"/>
      <c r="F22" s="1449"/>
      <c r="G22" s="1449"/>
    </row>
    <row r="23" spans="2:12" ht="15.75">
      <c r="C23" s="1450"/>
      <c r="D23" s="1451"/>
      <c r="E23" s="1451"/>
      <c r="F23" s="1451"/>
      <c r="G23" s="1451"/>
    </row>
    <row r="24" spans="2:12" ht="15.75">
      <c r="C24" s="1450"/>
      <c r="D24" s="1451"/>
      <c r="E24" s="1451"/>
      <c r="F24" s="1451"/>
      <c r="G24" s="1451"/>
    </row>
    <row r="25" spans="2:12" ht="15.75">
      <c r="C25" s="1450"/>
      <c r="D25" s="1451"/>
      <c r="E25" s="1451"/>
      <c r="F25" s="1451"/>
      <c r="G25" s="1451"/>
    </row>
    <row r="26" spans="2:12" ht="15.75">
      <c r="C26" s="1450"/>
      <c r="D26" s="1451"/>
      <c r="E26" s="1451"/>
      <c r="F26" s="1451"/>
      <c r="G26" s="1451"/>
    </row>
    <row r="27" spans="2:12" ht="15.75">
      <c r="C27" s="1450"/>
      <c r="D27" s="1451"/>
      <c r="E27" s="1451"/>
      <c r="F27" s="1451"/>
      <c r="G27" s="1451"/>
    </row>
    <row r="28" spans="2:12" ht="15.75">
      <c r="C28" s="1450"/>
      <c r="D28" s="1451"/>
      <c r="E28" s="1451"/>
      <c r="F28" s="1451"/>
      <c r="G28" s="1451"/>
    </row>
    <row r="29" spans="2:12" ht="15">
      <c r="C29" s="1450"/>
      <c r="D29" s="1452"/>
      <c r="E29" s="1452"/>
      <c r="F29" s="1452"/>
      <c r="G29" s="1452"/>
    </row>
    <row r="30" spans="2:12" ht="15.75">
      <c r="C30" s="1448"/>
      <c r="D30" s="1451"/>
      <c r="E30" s="1451"/>
      <c r="F30" s="1451"/>
      <c r="G30" s="1451"/>
    </row>
    <row r="31" spans="2:12" ht="15.75">
      <c r="C31" s="1450"/>
      <c r="D31" s="75"/>
      <c r="E31" s="75"/>
      <c r="F31" s="75"/>
      <c r="G31" s="75"/>
    </row>
    <row r="32" spans="2:12" ht="15.75">
      <c r="C32" s="1448"/>
      <c r="D32" s="1453"/>
      <c r="E32" s="1453"/>
      <c r="F32" s="1453"/>
      <c r="G32" s="1453"/>
    </row>
    <row r="33" spans="3:12" ht="15.75">
      <c r="C33" s="1450"/>
      <c r="D33" s="75"/>
      <c r="E33" s="75"/>
      <c r="F33" s="75"/>
      <c r="G33" s="75"/>
      <c r="H33"/>
      <c r="I33"/>
      <c r="J33"/>
      <c r="K33"/>
      <c r="L33"/>
    </row>
    <row r="34" spans="3:12" ht="15.75">
      <c r="C34" s="1450"/>
      <c r="D34" s="1453"/>
      <c r="E34" s="1453"/>
      <c r="F34" s="1453"/>
      <c r="G34" s="1453"/>
      <c r="H34" s="1454"/>
      <c r="I34"/>
      <c r="J34"/>
      <c r="K34"/>
      <c r="L34"/>
    </row>
    <row r="35" spans="3:12" ht="15.75">
      <c r="C35" s="1455"/>
      <c r="D35" s="1453"/>
      <c r="E35" s="1453"/>
      <c r="F35" s="1453"/>
      <c r="G35" s="1453"/>
    </row>
    <row r="36" spans="3:12">
      <c r="C36" s="1456"/>
      <c r="E36" s="1456"/>
    </row>
    <row r="37" spans="3:12">
      <c r="C37" s="1456"/>
      <c r="E37" s="1456"/>
    </row>
  </sheetData>
  <mergeCells count="5">
    <mergeCell ref="B1:L1"/>
    <mergeCell ref="B2:L2"/>
    <mergeCell ref="B5:B6"/>
    <mergeCell ref="C5:G5"/>
    <mergeCell ref="H5:L5"/>
  </mergeCells>
  <pageMargins left="1.27" right="1" top="1.0629921259842521" bottom="0.74803149606299213" header="0.31496062992125984" footer="0.31496062992125984"/>
  <pageSetup scale="85" orientation="landscape" r:id="rId1"/>
</worksheet>
</file>

<file path=xl/worksheets/sheet41.xml><?xml version="1.0" encoding="utf-8"?>
<worksheet xmlns="http://schemas.openxmlformats.org/spreadsheetml/2006/main" xmlns:r="http://schemas.openxmlformats.org/officeDocument/2006/relationships">
  <sheetPr>
    <pageSetUpPr fitToPage="1"/>
  </sheetPr>
  <dimension ref="A1:J53"/>
  <sheetViews>
    <sheetView workbookViewId="0">
      <selection activeCell="H13" sqref="H13"/>
    </sheetView>
  </sheetViews>
  <sheetFormatPr defaultRowHeight="12.75"/>
  <cols>
    <col min="1" max="1" width="46.85546875" style="372" customWidth="1"/>
    <col min="2" max="4" width="8.28515625" style="372" bestFit="1" customWidth="1"/>
    <col min="5" max="6" width="7.7109375" style="372" bestFit="1" customWidth="1"/>
    <col min="7" max="7" width="9.140625" style="372"/>
    <col min="8" max="8" width="9.5703125" style="372" bestFit="1" customWidth="1"/>
    <col min="9" max="256" width="9.140625" style="372"/>
    <col min="257" max="257" width="46.85546875" style="372" customWidth="1"/>
    <col min="258" max="260" width="8.28515625" style="372" bestFit="1" customWidth="1"/>
    <col min="261" max="262" width="7.7109375" style="372" bestFit="1" customWidth="1"/>
    <col min="263" max="263" width="9.140625" style="372"/>
    <col min="264" max="264" width="9.5703125" style="372" bestFit="1" customWidth="1"/>
    <col min="265" max="512" width="9.140625" style="372"/>
    <col min="513" max="513" width="46.85546875" style="372" customWidth="1"/>
    <col min="514" max="516" width="8.28515625" style="372" bestFit="1" customWidth="1"/>
    <col min="517" max="518" width="7.7109375" style="372" bestFit="1" customWidth="1"/>
    <col min="519" max="519" width="9.140625" style="372"/>
    <col min="520" max="520" width="9.5703125" style="372" bestFit="1" customWidth="1"/>
    <col min="521" max="768" width="9.140625" style="372"/>
    <col min="769" max="769" width="46.85546875" style="372" customWidth="1"/>
    <col min="770" max="772" width="8.28515625" style="372" bestFit="1" customWidth="1"/>
    <col min="773" max="774" width="7.7109375" style="372" bestFit="1" customWidth="1"/>
    <col min="775" max="775" width="9.140625" style="372"/>
    <col min="776" max="776" width="9.5703125" style="372" bestFit="1" customWidth="1"/>
    <col min="777" max="1024" width="9.140625" style="372"/>
    <col min="1025" max="1025" width="46.85546875" style="372" customWidth="1"/>
    <col min="1026" max="1028" width="8.28515625" style="372" bestFit="1" customWidth="1"/>
    <col min="1029" max="1030" width="7.7109375" style="372" bestFit="1" customWidth="1"/>
    <col min="1031" max="1031" width="9.140625" style="372"/>
    <col min="1032" max="1032" width="9.5703125" style="372" bestFit="1" customWidth="1"/>
    <col min="1033" max="1280" width="9.140625" style="372"/>
    <col min="1281" max="1281" width="46.85546875" style="372" customWidth="1"/>
    <col min="1282" max="1284" width="8.28515625" style="372" bestFit="1" customWidth="1"/>
    <col min="1285" max="1286" width="7.7109375" style="372" bestFit="1" customWidth="1"/>
    <col min="1287" max="1287" width="9.140625" style="372"/>
    <col min="1288" max="1288" width="9.5703125" style="372" bestFit="1" customWidth="1"/>
    <col min="1289" max="1536" width="9.140625" style="372"/>
    <col min="1537" max="1537" width="46.85546875" style="372" customWidth="1"/>
    <col min="1538" max="1540" width="8.28515625" style="372" bestFit="1" customWidth="1"/>
    <col min="1541" max="1542" width="7.7109375" style="372" bestFit="1" customWidth="1"/>
    <col min="1543" max="1543" width="9.140625" style="372"/>
    <col min="1544" max="1544" width="9.5703125" style="372" bestFit="1" customWidth="1"/>
    <col min="1545" max="1792" width="9.140625" style="372"/>
    <col min="1793" max="1793" width="46.85546875" style="372" customWidth="1"/>
    <col min="1794" max="1796" width="8.28515625" style="372" bestFit="1" customWidth="1"/>
    <col min="1797" max="1798" width="7.7109375" style="372" bestFit="1" customWidth="1"/>
    <col min="1799" max="1799" width="9.140625" style="372"/>
    <col min="1800" max="1800" width="9.5703125" style="372" bestFit="1" customWidth="1"/>
    <col min="1801" max="2048" width="9.140625" style="372"/>
    <col min="2049" max="2049" width="46.85546875" style="372" customWidth="1"/>
    <col min="2050" max="2052" width="8.28515625" style="372" bestFit="1" customWidth="1"/>
    <col min="2053" max="2054" width="7.7109375" style="372" bestFit="1" customWidth="1"/>
    <col min="2055" max="2055" width="9.140625" style="372"/>
    <col min="2056" max="2056" width="9.5703125" style="372" bestFit="1" customWidth="1"/>
    <col min="2057" max="2304" width="9.140625" style="372"/>
    <col min="2305" max="2305" width="46.85546875" style="372" customWidth="1"/>
    <col min="2306" max="2308" width="8.28515625" style="372" bestFit="1" customWidth="1"/>
    <col min="2309" max="2310" width="7.7109375" style="372" bestFit="1" customWidth="1"/>
    <col min="2311" max="2311" width="9.140625" style="372"/>
    <col min="2312" max="2312" width="9.5703125" style="372" bestFit="1" customWidth="1"/>
    <col min="2313" max="2560" width="9.140625" style="372"/>
    <col min="2561" max="2561" width="46.85546875" style="372" customWidth="1"/>
    <col min="2562" max="2564" width="8.28515625" style="372" bestFit="1" customWidth="1"/>
    <col min="2565" max="2566" width="7.7109375" style="372" bestFit="1" customWidth="1"/>
    <col min="2567" max="2567" width="9.140625" style="372"/>
    <col min="2568" max="2568" width="9.5703125" style="372" bestFit="1" customWidth="1"/>
    <col min="2569" max="2816" width="9.140625" style="372"/>
    <col min="2817" max="2817" width="46.85546875" style="372" customWidth="1"/>
    <col min="2818" max="2820" width="8.28515625" style="372" bestFit="1" customWidth="1"/>
    <col min="2821" max="2822" width="7.7109375" style="372" bestFit="1" customWidth="1"/>
    <col min="2823" max="2823" width="9.140625" style="372"/>
    <col min="2824" max="2824" width="9.5703125" style="372" bestFit="1" customWidth="1"/>
    <col min="2825" max="3072" width="9.140625" style="372"/>
    <col min="3073" max="3073" width="46.85546875" style="372" customWidth="1"/>
    <col min="3074" max="3076" width="8.28515625" style="372" bestFit="1" customWidth="1"/>
    <col min="3077" max="3078" width="7.7109375" style="372" bestFit="1" customWidth="1"/>
    <col min="3079" max="3079" width="9.140625" style="372"/>
    <col min="3080" max="3080" width="9.5703125" style="372" bestFit="1" customWidth="1"/>
    <col min="3081" max="3328" width="9.140625" style="372"/>
    <col min="3329" max="3329" width="46.85546875" style="372" customWidth="1"/>
    <col min="3330" max="3332" width="8.28515625" style="372" bestFit="1" customWidth="1"/>
    <col min="3333" max="3334" width="7.7109375" style="372" bestFit="1" customWidth="1"/>
    <col min="3335" max="3335" width="9.140625" style="372"/>
    <col min="3336" max="3336" width="9.5703125" style="372" bestFit="1" customWidth="1"/>
    <col min="3337" max="3584" width="9.140625" style="372"/>
    <col min="3585" max="3585" width="46.85546875" style="372" customWidth="1"/>
    <col min="3586" max="3588" width="8.28515625" style="372" bestFit="1" customWidth="1"/>
    <col min="3589" max="3590" width="7.7109375" style="372" bestFit="1" customWidth="1"/>
    <col min="3591" max="3591" width="9.140625" style="372"/>
    <col min="3592" max="3592" width="9.5703125" style="372" bestFit="1" customWidth="1"/>
    <col min="3593" max="3840" width="9.140625" style="372"/>
    <col min="3841" max="3841" width="46.85546875" style="372" customWidth="1"/>
    <col min="3842" max="3844" width="8.28515625" style="372" bestFit="1" customWidth="1"/>
    <col min="3845" max="3846" width="7.7109375" style="372" bestFit="1" customWidth="1"/>
    <col min="3847" max="3847" width="9.140625" style="372"/>
    <col min="3848" max="3848" width="9.5703125" style="372" bestFit="1" customWidth="1"/>
    <col min="3849" max="4096" width="9.140625" style="372"/>
    <col min="4097" max="4097" width="46.85546875" style="372" customWidth="1"/>
    <col min="4098" max="4100" width="8.28515625" style="372" bestFit="1" customWidth="1"/>
    <col min="4101" max="4102" width="7.7109375" style="372" bestFit="1" customWidth="1"/>
    <col min="4103" max="4103" width="9.140625" style="372"/>
    <col min="4104" max="4104" width="9.5703125" style="372" bestFit="1" customWidth="1"/>
    <col min="4105" max="4352" width="9.140625" style="372"/>
    <col min="4353" max="4353" width="46.85546875" style="372" customWidth="1"/>
    <col min="4354" max="4356" width="8.28515625" style="372" bestFit="1" customWidth="1"/>
    <col min="4357" max="4358" width="7.7109375" style="372" bestFit="1" customWidth="1"/>
    <col min="4359" max="4359" width="9.140625" style="372"/>
    <col min="4360" max="4360" width="9.5703125" style="372" bestFit="1" customWidth="1"/>
    <col min="4361" max="4608" width="9.140625" style="372"/>
    <col min="4609" max="4609" width="46.85546875" style="372" customWidth="1"/>
    <col min="4610" max="4612" width="8.28515625" style="372" bestFit="1" customWidth="1"/>
    <col min="4613" max="4614" width="7.7109375" style="372" bestFit="1" customWidth="1"/>
    <col min="4615" max="4615" width="9.140625" style="372"/>
    <col min="4616" max="4616" width="9.5703125" style="372" bestFit="1" customWidth="1"/>
    <col min="4617" max="4864" width="9.140625" style="372"/>
    <col min="4865" max="4865" width="46.85546875" style="372" customWidth="1"/>
    <col min="4866" max="4868" width="8.28515625" style="372" bestFit="1" customWidth="1"/>
    <col min="4869" max="4870" width="7.7109375" style="372" bestFit="1" customWidth="1"/>
    <col min="4871" max="4871" width="9.140625" style="372"/>
    <col min="4872" max="4872" width="9.5703125" style="372" bestFit="1" customWidth="1"/>
    <col min="4873" max="5120" width="9.140625" style="372"/>
    <col min="5121" max="5121" width="46.85546875" style="372" customWidth="1"/>
    <col min="5122" max="5124" width="8.28515625" style="372" bestFit="1" customWidth="1"/>
    <col min="5125" max="5126" width="7.7109375" style="372" bestFit="1" customWidth="1"/>
    <col min="5127" max="5127" width="9.140625" style="372"/>
    <col min="5128" max="5128" width="9.5703125" style="372" bestFit="1" customWidth="1"/>
    <col min="5129" max="5376" width="9.140625" style="372"/>
    <col min="5377" max="5377" width="46.85546875" style="372" customWidth="1"/>
    <col min="5378" max="5380" width="8.28515625" style="372" bestFit="1" customWidth="1"/>
    <col min="5381" max="5382" width="7.7109375" style="372" bestFit="1" customWidth="1"/>
    <col min="5383" max="5383" width="9.140625" style="372"/>
    <col min="5384" max="5384" width="9.5703125" style="372" bestFit="1" customWidth="1"/>
    <col min="5385" max="5632" width="9.140625" style="372"/>
    <col min="5633" max="5633" width="46.85546875" style="372" customWidth="1"/>
    <col min="5634" max="5636" width="8.28515625" style="372" bestFit="1" customWidth="1"/>
    <col min="5637" max="5638" width="7.7109375" style="372" bestFit="1" customWidth="1"/>
    <col min="5639" max="5639" width="9.140625" style="372"/>
    <col min="5640" max="5640" width="9.5703125" style="372" bestFit="1" customWidth="1"/>
    <col min="5641" max="5888" width="9.140625" style="372"/>
    <col min="5889" max="5889" width="46.85546875" style="372" customWidth="1"/>
    <col min="5890" max="5892" width="8.28515625" style="372" bestFit="1" customWidth="1"/>
    <col min="5893" max="5894" width="7.7109375" style="372" bestFit="1" customWidth="1"/>
    <col min="5895" max="5895" width="9.140625" style="372"/>
    <col min="5896" max="5896" width="9.5703125" style="372" bestFit="1" customWidth="1"/>
    <col min="5897" max="6144" width="9.140625" style="372"/>
    <col min="6145" max="6145" width="46.85546875" style="372" customWidth="1"/>
    <col min="6146" max="6148" width="8.28515625" style="372" bestFit="1" customWidth="1"/>
    <col min="6149" max="6150" width="7.7109375" style="372" bestFit="1" customWidth="1"/>
    <col min="6151" max="6151" width="9.140625" style="372"/>
    <col min="6152" max="6152" width="9.5703125" style="372" bestFit="1" customWidth="1"/>
    <col min="6153" max="6400" width="9.140625" style="372"/>
    <col min="6401" max="6401" width="46.85546875" style="372" customWidth="1"/>
    <col min="6402" max="6404" width="8.28515625" style="372" bestFit="1" customWidth="1"/>
    <col min="6405" max="6406" width="7.7109375" style="372" bestFit="1" customWidth="1"/>
    <col min="6407" max="6407" width="9.140625" style="372"/>
    <col min="6408" max="6408" width="9.5703125" style="372" bestFit="1" customWidth="1"/>
    <col min="6409" max="6656" width="9.140625" style="372"/>
    <col min="6657" max="6657" width="46.85546875" style="372" customWidth="1"/>
    <col min="6658" max="6660" width="8.28515625" style="372" bestFit="1" customWidth="1"/>
    <col min="6661" max="6662" width="7.7109375" style="372" bestFit="1" customWidth="1"/>
    <col min="6663" max="6663" width="9.140625" style="372"/>
    <col min="6664" max="6664" width="9.5703125" style="372" bestFit="1" customWidth="1"/>
    <col min="6665" max="6912" width="9.140625" style="372"/>
    <col min="6913" max="6913" width="46.85546875" style="372" customWidth="1"/>
    <col min="6914" max="6916" width="8.28515625" style="372" bestFit="1" customWidth="1"/>
    <col min="6917" max="6918" width="7.7109375" style="372" bestFit="1" customWidth="1"/>
    <col min="6919" max="6919" width="9.140625" style="372"/>
    <col min="6920" max="6920" width="9.5703125" style="372" bestFit="1" customWidth="1"/>
    <col min="6921" max="7168" width="9.140625" style="372"/>
    <col min="7169" max="7169" width="46.85546875" style="372" customWidth="1"/>
    <col min="7170" max="7172" width="8.28515625" style="372" bestFit="1" customWidth="1"/>
    <col min="7173" max="7174" width="7.7109375" style="372" bestFit="1" customWidth="1"/>
    <col min="7175" max="7175" width="9.140625" style="372"/>
    <col min="7176" max="7176" width="9.5703125" style="372" bestFit="1" customWidth="1"/>
    <col min="7177" max="7424" width="9.140625" style="372"/>
    <col min="7425" max="7425" width="46.85546875" style="372" customWidth="1"/>
    <col min="7426" max="7428" width="8.28515625" style="372" bestFit="1" customWidth="1"/>
    <col min="7429" max="7430" width="7.7109375" style="372" bestFit="1" customWidth="1"/>
    <col min="7431" max="7431" width="9.140625" style="372"/>
    <col min="7432" max="7432" width="9.5703125" style="372" bestFit="1" customWidth="1"/>
    <col min="7433" max="7680" width="9.140625" style="372"/>
    <col min="7681" max="7681" width="46.85546875" style="372" customWidth="1"/>
    <col min="7682" max="7684" width="8.28515625" style="372" bestFit="1" customWidth="1"/>
    <col min="7685" max="7686" width="7.7109375" style="372" bestFit="1" customWidth="1"/>
    <col min="7687" max="7687" width="9.140625" style="372"/>
    <col min="7688" max="7688" width="9.5703125" style="372" bestFit="1" customWidth="1"/>
    <col min="7689" max="7936" width="9.140625" style="372"/>
    <col min="7937" max="7937" width="46.85546875" style="372" customWidth="1"/>
    <col min="7938" max="7940" width="8.28515625" style="372" bestFit="1" customWidth="1"/>
    <col min="7941" max="7942" width="7.7109375" style="372" bestFit="1" customWidth="1"/>
    <col min="7943" max="7943" width="9.140625" style="372"/>
    <col min="7944" max="7944" width="9.5703125" style="372" bestFit="1" customWidth="1"/>
    <col min="7945" max="8192" width="9.140625" style="372"/>
    <col min="8193" max="8193" width="46.85546875" style="372" customWidth="1"/>
    <col min="8194" max="8196" width="8.28515625" style="372" bestFit="1" customWidth="1"/>
    <col min="8197" max="8198" width="7.7109375" style="372" bestFit="1" customWidth="1"/>
    <col min="8199" max="8199" width="9.140625" style="372"/>
    <col min="8200" max="8200" width="9.5703125" style="372" bestFit="1" customWidth="1"/>
    <col min="8201" max="8448" width="9.140625" style="372"/>
    <col min="8449" max="8449" width="46.85546875" style="372" customWidth="1"/>
    <col min="8450" max="8452" width="8.28515625" style="372" bestFit="1" customWidth="1"/>
    <col min="8453" max="8454" width="7.7109375" style="372" bestFit="1" customWidth="1"/>
    <col min="8455" max="8455" width="9.140625" style="372"/>
    <col min="8456" max="8456" width="9.5703125" style="372" bestFit="1" customWidth="1"/>
    <col min="8457" max="8704" width="9.140625" style="372"/>
    <col min="8705" max="8705" width="46.85546875" style="372" customWidth="1"/>
    <col min="8706" max="8708" width="8.28515625" style="372" bestFit="1" customWidth="1"/>
    <col min="8709" max="8710" width="7.7109375" style="372" bestFit="1" customWidth="1"/>
    <col min="8711" max="8711" width="9.140625" style="372"/>
    <col min="8712" max="8712" width="9.5703125" style="372" bestFit="1" customWidth="1"/>
    <col min="8713" max="8960" width="9.140625" style="372"/>
    <col min="8961" max="8961" width="46.85546875" style="372" customWidth="1"/>
    <col min="8962" max="8964" width="8.28515625" style="372" bestFit="1" customWidth="1"/>
    <col min="8965" max="8966" width="7.7109375" style="372" bestFit="1" customWidth="1"/>
    <col min="8967" max="8967" width="9.140625" style="372"/>
    <col min="8968" max="8968" width="9.5703125" style="372" bestFit="1" customWidth="1"/>
    <col min="8969" max="9216" width="9.140625" style="372"/>
    <col min="9217" max="9217" width="46.85546875" style="372" customWidth="1"/>
    <col min="9218" max="9220" width="8.28515625" style="372" bestFit="1" customWidth="1"/>
    <col min="9221" max="9222" width="7.7109375" style="372" bestFit="1" customWidth="1"/>
    <col min="9223" max="9223" width="9.140625" style="372"/>
    <col min="9224" max="9224" width="9.5703125" style="372" bestFit="1" customWidth="1"/>
    <col min="9225" max="9472" width="9.140625" style="372"/>
    <col min="9473" max="9473" width="46.85546875" style="372" customWidth="1"/>
    <col min="9474" max="9476" width="8.28515625" style="372" bestFit="1" customWidth="1"/>
    <col min="9477" max="9478" width="7.7109375" style="372" bestFit="1" customWidth="1"/>
    <col min="9479" max="9479" width="9.140625" style="372"/>
    <col min="9480" max="9480" width="9.5703125" style="372" bestFit="1" customWidth="1"/>
    <col min="9481" max="9728" width="9.140625" style="372"/>
    <col min="9729" max="9729" width="46.85546875" style="372" customWidth="1"/>
    <col min="9730" max="9732" width="8.28515625" style="372" bestFit="1" customWidth="1"/>
    <col min="9733" max="9734" width="7.7109375" style="372" bestFit="1" customWidth="1"/>
    <col min="9735" max="9735" width="9.140625" style="372"/>
    <col min="9736" max="9736" width="9.5703125" style="372" bestFit="1" customWidth="1"/>
    <col min="9737" max="9984" width="9.140625" style="372"/>
    <col min="9985" max="9985" width="46.85546875" style="372" customWidth="1"/>
    <col min="9986" max="9988" width="8.28515625" style="372" bestFit="1" customWidth="1"/>
    <col min="9989" max="9990" width="7.7109375" style="372" bestFit="1" customWidth="1"/>
    <col min="9991" max="9991" width="9.140625" style="372"/>
    <col min="9992" max="9992" width="9.5703125" style="372" bestFit="1" customWidth="1"/>
    <col min="9993" max="10240" width="9.140625" style="372"/>
    <col min="10241" max="10241" width="46.85546875" style="372" customWidth="1"/>
    <col min="10242" max="10244" width="8.28515625" style="372" bestFit="1" customWidth="1"/>
    <col min="10245" max="10246" width="7.7109375" style="372" bestFit="1" customWidth="1"/>
    <col min="10247" max="10247" width="9.140625" style="372"/>
    <col min="10248" max="10248" width="9.5703125" style="372" bestFit="1" customWidth="1"/>
    <col min="10249" max="10496" width="9.140625" style="372"/>
    <col min="10497" max="10497" width="46.85546875" style="372" customWidth="1"/>
    <col min="10498" max="10500" width="8.28515625" style="372" bestFit="1" customWidth="1"/>
    <col min="10501" max="10502" width="7.7109375" style="372" bestFit="1" customWidth="1"/>
    <col min="10503" max="10503" width="9.140625" style="372"/>
    <col min="10504" max="10504" width="9.5703125" style="372" bestFit="1" customWidth="1"/>
    <col min="10505" max="10752" width="9.140625" style="372"/>
    <col min="10753" max="10753" width="46.85546875" style="372" customWidth="1"/>
    <col min="10754" max="10756" width="8.28515625" style="372" bestFit="1" customWidth="1"/>
    <col min="10757" max="10758" width="7.7109375" style="372" bestFit="1" customWidth="1"/>
    <col min="10759" max="10759" width="9.140625" style="372"/>
    <col min="10760" max="10760" width="9.5703125" style="372" bestFit="1" customWidth="1"/>
    <col min="10761" max="11008" width="9.140625" style="372"/>
    <col min="11009" max="11009" width="46.85546875" style="372" customWidth="1"/>
    <col min="11010" max="11012" width="8.28515625" style="372" bestFit="1" customWidth="1"/>
    <col min="11013" max="11014" width="7.7109375" style="372" bestFit="1" customWidth="1"/>
    <col min="11015" max="11015" width="9.140625" style="372"/>
    <col min="11016" max="11016" width="9.5703125" style="372" bestFit="1" customWidth="1"/>
    <col min="11017" max="11264" width="9.140625" style="372"/>
    <col min="11265" max="11265" width="46.85546875" style="372" customWidth="1"/>
    <col min="11266" max="11268" width="8.28515625" style="372" bestFit="1" customWidth="1"/>
    <col min="11269" max="11270" width="7.7109375" style="372" bestFit="1" customWidth="1"/>
    <col min="11271" max="11271" width="9.140625" style="372"/>
    <col min="11272" max="11272" width="9.5703125" style="372" bestFit="1" customWidth="1"/>
    <col min="11273" max="11520" width="9.140625" style="372"/>
    <col min="11521" max="11521" width="46.85546875" style="372" customWidth="1"/>
    <col min="11522" max="11524" width="8.28515625" style="372" bestFit="1" customWidth="1"/>
    <col min="11525" max="11526" width="7.7109375" style="372" bestFit="1" customWidth="1"/>
    <col min="11527" max="11527" width="9.140625" style="372"/>
    <col min="11528" max="11528" width="9.5703125" style="372" bestFit="1" customWidth="1"/>
    <col min="11529" max="11776" width="9.140625" style="372"/>
    <col min="11777" max="11777" width="46.85546875" style="372" customWidth="1"/>
    <col min="11778" max="11780" width="8.28515625" style="372" bestFit="1" customWidth="1"/>
    <col min="11781" max="11782" width="7.7109375" style="372" bestFit="1" customWidth="1"/>
    <col min="11783" max="11783" width="9.140625" style="372"/>
    <col min="11784" max="11784" width="9.5703125" style="372" bestFit="1" customWidth="1"/>
    <col min="11785" max="12032" width="9.140625" style="372"/>
    <col min="12033" max="12033" width="46.85546875" style="372" customWidth="1"/>
    <col min="12034" max="12036" width="8.28515625" style="372" bestFit="1" customWidth="1"/>
    <col min="12037" max="12038" width="7.7109375" style="372" bestFit="1" customWidth="1"/>
    <col min="12039" max="12039" width="9.140625" style="372"/>
    <col min="12040" max="12040" width="9.5703125" style="372" bestFit="1" customWidth="1"/>
    <col min="12041" max="12288" width="9.140625" style="372"/>
    <col min="12289" max="12289" width="46.85546875" style="372" customWidth="1"/>
    <col min="12290" max="12292" width="8.28515625" style="372" bestFit="1" customWidth="1"/>
    <col min="12293" max="12294" width="7.7109375" style="372" bestFit="1" customWidth="1"/>
    <col min="12295" max="12295" width="9.140625" style="372"/>
    <col min="12296" max="12296" width="9.5703125" style="372" bestFit="1" customWidth="1"/>
    <col min="12297" max="12544" width="9.140625" style="372"/>
    <col min="12545" max="12545" width="46.85546875" style="372" customWidth="1"/>
    <col min="12546" max="12548" width="8.28515625" style="372" bestFit="1" customWidth="1"/>
    <col min="12549" max="12550" width="7.7109375" style="372" bestFit="1" customWidth="1"/>
    <col min="12551" max="12551" width="9.140625" style="372"/>
    <col min="12552" max="12552" width="9.5703125" style="372" bestFit="1" customWidth="1"/>
    <col min="12553" max="12800" width="9.140625" style="372"/>
    <col min="12801" max="12801" width="46.85546875" style="372" customWidth="1"/>
    <col min="12802" max="12804" width="8.28515625" style="372" bestFit="1" customWidth="1"/>
    <col min="12805" max="12806" width="7.7109375" style="372" bestFit="1" customWidth="1"/>
    <col min="12807" max="12807" width="9.140625" style="372"/>
    <col min="12808" max="12808" width="9.5703125" style="372" bestFit="1" customWidth="1"/>
    <col min="12809" max="13056" width="9.140625" style="372"/>
    <col min="13057" max="13057" width="46.85546875" style="372" customWidth="1"/>
    <col min="13058" max="13060" width="8.28515625" style="372" bestFit="1" customWidth="1"/>
    <col min="13061" max="13062" width="7.7109375" style="372" bestFit="1" customWidth="1"/>
    <col min="13063" max="13063" width="9.140625" style="372"/>
    <col min="13064" max="13064" width="9.5703125" style="372" bestFit="1" customWidth="1"/>
    <col min="13065" max="13312" width="9.140625" style="372"/>
    <col min="13313" max="13313" width="46.85546875" style="372" customWidth="1"/>
    <col min="13314" max="13316" width="8.28515625" style="372" bestFit="1" customWidth="1"/>
    <col min="13317" max="13318" width="7.7109375" style="372" bestFit="1" customWidth="1"/>
    <col min="13319" max="13319" width="9.140625" style="372"/>
    <col min="13320" max="13320" width="9.5703125" style="372" bestFit="1" customWidth="1"/>
    <col min="13321" max="13568" width="9.140625" style="372"/>
    <col min="13569" max="13569" width="46.85546875" style="372" customWidth="1"/>
    <col min="13570" max="13572" width="8.28515625" style="372" bestFit="1" customWidth="1"/>
    <col min="13573" max="13574" width="7.7109375" style="372" bestFit="1" customWidth="1"/>
    <col min="13575" max="13575" width="9.140625" style="372"/>
    <col min="13576" max="13576" width="9.5703125" style="372" bestFit="1" customWidth="1"/>
    <col min="13577" max="13824" width="9.140625" style="372"/>
    <col min="13825" max="13825" width="46.85546875" style="372" customWidth="1"/>
    <col min="13826" max="13828" width="8.28515625" style="372" bestFit="1" customWidth="1"/>
    <col min="13829" max="13830" width="7.7109375" style="372" bestFit="1" customWidth="1"/>
    <col min="13831" max="13831" width="9.140625" style="372"/>
    <col min="13832" max="13832" width="9.5703125" style="372" bestFit="1" customWidth="1"/>
    <col min="13833" max="14080" width="9.140625" style="372"/>
    <col min="14081" max="14081" width="46.85546875" style="372" customWidth="1"/>
    <col min="14082" max="14084" width="8.28515625" style="372" bestFit="1" customWidth="1"/>
    <col min="14085" max="14086" width="7.7109375" style="372" bestFit="1" customWidth="1"/>
    <col min="14087" max="14087" width="9.140625" style="372"/>
    <col min="14088" max="14088" width="9.5703125" style="372" bestFit="1" customWidth="1"/>
    <col min="14089" max="14336" width="9.140625" style="372"/>
    <col min="14337" max="14337" width="46.85546875" style="372" customWidth="1"/>
    <col min="14338" max="14340" width="8.28515625" style="372" bestFit="1" customWidth="1"/>
    <col min="14341" max="14342" width="7.7109375" style="372" bestFit="1" customWidth="1"/>
    <col min="14343" max="14343" width="9.140625" style="372"/>
    <col min="14344" max="14344" width="9.5703125" style="372" bestFit="1" customWidth="1"/>
    <col min="14345" max="14592" width="9.140625" style="372"/>
    <col min="14593" max="14593" width="46.85546875" style="372" customWidth="1"/>
    <col min="14594" max="14596" width="8.28515625" style="372" bestFit="1" customWidth="1"/>
    <col min="14597" max="14598" width="7.7109375" style="372" bestFit="1" customWidth="1"/>
    <col min="14599" max="14599" width="9.140625" style="372"/>
    <col min="14600" max="14600" width="9.5703125" style="372" bestFit="1" customWidth="1"/>
    <col min="14601" max="14848" width="9.140625" style="372"/>
    <col min="14849" max="14849" width="46.85546875" style="372" customWidth="1"/>
    <col min="14850" max="14852" width="8.28515625" style="372" bestFit="1" customWidth="1"/>
    <col min="14853" max="14854" width="7.7109375" style="372" bestFit="1" customWidth="1"/>
    <col min="14855" max="14855" width="9.140625" style="372"/>
    <col min="14856" max="14856" width="9.5703125" style="372" bestFit="1" customWidth="1"/>
    <col min="14857" max="15104" width="9.140625" style="372"/>
    <col min="15105" max="15105" width="46.85546875" style="372" customWidth="1"/>
    <col min="15106" max="15108" width="8.28515625" style="372" bestFit="1" customWidth="1"/>
    <col min="15109" max="15110" width="7.7109375" style="372" bestFit="1" customWidth="1"/>
    <col min="15111" max="15111" width="9.140625" style="372"/>
    <col min="15112" max="15112" width="9.5703125" style="372" bestFit="1" customWidth="1"/>
    <col min="15113" max="15360" width="9.140625" style="372"/>
    <col min="15361" max="15361" width="46.85546875" style="372" customWidth="1"/>
    <col min="15362" max="15364" width="8.28515625" style="372" bestFit="1" customWidth="1"/>
    <col min="15365" max="15366" width="7.7109375" style="372" bestFit="1" customWidth="1"/>
    <col min="15367" max="15367" width="9.140625" style="372"/>
    <col min="15368" max="15368" width="9.5703125" style="372" bestFit="1" customWidth="1"/>
    <col min="15369" max="15616" width="9.140625" style="372"/>
    <col min="15617" max="15617" width="46.85546875" style="372" customWidth="1"/>
    <col min="15618" max="15620" width="8.28515625" style="372" bestFit="1" customWidth="1"/>
    <col min="15621" max="15622" width="7.7109375" style="372" bestFit="1" customWidth="1"/>
    <col min="15623" max="15623" width="9.140625" style="372"/>
    <col min="15624" max="15624" width="9.5703125" style="372" bestFit="1" customWidth="1"/>
    <col min="15625" max="15872" width="9.140625" style="372"/>
    <col min="15873" max="15873" width="46.85546875" style="372" customWidth="1"/>
    <col min="15874" max="15876" width="8.28515625" style="372" bestFit="1" customWidth="1"/>
    <col min="15877" max="15878" width="7.7109375" style="372" bestFit="1" customWidth="1"/>
    <col min="15879" max="15879" width="9.140625" style="372"/>
    <col min="15880" max="15880" width="9.5703125" style="372" bestFit="1" customWidth="1"/>
    <col min="15881" max="16128" width="9.140625" style="372"/>
    <col min="16129" max="16129" width="46.85546875" style="372" customWidth="1"/>
    <col min="16130" max="16132" width="8.28515625" style="372" bestFit="1" customWidth="1"/>
    <col min="16133" max="16134" width="7.7109375" style="372" bestFit="1" customWidth="1"/>
    <col min="16135" max="16135" width="9.140625" style="372"/>
    <col min="16136" max="16136" width="9.5703125" style="372" bestFit="1" customWidth="1"/>
    <col min="16137" max="16384" width="9.140625" style="372"/>
  </cols>
  <sheetData>
    <row r="1" spans="1:10">
      <c r="A1" s="1751" t="s">
        <v>818</v>
      </c>
      <c r="B1" s="1751"/>
      <c r="C1" s="1751"/>
      <c r="D1" s="1751"/>
      <c r="E1" s="1751"/>
      <c r="F1" s="1751"/>
    </row>
    <row r="2" spans="1:10" ht="15.75">
      <c r="A2" s="1752" t="s">
        <v>282</v>
      </c>
      <c r="B2" s="1752"/>
      <c r="C2" s="1752"/>
      <c r="D2" s="1752"/>
      <c r="E2" s="1752"/>
      <c r="F2" s="1752"/>
    </row>
    <row r="3" spans="1:10" ht="13.5" thickBot="1">
      <c r="A3" s="1457"/>
      <c r="B3" s="1457"/>
      <c r="C3" s="1457"/>
      <c r="D3" s="1457"/>
      <c r="E3" s="1457"/>
      <c r="F3" s="1457"/>
      <c r="G3" s="744"/>
      <c r="J3" s="372" t="s">
        <v>194</v>
      </c>
    </row>
    <row r="4" spans="1:10">
      <c r="A4" s="2007" t="s">
        <v>579</v>
      </c>
      <c r="B4" s="2009" t="s">
        <v>35</v>
      </c>
      <c r="C4" s="2009"/>
      <c r="D4" s="2009"/>
      <c r="E4" s="2009" t="s">
        <v>1132</v>
      </c>
      <c r="F4" s="2010"/>
    </row>
    <row r="5" spans="1:10">
      <c r="A5" s="2008"/>
      <c r="B5" s="1458">
        <v>2015</v>
      </c>
      <c r="C5" s="1458">
        <v>2016</v>
      </c>
      <c r="D5" s="1458">
        <v>2017</v>
      </c>
      <c r="E5" s="2011" t="s">
        <v>1133</v>
      </c>
      <c r="F5" s="2012" t="s">
        <v>1134</v>
      </c>
    </row>
    <row r="6" spans="1:10">
      <c r="A6" s="2008"/>
      <c r="B6" s="1458">
        <v>1</v>
      </c>
      <c r="C6" s="1458">
        <v>2</v>
      </c>
      <c r="D6" s="1458">
        <v>3</v>
      </c>
      <c r="E6" s="2011"/>
      <c r="F6" s="2012"/>
    </row>
    <row r="7" spans="1:10">
      <c r="A7" s="1459" t="s">
        <v>1135</v>
      </c>
      <c r="B7" s="1460">
        <v>1196.02</v>
      </c>
      <c r="C7" s="1460">
        <v>1815.17</v>
      </c>
      <c r="D7" s="1460">
        <v>1530.31</v>
      </c>
      <c r="E7" s="1461">
        <v>51.767528971087444</v>
      </c>
      <c r="F7" s="1462">
        <v>-15.693295944732455</v>
      </c>
    </row>
    <row r="8" spans="1:10">
      <c r="A8" s="1459" t="s">
        <v>1136</v>
      </c>
      <c r="B8" s="1460">
        <v>258.5</v>
      </c>
      <c r="C8" s="1460">
        <v>393.88</v>
      </c>
      <c r="D8" s="1460">
        <v>320.73</v>
      </c>
      <c r="E8" s="1461">
        <v>52.371373307543507</v>
      </c>
      <c r="F8" s="1462">
        <v>-18.571646186655826</v>
      </c>
    </row>
    <row r="9" spans="1:10">
      <c r="A9" s="1463" t="s">
        <v>1137</v>
      </c>
      <c r="B9" s="1460">
        <v>85.29</v>
      </c>
      <c r="C9" s="1460">
        <v>135.54</v>
      </c>
      <c r="D9" s="1460">
        <v>110.88</v>
      </c>
      <c r="E9" s="1461">
        <v>58.916637354906754</v>
      </c>
      <c r="F9" s="1462">
        <v>-18.193891102257638</v>
      </c>
    </row>
    <row r="10" spans="1:10">
      <c r="A10" s="1463" t="s">
        <v>1138</v>
      </c>
      <c r="B10" s="1460">
        <v>1131.6300000000001</v>
      </c>
      <c r="C10" s="1460">
        <v>1731.42</v>
      </c>
      <c r="D10" s="1460">
        <v>1316.7</v>
      </c>
      <c r="E10" s="1461">
        <v>53.002306407571353</v>
      </c>
      <c r="F10" s="1462">
        <v>-23.952593824721902</v>
      </c>
    </row>
    <row r="11" spans="1:10">
      <c r="A11" s="1459" t="s">
        <v>1139</v>
      </c>
      <c r="B11" s="1464">
        <v>1231944.18</v>
      </c>
      <c r="C11" s="1464">
        <v>2003085.54</v>
      </c>
      <c r="D11" s="1464">
        <v>1775594.46</v>
      </c>
      <c r="E11" s="1461">
        <v>62.595478960743179</v>
      </c>
      <c r="F11" s="1462">
        <v>-11.357032710645001</v>
      </c>
    </row>
    <row r="12" spans="1:10">
      <c r="A12" s="1465" t="s">
        <v>1140</v>
      </c>
      <c r="B12" s="1464">
        <v>158289.75</v>
      </c>
      <c r="C12" s="1464">
        <v>210048.96</v>
      </c>
      <c r="D12" s="1464">
        <v>295280.56</v>
      </c>
      <c r="E12" s="1461">
        <v>32.699028206185176</v>
      </c>
      <c r="F12" s="1462">
        <v>40.577015949043499</v>
      </c>
    </row>
    <row r="13" spans="1:10">
      <c r="A13" s="1466" t="s">
        <v>1141</v>
      </c>
      <c r="B13" s="1464">
        <v>230</v>
      </c>
      <c r="C13" s="1464">
        <v>227</v>
      </c>
      <c r="D13" s="1464">
        <v>196</v>
      </c>
      <c r="E13" s="1467">
        <v>-1.3043478260869534</v>
      </c>
      <c r="F13" s="1462">
        <v>-13.656387665198238</v>
      </c>
    </row>
    <row r="14" spans="1:10">
      <c r="A14" s="1466" t="s">
        <v>1142</v>
      </c>
      <c r="B14" s="1464">
        <v>1638661</v>
      </c>
      <c r="C14" s="1468">
        <v>2165730</v>
      </c>
      <c r="D14" s="1464">
        <v>3022786</v>
      </c>
      <c r="E14" s="1467">
        <v>32.164614889839925</v>
      </c>
      <c r="F14" s="1462">
        <v>39.57353871442885</v>
      </c>
      <c r="H14" s="375"/>
    </row>
    <row r="15" spans="1:10">
      <c r="A15" s="1469" t="s">
        <v>1143</v>
      </c>
      <c r="B15" s="1460">
        <v>57.83369369109699</v>
      </c>
      <c r="C15" s="1460">
        <v>89.127963849958448</v>
      </c>
      <c r="D15" s="1460">
        <v>68.31222818402442</v>
      </c>
      <c r="E15" s="1470">
        <v>54.11079279496019</v>
      </c>
      <c r="F15" s="1471">
        <v>-23.354887475019694</v>
      </c>
    </row>
    <row r="16" spans="1:10" ht="14.25" customHeight="1">
      <c r="A16" s="1472" t="s">
        <v>1144</v>
      </c>
      <c r="B16" s="1460">
        <v>97.8</v>
      </c>
      <c r="C16" s="1460">
        <v>258.98397894025601</v>
      </c>
      <c r="D16" s="1460">
        <v>145.44999999999999</v>
      </c>
      <c r="E16" s="1473">
        <v>164.80979441743966</v>
      </c>
      <c r="F16" s="1462">
        <v>-43.838224821793602</v>
      </c>
    </row>
    <row r="17" spans="1:8" ht="14.25" customHeight="1">
      <c r="A17" s="1472" t="s">
        <v>1145</v>
      </c>
      <c r="B17" s="1460">
        <v>1.6439141469773186</v>
      </c>
      <c r="C17" s="1460">
        <v>1.5853014918757184</v>
      </c>
      <c r="D17" s="1460">
        <v>1.2218714788278098</v>
      </c>
      <c r="E17" s="1473">
        <v>-3.5654328548344125</v>
      </c>
      <c r="F17" s="1471">
        <v>-22.924977672095707</v>
      </c>
    </row>
    <row r="18" spans="1:8" ht="25.5">
      <c r="A18" s="1472" t="s">
        <v>1146</v>
      </c>
      <c r="B18" s="1460">
        <v>0.99749811716306824</v>
      </c>
      <c r="C18" s="1460">
        <v>1.1820388858680493</v>
      </c>
      <c r="D18" s="1460">
        <v>0.76931981416522333</v>
      </c>
      <c r="E18" s="1473">
        <v>18.500362610189541</v>
      </c>
      <c r="F18" s="1471">
        <v>-34.91586246756502</v>
      </c>
    </row>
    <row r="19" spans="1:8" ht="14.25" customHeight="1" thickBot="1">
      <c r="A19" s="1474" t="s">
        <v>1147</v>
      </c>
      <c r="B19" s="1475">
        <v>48.764924560137132</v>
      </c>
      <c r="C19" s="1475">
        <v>40.072652613727115</v>
      </c>
      <c r="D19" s="1475">
        <v>38.264690237882363</v>
      </c>
      <c r="E19" s="1476">
        <v>-17.824844444680039</v>
      </c>
      <c r="F19" s="1477">
        <v>-4.5117112492458915</v>
      </c>
    </row>
    <row r="20" spans="1:8" ht="11.25" customHeight="1">
      <c r="A20" s="1478"/>
      <c r="B20" s="73"/>
      <c r="C20" s="73"/>
      <c r="D20" s="73"/>
      <c r="E20" s="1367"/>
      <c r="F20" s="72"/>
    </row>
    <row r="21" spans="1:8" ht="14.25" customHeight="1">
      <c r="A21" s="614" t="s">
        <v>1148</v>
      </c>
      <c r="B21" s="1479"/>
      <c r="C21" s="373"/>
      <c r="D21" s="373"/>
      <c r="E21" s="1480"/>
      <c r="F21" s="1480"/>
      <c r="H21" s="372" t="s">
        <v>1149</v>
      </c>
    </row>
    <row r="22" spans="1:8" ht="12.75" customHeight="1">
      <c r="A22" s="614" t="s">
        <v>1150</v>
      </c>
    </row>
    <row r="23" spans="1:8" ht="12" customHeight="1">
      <c r="A23" s="614" t="s">
        <v>1151</v>
      </c>
    </row>
    <row r="24" spans="1:8" ht="11.25" customHeight="1">
      <c r="A24" s="614" t="s">
        <v>1152</v>
      </c>
      <c r="D24" s="1481"/>
      <c r="E24" s="1482"/>
    </row>
    <row r="25" spans="1:8" ht="11.25" customHeight="1">
      <c r="A25" s="372" t="s">
        <v>1153</v>
      </c>
    </row>
    <row r="26" spans="1:8" ht="30.75" customHeight="1"/>
    <row r="27" spans="1:8" s="744" customFormat="1" ht="33" customHeight="1">
      <c r="A27" s="372"/>
      <c r="B27" s="372"/>
      <c r="C27" s="372"/>
      <c r="D27" s="372"/>
      <c r="E27" s="372"/>
      <c r="F27" s="372"/>
    </row>
    <row r="28" spans="1:8" ht="28.5" customHeight="1"/>
    <row r="29" spans="1:8" ht="9" customHeight="1"/>
    <row r="53" spans="1:6" ht="13.5" thickBot="1">
      <c r="A53" s="1483" t="s">
        <v>1154</v>
      </c>
      <c r="B53" s="1484">
        <v>1193679</v>
      </c>
      <c r="C53" s="1484">
        <v>1369430</v>
      </c>
      <c r="D53" s="1484">
        <v>1558174</v>
      </c>
      <c r="E53" s="1485">
        <f>C53/B53%-100</f>
        <v>14.72347255836786</v>
      </c>
      <c r="F53" s="1486">
        <f>D53/C53%-100</f>
        <v>13.782668701576569</v>
      </c>
    </row>
  </sheetData>
  <mergeCells count="7">
    <mergeCell ref="A1:F1"/>
    <mergeCell ref="A2:F2"/>
    <mergeCell ref="A4:A6"/>
    <mergeCell ref="B4:D4"/>
    <mergeCell ref="E4:F4"/>
    <mergeCell ref="E5:E6"/>
    <mergeCell ref="F5:F6"/>
  </mergeCells>
  <pageMargins left="2.0299999999999998" right="1.33" top="1.1417322834645669" bottom="0.74803149606299213"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dimension ref="A2:C26"/>
  <sheetViews>
    <sheetView workbookViewId="0">
      <selection activeCell="H20" sqref="H20"/>
    </sheetView>
  </sheetViews>
  <sheetFormatPr defaultRowHeight="12.75"/>
  <cols>
    <col min="1" max="1" width="40" style="162" customWidth="1"/>
    <col min="2" max="2" width="11.85546875" style="162" customWidth="1"/>
    <col min="3" max="3" width="11.85546875" style="162" bestFit="1" customWidth="1"/>
    <col min="4" max="256" width="9.140625" style="162"/>
    <col min="257" max="257" width="40" style="162" customWidth="1"/>
    <col min="258" max="258" width="11.85546875" style="162" customWidth="1"/>
    <col min="259" max="259" width="11.85546875" style="162" bestFit="1" customWidth="1"/>
    <col min="260" max="512" width="9.140625" style="162"/>
    <col min="513" max="513" width="40" style="162" customWidth="1"/>
    <col min="514" max="514" width="11.85546875" style="162" customWidth="1"/>
    <col min="515" max="515" width="11.85546875" style="162" bestFit="1" customWidth="1"/>
    <col min="516" max="768" width="9.140625" style="162"/>
    <col min="769" max="769" width="40" style="162" customWidth="1"/>
    <col min="770" max="770" width="11.85546875" style="162" customWidth="1"/>
    <col min="771" max="771" width="11.85546875" style="162" bestFit="1" customWidth="1"/>
    <col min="772" max="1024" width="9.140625" style="162"/>
    <col min="1025" max="1025" width="40" style="162" customWidth="1"/>
    <col min="1026" max="1026" width="11.85546875" style="162" customWidth="1"/>
    <col min="1027" max="1027" width="11.85546875" style="162" bestFit="1" customWidth="1"/>
    <col min="1028" max="1280" width="9.140625" style="162"/>
    <col min="1281" max="1281" width="40" style="162" customWidth="1"/>
    <col min="1282" max="1282" width="11.85546875" style="162" customWidth="1"/>
    <col min="1283" max="1283" width="11.85546875" style="162" bestFit="1" customWidth="1"/>
    <col min="1284" max="1536" width="9.140625" style="162"/>
    <col min="1537" max="1537" width="40" style="162" customWidth="1"/>
    <col min="1538" max="1538" width="11.85546875" style="162" customWidth="1"/>
    <col min="1539" max="1539" width="11.85546875" style="162" bestFit="1" customWidth="1"/>
    <col min="1540" max="1792" width="9.140625" style="162"/>
    <col min="1793" max="1793" width="40" style="162" customWidth="1"/>
    <col min="1794" max="1794" width="11.85546875" style="162" customWidth="1"/>
    <col min="1795" max="1795" width="11.85546875" style="162" bestFit="1" customWidth="1"/>
    <col min="1796" max="2048" width="9.140625" style="162"/>
    <col min="2049" max="2049" width="40" style="162" customWidth="1"/>
    <col min="2050" max="2050" width="11.85546875" style="162" customWidth="1"/>
    <col min="2051" max="2051" width="11.85546875" style="162" bestFit="1" customWidth="1"/>
    <col min="2052" max="2304" width="9.140625" style="162"/>
    <col min="2305" max="2305" width="40" style="162" customWidth="1"/>
    <col min="2306" max="2306" width="11.85546875" style="162" customWidth="1"/>
    <col min="2307" max="2307" width="11.85546875" style="162" bestFit="1" customWidth="1"/>
    <col min="2308" max="2560" width="9.140625" style="162"/>
    <col min="2561" max="2561" width="40" style="162" customWidth="1"/>
    <col min="2562" max="2562" width="11.85546875" style="162" customWidth="1"/>
    <col min="2563" max="2563" width="11.85546875" style="162" bestFit="1" customWidth="1"/>
    <col min="2564" max="2816" width="9.140625" style="162"/>
    <col min="2817" max="2817" width="40" style="162" customWidth="1"/>
    <col min="2818" max="2818" width="11.85546875" style="162" customWidth="1"/>
    <col min="2819" max="2819" width="11.85546875" style="162" bestFit="1" customWidth="1"/>
    <col min="2820" max="3072" width="9.140625" style="162"/>
    <col min="3073" max="3073" width="40" style="162" customWidth="1"/>
    <col min="3074" max="3074" width="11.85546875" style="162" customWidth="1"/>
    <col min="3075" max="3075" width="11.85546875" style="162" bestFit="1" customWidth="1"/>
    <col min="3076" max="3328" width="9.140625" style="162"/>
    <col min="3329" max="3329" width="40" style="162" customWidth="1"/>
    <col min="3330" max="3330" width="11.85546875" style="162" customWidth="1"/>
    <col min="3331" max="3331" width="11.85546875" style="162" bestFit="1" customWidth="1"/>
    <col min="3332" max="3584" width="9.140625" style="162"/>
    <col min="3585" max="3585" width="40" style="162" customWidth="1"/>
    <col min="3586" max="3586" width="11.85546875" style="162" customWidth="1"/>
    <col min="3587" max="3587" width="11.85546875" style="162" bestFit="1" customWidth="1"/>
    <col min="3588" max="3840" width="9.140625" style="162"/>
    <col min="3841" max="3841" width="40" style="162" customWidth="1"/>
    <col min="3842" max="3842" width="11.85546875" style="162" customWidth="1"/>
    <col min="3843" max="3843" width="11.85546875" style="162" bestFit="1" customWidth="1"/>
    <col min="3844" max="4096" width="9.140625" style="162"/>
    <col min="4097" max="4097" width="40" style="162" customWidth="1"/>
    <col min="4098" max="4098" width="11.85546875" style="162" customWidth="1"/>
    <col min="4099" max="4099" width="11.85546875" style="162" bestFit="1" customWidth="1"/>
    <col min="4100" max="4352" width="9.140625" style="162"/>
    <col min="4353" max="4353" width="40" style="162" customWidth="1"/>
    <col min="4354" max="4354" width="11.85546875" style="162" customWidth="1"/>
    <col min="4355" max="4355" width="11.85546875" style="162" bestFit="1" customWidth="1"/>
    <col min="4356" max="4608" width="9.140625" style="162"/>
    <col min="4609" max="4609" width="40" style="162" customWidth="1"/>
    <col min="4610" max="4610" width="11.85546875" style="162" customWidth="1"/>
    <col min="4611" max="4611" width="11.85546875" style="162" bestFit="1" customWidth="1"/>
    <col min="4612" max="4864" width="9.140625" style="162"/>
    <col min="4865" max="4865" width="40" style="162" customWidth="1"/>
    <col min="4866" max="4866" width="11.85546875" style="162" customWidth="1"/>
    <col min="4867" max="4867" width="11.85546875" style="162" bestFit="1" customWidth="1"/>
    <col min="4868" max="5120" width="9.140625" style="162"/>
    <col min="5121" max="5121" width="40" style="162" customWidth="1"/>
    <col min="5122" max="5122" width="11.85546875" style="162" customWidth="1"/>
    <col min="5123" max="5123" width="11.85546875" style="162" bestFit="1" customWidth="1"/>
    <col min="5124" max="5376" width="9.140625" style="162"/>
    <col min="5377" max="5377" width="40" style="162" customWidth="1"/>
    <col min="5378" max="5378" width="11.85546875" style="162" customWidth="1"/>
    <col min="5379" max="5379" width="11.85546875" style="162" bestFit="1" customWidth="1"/>
    <col min="5380" max="5632" width="9.140625" style="162"/>
    <col min="5633" max="5633" width="40" style="162" customWidth="1"/>
    <col min="5634" max="5634" width="11.85546875" style="162" customWidth="1"/>
    <col min="5635" max="5635" width="11.85546875" style="162" bestFit="1" customWidth="1"/>
    <col min="5636" max="5888" width="9.140625" style="162"/>
    <col min="5889" max="5889" width="40" style="162" customWidth="1"/>
    <col min="5890" max="5890" width="11.85546875" style="162" customWidth="1"/>
    <col min="5891" max="5891" width="11.85546875" style="162" bestFit="1" customWidth="1"/>
    <col min="5892" max="6144" width="9.140625" style="162"/>
    <col min="6145" max="6145" width="40" style="162" customWidth="1"/>
    <col min="6146" max="6146" width="11.85546875" style="162" customWidth="1"/>
    <col min="6147" max="6147" width="11.85546875" style="162" bestFit="1" customWidth="1"/>
    <col min="6148" max="6400" width="9.140625" style="162"/>
    <col min="6401" max="6401" width="40" style="162" customWidth="1"/>
    <col min="6402" max="6402" width="11.85546875" style="162" customWidth="1"/>
    <col min="6403" max="6403" width="11.85546875" style="162" bestFit="1" customWidth="1"/>
    <col min="6404" max="6656" width="9.140625" style="162"/>
    <col min="6657" max="6657" width="40" style="162" customWidth="1"/>
    <col min="6658" max="6658" width="11.85546875" style="162" customWidth="1"/>
    <col min="6659" max="6659" width="11.85546875" style="162" bestFit="1" customWidth="1"/>
    <col min="6660" max="6912" width="9.140625" style="162"/>
    <col min="6913" max="6913" width="40" style="162" customWidth="1"/>
    <col min="6914" max="6914" width="11.85546875" style="162" customWidth="1"/>
    <col min="6915" max="6915" width="11.85546875" style="162" bestFit="1" customWidth="1"/>
    <col min="6916" max="7168" width="9.140625" style="162"/>
    <col min="7169" max="7169" width="40" style="162" customWidth="1"/>
    <col min="7170" max="7170" width="11.85546875" style="162" customWidth="1"/>
    <col min="7171" max="7171" width="11.85546875" style="162" bestFit="1" customWidth="1"/>
    <col min="7172" max="7424" width="9.140625" style="162"/>
    <col min="7425" max="7425" width="40" style="162" customWidth="1"/>
    <col min="7426" max="7426" width="11.85546875" style="162" customWidth="1"/>
    <col min="7427" max="7427" width="11.85546875" style="162" bestFit="1" customWidth="1"/>
    <col min="7428" max="7680" width="9.140625" style="162"/>
    <col min="7681" max="7681" width="40" style="162" customWidth="1"/>
    <col min="7682" max="7682" width="11.85546875" style="162" customWidth="1"/>
    <col min="7683" max="7683" width="11.85546875" style="162" bestFit="1" customWidth="1"/>
    <col min="7684" max="7936" width="9.140625" style="162"/>
    <col min="7937" max="7937" width="40" style="162" customWidth="1"/>
    <col min="7938" max="7938" width="11.85546875" style="162" customWidth="1"/>
    <col min="7939" max="7939" width="11.85546875" style="162" bestFit="1" customWidth="1"/>
    <col min="7940" max="8192" width="9.140625" style="162"/>
    <col min="8193" max="8193" width="40" style="162" customWidth="1"/>
    <col min="8194" max="8194" width="11.85546875" style="162" customWidth="1"/>
    <col min="8195" max="8195" width="11.85546875" style="162" bestFit="1" customWidth="1"/>
    <col min="8196" max="8448" width="9.140625" style="162"/>
    <col min="8449" max="8449" width="40" style="162" customWidth="1"/>
    <col min="8450" max="8450" width="11.85546875" style="162" customWidth="1"/>
    <col min="8451" max="8451" width="11.85546875" style="162" bestFit="1" customWidth="1"/>
    <col min="8452" max="8704" width="9.140625" style="162"/>
    <col min="8705" max="8705" width="40" style="162" customWidth="1"/>
    <col min="8706" max="8706" width="11.85546875" style="162" customWidth="1"/>
    <col min="8707" max="8707" width="11.85546875" style="162" bestFit="1" customWidth="1"/>
    <col min="8708" max="8960" width="9.140625" style="162"/>
    <col min="8961" max="8961" width="40" style="162" customWidth="1"/>
    <col min="8962" max="8962" width="11.85546875" style="162" customWidth="1"/>
    <col min="8963" max="8963" width="11.85546875" style="162" bestFit="1" customWidth="1"/>
    <col min="8964" max="9216" width="9.140625" style="162"/>
    <col min="9217" max="9217" width="40" style="162" customWidth="1"/>
    <col min="9218" max="9218" width="11.85546875" style="162" customWidth="1"/>
    <col min="9219" max="9219" width="11.85546875" style="162" bestFit="1" customWidth="1"/>
    <col min="9220" max="9472" width="9.140625" style="162"/>
    <col min="9473" max="9473" width="40" style="162" customWidth="1"/>
    <col min="9474" max="9474" width="11.85546875" style="162" customWidth="1"/>
    <col min="9475" max="9475" width="11.85546875" style="162" bestFit="1" customWidth="1"/>
    <col min="9476" max="9728" width="9.140625" style="162"/>
    <col min="9729" max="9729" width="40" style="162" customWidth="1"/>
    <col min="9730" max="9730" width="11.85546875" style="162" customWidth="1"/>
    <col min="9731" max="9731" width="11.85546875" style="162" bestFit="1" customWidth="1"/>
    <col min="9732" max="9984" width="9.140625" style="162"/>
    <col min="9985" max="9985" width="40" style="162" customWidth="1"/>
    <col min="9986" max="9986" width="11.85546875" style="162" customWidth="1"/>
    <col min="9987" max="9987" width="11.85546875" style="162" bestFit="1" customWidth="1"/>
    <col min="9988" max="10240" width="9.140625" style="162"/>
    <col min="10241" max="10241" width="40" style="162" customWidth="1"/>
    <col min="10242" max="10242" width="11.85546875" style="162" customWidth="1"/>
    <col min="10243" max="10243" width="11.85546875" style="162" bestFit="1" customWidth="1"/>
    <col min="10244" max="10496" width="9.140625" style="162"/>
    <col min="10497" max="10497" width="40" style="162" customWidth="1"/>
    <col min="10498" max="10498" width="11.85546875" style="162" customWidth="1"/>
    <col min="10499" max="10499" width="11.85546875" style="162" bestFit="1" customWidth="1"/>
    <col min="10500" max="10752" width="9.140625" style="162"/>
    <col min="10753" max="10753" width="40" style="162" customWidth="1"/>
    <col min="10754" max="10754" width="11.85546875" style="162" customWidth="1"/>
    <col min="10755" max="10755" width="11.85546875" style="162" bestFit="1" customWidth="1"/>
    <col min="10756" max="11008" width="9.140625" style="162"/>
    <col min="11009" max="11009" width="40" style="162" customWidth="1"/>
    <col min="11010" max="11010" width="11.85546875" style="162" customWidth="1"/>
    <col min="11011" max="11011" width="11.85546875" style="162" bestFit="1" customWidth="1"/>
    <col min="11012" max="11264" width="9.140625" style="162"/>
    <col min="11265" max="11265" width="40" style="162" customWidth="1"/>
    <col min="11266" max="11266" width="11.85546875" style="162" customWidth="1"/>
    <col min="11267" max="11267" width="11.85546875" style="162" bestFit="1" customWidth="1"/>
    <col min="11268" max="11520" width="9.140625" style="162"/>
    <col min="11521" max="11521" width="40" style="162" customWidth="1"/>
    <col min="11522" max="11522" width="11.85546875" style="162" customWidth="1"/>
    <col min="11523" max="11523" width="11.85546875" style="162" bestFit="1" customWidth="1"/>
    <col min="11524" max="11776" width="9.140625" style="162"/>
    <col min="11777" max="11777" width="40" style="162" customWidth="1"/>
    <col min="11778" max="11778" width="11.85546875" style="162" customWidth="1"/>
    <col min="11779" max="11779" width="11.85546875" style="162" bestFit="1" customWidth="1"/>
    <col min="11780" max="12032" width="9.140625" style="162"/>
    <col min="12033" max="12033" width="40" style="162" customWidth="1"/>
    <col min="12034" max="12034" width="11.85546875" style="162" customWidth="1"/>
    <col min="12035" max="12035" width="11.85546875" style="162" bestFit="1" customWidth="1"/>
    <col min="12036" max="12288" width="9.140625" style="162"/>
    <col min="12289" max="12289" width="40" style="162" customWidth="1"/>
    <col min="12290" max="12290" width="11.85546875" style="162" customWidth="1"/>
    <col min="12291" max="12291" width="11.85546875" style="162" bestFit="1" customWidth="1"/>
    <col min="12292" max="12544" width="9.140625" style="162"/>
    <col min="12545" max="12545" width="40" style="162" customWidth="1"/>
    <col min="12546" max="12546" width="11.85546875" style="162" customWidth="1"/>
    <col min="12547" max="12547" width="11.85546875" style="162" bestFit="1" customWidth="1"/>
    <col min="12548" max="12800" width="9.140625" style="162"/>
    <col min="12801" max="12801" width="40" style="162" customWidth="1"/>
    <col min="12802" max="12802" width="11.85546875" style="162" customWidth="1"/>
    <col min="12803" max="12803" width="11.85546875" style="162" bestFit="1" customWidth="1"/>
    <col min="12804" max="13056" width="9.140625" style="162"/>
    <col min="13057" max="13057" width="40" style="162" customWidth="1"/>
    <col min="13058" max="13058" width="11.85546875" style="162" customWidth="1"/>
    <col min="13059" max="13059" width="11.85546875" style="162" bestFit="1" customWidth="1"/>
    <col min="13060" max="13312" width="9.140625" style="162"/>
    <col min="13313" max="13313" width="40" style="162" customWidth="1"/>
    <col min="13314" max="13314" width="11.85546875" style="162" customWidth="1"/>
    <col min="13315" max="13315" width="11.85546875" style="162" bestFit="1" customWidth="1"/>
    <col min="13316" max="13568" width="9.140625" style="162"/>
    <col min="13569" max="13569" width="40" style="162" customWidth="1"/>
    <col min="13570" max="13570" width="11.85546875" style="162" customWidth="1"/>
    <col min="13571" max="13571" width="11.85546875" style="162" bestFit="1" customWidth="1"/>
    <col min="13572" max="13824" width="9.140625" style="162"/>
    <col min="13825" max="13825" width="40" style="162" customWidth="1"/>
    <col min="13826" max="13826" width="11.85546875" style="162" customWidth="1"/>
    <col min="13827" max="13827" width="11.85546875" style="162" bestFit="1" customWidth="1"/>
    <col min="13828" max="14080" width="9.140625" style="162"/>
    <col min="14081" max="14081" width="40" style="162" customWidth="1"/>
    <col min="14082" max="14082" width="11.85546875" style="162" customWidth="1"/>
    <col min="14083" max="14083" width="11.85546875" style="162" bestFit="1" customWidth="1"/>
    <col min="14084" max="14336" width="9.140625" style="162"/>
    <col min="14337" max="14337" width="40" style="162" customWidth="1"/>
    <col min="14338" max="14338" width="11.85546875" style="162" customWidth="1"/>
    <col min="14339" max="14339" width="11.85546875" style="162" bestFit="1" customWidth="1"/>
    <col min="14340" max="14592" width="9.140625" style="162"/>
    <col min="14593" max="14593" width="40" style="162" customWidth="1"/>
    <col min="14594" max="14594" width="11.85546875" style="162" customWidth="1"/>
    <col min="14595" max="14595" width="11.85546875" style="162" bestFit="1" customWidth="1"/>
    <col min="14596" max="14848" width="9.140625" style="162"/>
    <col min="14849" max="14849" width="40" style="162" customWidth="1"/>
    <col min="14850" max="14850" width="11.85546875" style="162" customWidth="1"/>
    <col min="14851" max="14851" width="11.85546875" style="162" bestFit="1" customWidth="1"/>
    <col min="14852" max="15104" width="9.140625" style="162"/>
    <col min="15105" max="15105" width="40" style="162" customWidth="1"/>
    <col min="15106" max="15106" width="11.85546875" style="162" customWidth="1"/>
    <col min="15107" max="15107" width="11.85546875" style="162" bestFit="1" customWidth="1"/>
    <col min="15108" max="15360" width="9.140625" style="162"/>
    <col min="15361" max="15361" width="40" style="162" customWidth="1"/>
    <col min="15362" max="15362" width="11.85546875" style="162" customWidth="1"/>
    <col min="15363" max="15363" width="11.85546875" style="162" bestFit="1" customWidth="1"/>
    <col min="15364" max="15616" width="9.140625" style="162"/>
    <col min="15617" max="15617" width="40" style="162" customWidth="1"/>
    <col min="15618" max="15618" width="11.85546875" style="162" customWidth="1"/>
    <col min="15619" max="15619" width="11.85546875" style="162" bestFit="1" customWidth="1"/>
    <col min="15620" max="15872" width="9.140625" style="162"/>
    <col min="15873" max="15873" width="40" style="162" customWidth="1"/>
    <col min="15874" max="15874" width="11.85546875" style="162" customWidth="1"/>
    <col min="15875" max="15875" width="11.85546875" style="162" bestFit="1" customWidth="1"/>
    <col min="15876" max="16128" width="9.140625" style="162"/>
    <col min="16129" max="16129" width="40" style="162" customWidth="1"/>
    <col min="16130" max="16130" width="11.85546875" style="162" customWidth="1"/>
    <col min="16131" max="16131" width="11.85546875" style="162" bestFit="1" customWidth="1"/>
    <col min="16132" max="16384" width="9.140625" style="162"/>
  </cols>
  <sheetData>
    <row r="2" spans="1:3">
      <c r="A2" s="1712" t="s">
        <v>839</v>
      </c>
      <c r="B2" s="1712"/>
      <c r="C2" s="1712"/>
    </row>
    <row r="3" spans="1:3" ht="15.75">
      <c r="A3" s="1752" t="s">
        <v>283</v>
      </c>
      <c r="B3" s="1752"/>
      <c r="C3" s="1752"/>
    </row>
    <row r="4" spans="1:3">
      <c r="A4" s="2013" t="s">
        <v>1255</v>
      </c>
      <c r="B4" s="2013"/>
      <c r="C4" s="2013"/>
    </row>
    <row r="5" spans="1:3" ht="13.5" thickBot="1">
      <c r="A5" s="1487"/>
      <c r="B5" s="1487"/>
      <c r="C5" s="1488" t="s">
        <v>1155</v>
      </c>
    </row>
    <row r="6" spans="1:3" ht="27.75" customHeight="1">
      <c r="A6" s="1489" t="s">
        <v>1156</v>
      </c>
      <c r="B6" s="1490" t="s">
        <v>1157</v>
      </c>
      <c r="C6" s="1491" t="s">
        <v>1158</v>
      </c>
    </row>
    <row r="7" spans="1:3">
      <c r="A7" s="1492" t="s">
        <v>1159</v>
      </c>
      <c r="B7" s="1493">
        <f>SUM(B8:B19)</f>
        <v>5540.889134</v>
      </c>
      <c r="C7" s="1494"/>
    </row>
    <row r="8" spans="1:3">
      <c r="A8" s="1495" t="s">
        <v>1160</v>
      </c>
      <c r="B8" s="1496">
        <v>617.08650399999999</v>
      </c>
      <c r="C8" s="1494">
        <v>63646</v>
      </c>
    </row>
    <row r="9" spans="1:3">
      <c r="A9" s="1495" t="s">
        <v>1161</v>
      </c>
      <c r="B9" s="1496">
        <v>288.95625000000001</v>
      </c>
      <c r="C9" s="1494">
        <v>63648</v>
      </c>
    </row>
    <row r="10" spans="1:3">
      <c r="A10" s="1495" t="s">
        <v>1162</v>
      </c>
      <c r="B10" s="1496">
        <v>230</v>
      </c>
      <c r="C10" s="1494">
        <v>63649</v>
      </c>
    </row>
    <row r="11" spans="1:3">
      <c r="A11" s="1495" t="s">
        <v>1163</v>
      </c>
      <c r="B11" s="1496">
        <v>165.285</v>
      </c>
      <c r="C11" s="1494">
        <v>63650</v>
      </c>
    </row>
    <row r="12" spans="1:3">
      <c r="A12" s="1495" t="s">
        <v>1164</v>
      </c>
      <c r="B12" s="1496">
        <v>7.8</v>
      </c>
      <c r="C12" s="1494">
        <v>63664</v>
      </c>
    </row>
    <row r="13" spans="1:3">
      <c r="A13" s="1495" t="s">
        <v>1165</v>
      </c>
      <c r="B13" s="1496">
        <v>72.5</v>
      </c>
      <c r="C13" s="1494">
        <v>63667</v>
      </c>
    </row>
    <row r="14" spans="1:3">
      <c r="A14" s="1495" t="s">
        <v>1166</v>
      </c>
      <c r="B14" s="1496">
        <v>192.28125</v>
      </c>
      <c r="C14" s="1497">
        <v>63667</v>
      </c>
    </row>
    <row r="15" spans="1:3">
      <c r="A15" s="1495" t="s">
        <v>1167</v>
      </c>
      <c r="B15" s="1496">
        <v>2978.503463</v>
      </c>
      <c r="C15" s="1497">
        <v>63670</v>
      </c>
    </row>
    <row r="16" spans="1:3">
      <c r="A16" s="1495" t="s">
        <v>1168</v>
      </c>
      <c r="B16" s="1496">
        <v>493.18349999999998</v>
      </c>
      <c r="C16" s="1497" t="s">
        <v>1169</v>
      </c>
    </row>
    <row r="17" spans="1:3">
      <c r="A17" s="1495" t="s">
        <v>1170</v>
      </c>
      <c r="B17" s="1496">
        <v>19.739287000000001</v>
      </c>
      <c r="C17" s="1497">
        <v>63699</v>
      </c>
    </row>
    <row r="18" spans="1:3">
      <c r="A18" s="1495" t="s">
        <v>1171</v>
      </c>
      <c r="B18" s="1496">
        <v>264.35388</v>
      </c>
      <c r="C18" s="1497">
        <v>63699</v>
      </c>
    </row>
    <row r="19" spans="1:3">
      <c r="A19" s="1495" t="s">
        <v>1172</v>
      </c>
      <c r="B19" s="1496">
        <v>211.2</v>
      </c>
      <c r="C19" s="1497">
        <v>63699</v>
      </c>
    </row>
    <row r="20" spans="1:3">
      <c r="A20" s="1498" t="s">
        <v>1173</v>
      </c>
      <c r="B20" s="1499">
        <f>SUM(B21:B22)</f>
        <v>115.5</v>
      </c>
      <c r="C20" s="1494"/>
    </row>
    <row r="21" spans="1:3">
      <c r="A21" s="1495" t="s">
        <v>1174</v>
      </c>
      <c r="B21" s="1500">
        <v>18</v>
      </c>
      <c r="C21" s="1497">
        <v>63664</v>
      </c>
    </row>
    <row r="22" spans="1:3">
      <c r="A22" s="1495" t="s">
        <v>1175</v>
      </c>
      <c r="B22" s="1500">
        <v>97.5</v>
      </c>
      <c r="C22" s="1497">
        <v>63667</v>
      </c>
    </row>
    <row r="23" spans="1:3">
      <c r="A23" s="1501" t="s">
        <v>1176</v>
      </c>
      <c r="B23" s="1493">
        <f>SUM(B24:B24)</f>
        <v>1200</v>
      </c>
      <c r="C23" s="1502"/>
    </row>
    <row r="24" spans="1:3">
      <c r="A24" s="1495" t="s">
        <v>1177</v>
      </c>
      <c r="B24" s="59">
        <v>1200</v>
      </c>
      <c r="C24" s="1497">
        <v>63688</v>
      </c>
    </row>
    <row r="25" spans="1:3" ht="13.5" thickBot="1">
      <c r="A25" s="1503" t="s">
        <v>555</v>
      </c>
      <c r="B25" s="1504">
        <f>SUM(B20+B7+B23)</f>
        <v>6856.389134</v>
      </c>
      <c r="C25" s="1505"/>
    </row>
    <row r="26" spans="1:3">
      <c r="A26" s="614" t="s">
        <v>1178</v>
      </c>
      <c r="C26" s="373"/>
    </row>
  </sheetData>
  <mergeCells count="3">
    <mergeCell ref="A2:C2"/>
    <mergeCell ref="A3:C3"/>
    <mergeCell ref="A4:C4"/>
  </mergeCells>
  <pageMargins left="1.57" right="1.37" top="0.75" bottom="0.75"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sheetPr>
    <pageSetUpPr fitToPage="1"/>
  </sheetPr>
  <dimension ref="A1:M37"/>
  <sheetViews>
    <sheetView workbookViewId="0">
      <selection activeCell="O18" sqref="O18"/>
    </sheetView>
  </sheetViews>
  <sheetFormatPr defaultColWidth="12" defaultRowHeight="12.75"/>
  <cols>
    <col min="1" max="1" width="24.85546875" style="372" customWidth="1"/>
    <col min="2" max="2" width="10.140625" style="372" customWidth="1"/>
    <col min="3" max="3" width="6.7109375" style="372" customWidth="1"/>
    <col min="4" max="4" width="7.140625" style="372" customWidth="1"/>
    <col min="5" max="5" width="8" style="372" bestFit="1" customWidth="1"/>
    <col min="6" max="6" width="8.28515625" style="372" bestFit="1" customWidth="1"/>
    <col min="7" max="7" width="8" style="372" bestFit="1" customWidth="1"/>
    <col min="8" max="8" width="8.28515625" style="372" bestFit="1" customWidth="1"/>
    <col min="9" max="9" width="8" style="372" bestFit="1" customWidth="1"/>
    <col min="10" max="10" width="8.28515625" style="372" bestFit="1" customWidth="1"/>
    <col min="11" max="11" width="6.28515625" style="372" bestFit="1" customWidth="1"/>
    <col min="12" max="12" width="6.7109375" style="372" bestFit="1" customWidth="1"/>
    <col min="13" max="256" width="12" style="372"/>
    <col min="257" max="257" width="24.85546875" style="372" customWidth="1"/>
    <col min="258" max="258" width="10.140625" style="372" customWidth="1"/>
    <col min="259" max="259" width="6.7109375" style="372" customWidth="1"/>
    <col min="260" max="260" width="7.140625" style="372" customWidth="1"/>
    <col min="261" max="261" width="8" style="372" bestFit="1" customWidth="1"/>
    <col min="262" max="262" width="8.28515625" style="372" bestFit="1" customWidth="1"/>
    <col min="263" max="263" width="8" style="372" bestFit="1" customWidth="1"/>
    <col min="264" max="264" width="8.28515625" style="372" bestFit="1" customWidth="1"/>
    <col min="265" max="265" width="8" style="372" bestFit="1" customWidth="1"/>
    <col min="266" max="266" width="8.28515625" style="372" bestFit="1" customWidth="1"/>
    <col min="267" max="267" width="6.28515625" style="372" bestFit="1" customWidth="1"/>
    <col min="268" max="268" width="6.7109375" style="372" bestFit="1" customWidth="1"/>
    <col min="269" max="512" width="12" style="372"/>
    <col min="513" max="513" width="24.85546875" style="372" customWidth="1"/>
    <col min="514" max="514" width="10.140625" style="372" customWidth="1"/>
    <col min="515" max="515" width="6.7109375" style="372" customWidth="1"/>
    <col min="516" max="516" width="7.140625" style="372" customWidth="1"/>
    <col min="517" max="517" width="8" style="372" bestFit="1" customWidth="1"/>
    <col min="518" max="518" width="8.28515625" style="372" bestFit="1" customWidth="1"/>
    <col min="519" max="519" width="8" style="372" bestFit="1" customWidth="1"/>
    <col min="520" max="520" width="8.28515625" style="372" bestFit="1" customWidth="1"/>
    <col min="521" max="521" width="8" style="372" bestFit="1" customWidth="1"/>
    <col min="522" max="522" width="8.28515625" style="372" bestFit="1" customWidth="1"/>
    <col min="523" max="523" width="6.28515625" style="372" bestFit="1" customWidth="1"/>
    <col min="524" max="524" width="6.7109375" style="372" bestFit="1" customWidth="1"/>
    <col min="525" max="768" width="12" style="372"/>
    <col min="769" max="769" width="24.85546875" style="372" customWidth="1"/>
    <col min="770" max="770" width="10.140625" style="372" customWidth="1"/>
    <col min="771" max="771" width="6.7109375" style="372" customWidth="1"/>
    <col min="772" max="772" width="7.140625" style="372" customWidth="1"/>
    <col min="773" max="773" width="8" style="372" bestFit="1" customWidth="1"/>
    <col min="774" max="774" width="8.28515625" style="372" bestFit="1" customWidth="1"/>
    <col min="775" max="775" width="8" style="372" bestFit="1" customWidth="1"/>
    <col min="776" max="776" width="8.28515625" style="372" bestFit="1" customWidth="1"/>
    <col min="777" max="777" width="8" style="372" bestFit="1" customWidth="1"/>
    <col min="778" max="778" width="8.28515625" style="372" bestFit="1" customWidth="1"/>
    <col min="779" max="779" width="6.28515625" style="372" bestFit="1" customWidth="1"/>
    <col min="780" max="780" width="6.7109375" style="372" bestFit="1" customWidth="1"/>
    <col min="781" max="1024" width="12" style="372"/>
    <col min="1025" max="1025" width="24.85546875" style="372" customWidth="1"/>
    <col min="1026" max="1026" width="10.140625" style="372" customWidth="1"/>
    <col min="1027" max="1027" width="6.7109375" style="372" customWidth="1"/>
    <col min="1028" max="1028" width="7.140625" style="372" customWidth="1"/>
    <col min="1029" max="1029" width="8" style="372" bestFit="1" customWidth="1"/>
    <col min="1030" max="1030" width="8.28515625" style="372" bestFit="1" customWidth="1"/>
    <col min="1031" max="1031" width="8" style="372" bestFit="1" customWidth="1"/>
    <col min="1032" max="1032" width="8.28515625" style="372" bestFit="1" customWidth="1"/>
    <col min="1033" max="1033" width="8" style="372" bestFit="1" customWidth="1"/>
    <col min="1034" max="1034" width="8.28515625" style="372" bestFit="1" customWidth="1"/>
    <col min="1035" max="1035" width="6.28515625" style="372" bestFit="1" customWidth="1"/>
    <col min="1036" max="1036" width="6.7109375" style="372" bestFit="1" customWidth="1"/>
    <col min="1037" max="1280" width="12" style="372"/>
    <col min="1281" max="1281" width="24.85546875" style="372" customWidth="1"/>
    <col min="1282" max="1282" width="10.140625" style="372" customWidth="1"/>
    <col min="1283" max="1283" width="6.7109375" style="372" customWidth="1"/>
    <col min="1284" max="1284" width="7.140625" style="372" customWidth="1"/>
    <col min="1285" max="1285" width="8" style="372" bestFit="1" customWidth="1"/>
    <col min="1286" max="1286" width="8.28515625" style="372" bestFit="1" customWidth="1"/>
    <col min="1287" max="1287" width="8" style="372" bestFit="1" customWidth="1"/>
    <col min="1288" max="1288" width="8.28515625" style="372" bestFit="1" customWidth="1"/>
    <col min="1289" max="1289" width="8" style="372" bestFit="1" customWidth="1"/>
    <col min="1290" max="1290" width="8.28515625" style="372" bestFit="1" customWidth="1"/>
    <col min="1291" max="1291" width="6.28515625" style="372" bestFit="1" customWidth="1"/>
    <col min="1292" max="1292" width="6.7109375" style="372" bestFit="1" customWidth="1"/>
    <col min="1293" max="1536" width="12" style="372"/>
    <col min="1537" max="1537" width="24.85546875" style="372" customWidth="1"/>
    <col min="1538" max="1538" width="10.140625" style="372" customWidth="1"/>
    <col min="1539" max="1539" width="6.7109375" style="372" customWidth="1"/>
    <col min="1540" max="1540" width="7.140625" style="372" customWidth="1"/>
    <col min="1541" max="1541" width="8" style="372" bestFit="1" customWidth="1"/>
    <col min="1542" max="1542" width="8.28515625" style="372" bestFit="1" customWidth="1"/>
    <col min="1543" max="1543" width="8" style="372" bestFit="1" customWidth="1"/>
    <col min="1544" max="1544" width="8.28515625" style="372" bestFit="1" customWidth="1"/>
    <col min="1545" max="1545" width="8" style="372" bestFit="1" customWidth="1"/>
    <col min="1546" max="1546" width="8.28515625" style="372" bestFit="1" customWidth="1"/>
    <col min="1547" max="1547" width="6.28515625" style="372" bestFit="1" customWidth="1"/>
    <col min="1548" max="1548" width="6.7109375" style="372" bestFit="1" customWidth="1"/>
    <col min="1549" max="1792" width="12" style="372"/>
    <col min="1793" max="1793" width="24.85546875" style="372" customWidth="1"/>
    <col min="1794" max="1794" width="10.140625" style="372" customWidth="1"/>
    <col min="1795" max="1795" width="6.7109375" style="372" customWidth="1"/>
    <col min="1796" max="1796" width="7.140625" style="372" customWidth="1"/>
    <col min="1797" max="1797" width="8" style="372" bestFit="1" customWidth="1"/>
    <col min="1798" max="1798" width="8.28515625" style="372" bestFit="1" customWidth="1"/>
    <col min="1799" max="1799" width="8" style="372" bestFit="1" customWidth="1"/>
    <col min="1800" max="1800" width="8.28515625" style="372" bestFit="1" customWidth="1"/>
    <col min="1801" max="1801" width="8" style="372" bestFit="1" customWidth="1"/>
    <col min="1802" max="1802" width="8.28515625" style="372" bestFit="1" customWidth="1"/>
    <col min="1803" max="1803" width="6.28515625" style="372" bestFit="1" customWidth="1"/>
    <col min="1804" max="1804" width="6.7109375" style="372" bestFit="1" customWidth="1"/>
    <col min="1805" max="2048" width="12" style="372"/>
    <col min="2049" max="2049" width="24.85546875" style="372" customWidth="1"/>
    <col min="2050" max="2050" width="10.140625" style="372" customWidth="1"/>
    <col min="2051" max="2051" width="6.7109375" style="372" customWidth="1"/>
    <col min="2052" max="2052" width="7.140625" style="372" customWidth="1"/>
    <col min="2053" max="2053" width="8" style="372" bestFit="1" customWidth="1"/>
    <col min="2054" max="2054" width="8.28515625" style="372" bestFit="1" customWidth="1"/>
    <col min="2055" max="2055" width="8" style="372" bestFit="1" customWidth="1"/>
    <col min="2056" max="2056" width="8.28515625" style="372" bestFit="1" customWidth="1"/>
    <col min="2057" max="2057" width="8" style="372" bestFit="1" customWidth="1"/>
    <col min="2058" max="2058" width="8.28515625" style="372" bestFit="1" customWidth="1"/>
    <col min="2059" max="2059" width="6.28515625" style="372" bestFit="1" customWidth="1"/>
    <col min="2060" max="2060" width="6.7109375" style="372" bestFit="1" customWidth="1"/>
    <col min="2061" max="2304" width="12" style="372"/>
    <col min="2305" max="2305" width="24.85546875" style="372" customWidth="1"/>
    <col min="2306" max="2306" width="10.140625" style="372" customWidth="1"/>
    <col min="2307" max="2307" width="6.7109375" style="372" customWidth="1"/>
    <col min="2308" max="2308" width="7.140625" style="372" customWidth="1"/>
    <col min="2309" max="2309" width="8" style="372" bestFit="1" customWidth="1"/>
    <col min="2310" max="2310" width="8.28515625" style="372" bestFit="1" customWidth="1"/>
    <col min="2311" max="2311" width="8" style="372" bestFit="1" customWidth="1"/>
    <col min="2312" max="2312" width="8.28515625" style="372" bestFit="1" customWidth="1"/>
    <col min="2313" max="2313" width="8" style="372" bestFit="1" customWidth="1"/>
    <col min="2314" max="2314" width="8.28515625" style="372" bestFit="1" customWidth="1"/>
    <col min="2315" max="2315" width="6.28515625" style="372" bestFit="1" customWidth="1"/>
    <col min="2316" max="2316" width="6.7109375" style="372" bestFit="1" customWidth="1"/>
    <col min="2317" max="2560" width="12" style="372"/>
    <col min="2561" max="2561" width="24.85546875" style="372" customWidth="1"/>
    <col min="2562" max="2562" width="10.140625" style="372" customWidth="1"/>
    <col min="2563" max="2563" width="6.7109375" style="372" customWidth="1"/>
    <col min="2564" max="2564" width="7.140625" style="372" customWidth="1"/>
    <col min="2565" max="2565" width="8" style="372" bestFit="1" customWidth="1"/>
    <col min="2566" max="2566" width="8.28515625" style="372" bestFit="1" customWidth="1"/>
    <col min="2567" max="2567" width="8" style="372" bestFit="1" customWidth="1"/>
    <col min="2568" max="2568" width="8.28515625" style="372" bestFit="1" customWidth="1"/>
    <col min="2569" max="2569" width="8" style="372" bestFit="1" customWidth="1"/>
    <col min="2570" max="2570" width="8.28515625" style="372" bestFit="1" customWidth="1"/>
    <col min="2571" max="2571" width="6.28515625" style="372" bestFit="1" customWidth="1"/>
    <col min="2572" max="2572" width="6.7109375" style="372" bestFit="1" customWidth="1"/>
    <col min="2573" max="2816" width="12" style="372"/>
    <col min="2817" max="2817" width="24.85546875" style="372" customWidth="1"/>
    <col min="2818" max="2818" width="10.140625" style="372" customWidth="1"/>
    <col min="2819" max="2819" width="6.7109375" style="372" customWidth="1"/>
    <col min="2820" max="2820" width="7.140625" style="372" customWidth="1"/>
    <col min="2821" max="2821" width="8" style="372" bestFit="1" customWidth="1"/>
    <col min="2822" max="2822" width="8.28515625" style="372" bestFit="1" customWidth="1"/>
    <col min="2823" max="2823" width="8" style="372" bestFit="1" customWidth="1"/>
    <col min="2824" max="2824" width="8.28515625" style="372" bestFit="1" customWidth="1"/>
    <col min="2825" max="2825" width="8" style="372" bestFit="1" customWidth="1"/>
    <col min="2826" max="2826" width="8.28515625" style="372" bestFit="1" customWidth="1"/>
    <col min="2827" max="2827" width="6.28515625" style="372" bestFit="1" customWidth="1"/>
    <col min="2828" max="2828" width="6.7109375" style="372" bestFit="1" customWidth="1"/>
    <col min="2829" max="3072" width="12" style="372"/>
    <col min="3073" max="3073" width="24.85546875" style="372" customWidth="1"/>
    <col min="3074" max="3074" width="10.140625" style="372" customWidth="1"/>
    <col min="3075" max="3075" width="6.7109375" style="372" customWidth="1"/>
    <col min="3076" max="3076" width="7.140625" style="372" customWidth="1"/>
    <col min="3077" max="3077" width="8" style="372" bestFit="1" customWidth="1"/>
    <col min="3078" max="3078" width="8.28515625" style="372" bestFit="1" customWidth="1"/>
    <col min="3079" max="3079" width="8" style="372" bestFit="1" customWidth="1"/>
    <col min="3080" max="3080" width="8.28515625" style="372" bestFit="1" customWidth="1"/>
    <col min="3081" max="3081" width="8" style="372" bestFit="1" customWidth="1"/>
    <col min="3082" max="3082" width="8.28515625" style="372" bestFit="1" customWidth="1"/>
    <col min="3083" max="3083" width="6.28515625" style="372" bestFit="1" customWidth="1"/>
    <col min="3084" max="3084" width="6.7109375" style="372" bestFit="1" customWidth="1"/>
    <col min="3085" max="3328" width="12" style="372"/>
    <col min="3329" max="3329" width="24.85546875" style="372" customWidth="1"/>
    <col min="3330" max="3330" width="10.140625" style="372" customWidth="1"/>
    <col min="3331" max="3331" width="6.7109375" style="372" customWidth="1"/>
    <col min="3332" max="3332" width="7.140625" style="372" customWidth="1"/>
    <col min="3333" max="3333" width="8" style="372" bestFit="1" customWidth="1"/>
    <col min="3334" max="3334" width="8.28515625" style="372" bestFit="1" customWidth="1"/>
    <col min="3335" max="3335" width="8" style="372" bestFit="1" customWidth="1"/>
    <col min="3336" max="3336" width="8.28515625" style="372" bestFit="1" customWidth="1"/>
    <col min="3337" max="3337" width="8" style="372" bestFit="1" customWidth="1"/>
    <col min="3338" max="3338" width="8.28515625" style="372" bestFit="1" customWidth="1"/>
    <col min="3339" max="3339" width="6.28515625" style="372" bestFit="1" customWidth="1"/>
    <col min="3340" max="3340" width="6.7109375" style="372" bestFit="1" customWidth="1"/>
    <col min="3341" max="3584" width="12" style="372"/>
    <col min="3585" max="3585" width="24.85546875" style="372" customWidth="1"/>
    <col min="3586" max="3586" width="10.140625" style="372" customWidth="1"/>
    <col min="3587" max="3587" width="6.7109375" style="372" customWidth="1"/>
    <col min="3588" max="3588" width="7.140625" style="372" customWidth="1"/>
    <col min="3589" max="3589" width="8" style="372" bestFit="1" customWidth="1"/>
    <col min="3590" max="3590" width="8.28515625" style="372" bestFit="1" customWidth="1"/>
    <col min="3591" max="3591" width="8" style="372" bestFit="1" customWidth="1"/>
    <col min="3592" max="3592" width="8.28515625" style="372" bestFit="1" customWidth="1"/>
    <col min="3593" max="3593" width="8" style="372" bestFit="1" customWidth="1"/>
    <col min="3594" max="3594" width="8.28515625" style="372" bestFit="1" customWidth="1"/>
    <col min="3595" max="3595" width="6.28515625" style="372" bestFit="1" customWidth="1"/>
    <col min="3596" max="3596" width="6.7109375" style="372" bestFit="1" customWidth="1"/>
    <col min="3597" max="3840" width="12" style="372"/>
    <col min="3841" max="3841" width="24.85546875" style="372" customWidth="1"/>
    <col min="3842" max="3842" width="10.140625" style="372" customWidth="1"/>
    <col min="3843" max="3843" width="6.7109375" style="372" customWidth="1"/>
    <col min="3844" max="3844" width="7.140625" style="372" customWidth="1"/>
    <col min="3845" max="3845" width="8" style="372" bestFit="1" customWidth="1"/>
    <col min="3846" max="3846" width="8.28515625" style="372" bestFit="1" customWidth="1"/>
    <col min="3847" max="3847" width="8" style="372" bestFit="1" customWidth="1"/>
    <col min="3848" max="3848" width="8.28515625" style="372" bestFit="1" customWidth="1"/>
    <col min="3849" max="3849" width="8" style="372" bestFit="1" customWidth="1"/>
    <col min="3850" max="3850" width="8.28515625" style="372" bestFit="1" customWidth="1"/>
    <col min="3851" max="3851" width="6.28515625" style="372" bestFit="1" customWidth="1"/>
    <col min="3852" max="3852" width="6.7109375" style="372" bestFit="1" customWidth="1"/>
    <col min="3853" max="4096" width="12" style="372"/>
    <col min="4097" max="4097" width="24.85546875" style="372" customWidth="1"/>
    <col min="4098" max="4098" width="10.140625" style="372" customWidth="1"/>
    <col min="4099" max="4099" width="6.7109375" style="372" customWidth="1"/>
    <col min="4100" max="4100" width="7.140625" style="372" customWidth="1"/>
    <col min="4101" max="4101" width="8" style="372" bestFit="1" customWidth="1"/>
    <col min="4102" max="4102" width="8.28515625" style="372" bestFit="1" customWidth="1"/>
    <col min="4103" max="4103" width="8" style="372" bestFit="1" customWidth="1"/>
    <col min="4104" max="4104" width="8.28515625" style="372" bestFit="1" customWidth="1"/>
    <col min="4105" max="4105" width="8" style="372" bestFit="1" customWidth="1"/>
    <col min="4106" max="4106" width="8.28515625" style="372" bestFit="1" customWidth="1"/>
    <col min="4107" max="4107" width="6.28515625" style="372" bestFit="1" customWidth="1"/>
    <col min="4108" max="4108" width="6.7109375" style="372" bestFit="1" customWidth="1"/>
    <col min="4109" max="4352" width="12" style="372"/>
    <col min="4353" max="4353" width="24.85546875" style="372" customWidth="1"/>
    <col min="4354" max="4354" width="10.140625" style="372" customWidth="1"/>
    <col min="4355" max="4355" width="6.7109375" style="372" customWidth="1"/>
    <col min="4356" max="4356" width="7.140625" style="372" customWidth="1"/>
    <col min="4357" max="4357" width="8" style="372" bestFit="1" customWidth="1"/>
    <col min="4358" max="4358" width="8.28515625" style="372" bestFit="1" customWidth="1"/>
    <col min="4359" max="4359" width="8" style="372" bestFit="1" customWidth="1"/>
    <col min="4360" max="4360" width="8.28515625" style="372" bestFit="1" customWidth="1"/>
    <col min="4361" max="4361" width="8" style="372" bestFit="1" customWidth="1"/>
    <col min="4362" max="4362" width="8.28515625" style="372" bestFit="1" customWidth="1"/>
    <col min="4363" max="4363" width="6.28515625" style="372" bestFit="1" customWidth="1"/>
    <col min="4364" max="4364" width="6.7109375" style="372" bestFit="1" customWidth="1"/>
    <col min="4365" max="4608" width="12" style="372"/>
    <col min="4609" max="4609" width="24.85546875" style="372" customWidth="1"/>
    <col min="4610" max="4610" width="10.140625" style="372" customWidth="1"/>
    <col min="4611" max="4611" width="6.7109375" style="372" customWidth="1"/>
    <col min="4612" max="4612" width="7.140625" style="372" customWidth="1"/>
    <col min="4613" max="4613" width="8" style="372" bestFit="1" customWidth="1"/>
    <col min="4614" max="4614" width="8.28515625" style="372" bestFit="1" customWidth="1"/>
    <col min="4615" max="4615" width="8" style="372" bestFit="1" customWidth="1"/>
    <col min="4616" max="4616" width="8.28515625" style="372" bestFit="1" customWidth="1"/>
    <col min="4617" max="4617" width="8" style="372" bestFit="1" customWidth="1"/>
    <col min="4618" max="4618" width="8.28515625" style="372" bestFit="1" customWidth="1"/>
    <col min="4619" max="4619" width="6.28515625" style="372" bestFit="1" customWidth="1"/>
    <col min="4620" max="4620" width="6.7109375" style="372" bestFit="1" customWidth="1"/>
    <col min="4621" max="4864" width="12" style="372"/>
    <col min="4865" max="4865" width="24.85546875" style="372" customWidth="1"/>
    <col min="4866" max="4866" width="10.140625" style="372" customWidth="1"/>
    <col min="4867" max="4867" width="6.7109375" style="372" customWidth="1"/>
    <col min="4868" max="4868" width="7.140625" style="372" customWidth="1"/>
    <col min="4869" max="4869" width="8" style="372" bestFit="1" customWidth="1"/>
    <col min="4870" max="4870" width="8.28515625" style="372" bestFit="1" customWidth="1"/>
    <col min="4871" max="4871" width="8" style="372" bestFit="1" customWidth="1"/>
    <col min="4872" max="4872" width="8.28515625" style="372" bestFit="1" customWidth="1"/>
    <col min="4873" max="4873" width="8" style="372" bestFit="1" customWidth="1"/>
    <col min="4874" max="4874" width="8.28515625" style="372" bestFit="1" customWidth="1"/>
    <col min="4875" max="4875" width="6.28515625" style="372" bestFit="1" customWidth="1"/>
    <col min="4876" max="4876" width="6.7109375" style="372" bestFit="1" customWidth="1"/>
    <col min="4877" max="5120" width="12" style="372"/>
    <col min="5121" max="5121" width="24.85546875" style="372" customWidth="1"/>
    <col min="5122" max="5122" width="10.140625" style="372" customWidth="1"/>
    <col min="5123" max="5123" width="6.7109375" style="372" customWidth="1"/>
    <col min="5124" max="5124" width="7.140625" style="372" customWidth="1"/>
    <col min="5125" max="5125" width="8" style="372" bestFit="1" customWidth="1"/>
    <col min="5126" max="5126" width="8.28515625" style="372" bestFit="1" customWidth="1"/>
    <col min="5127" max="5127" width="8" style="372" bestFit="1" customWidth="1"/>
    <col min="5128" max="5128" width="8.28515625" style="372" bestFit="1" customWidth="1"/>
    <col min="5129" max="5129" width="8" style="372" bestFit="1" customWidth="1"/>
    <col min="5130" max="5130" width="8.28515625" style="372" bestFit="1" customWidth="1"/>
    <col min="5131" max="5131" width="6.28515625" style="372" bestFit="1" customWidth="1"/>
    <col min="5132" max="5132" width="6.7109375" style="372" bestFit="1" customWidth="1"/>
    <col min="5133" max="5376" width="12" style="372"/>
    <col min="5377" max="5377" width="24.85546875" style="372" customWidth="1"/>
    <col min="5378" max="5378" width="10.140625" style="372" customWidth="1"/>
    <col min="5379" max="5379" width="6.7109375" style="372" customWidth="1"/>
    <col min="5380" max="5380" width="7.140625" style="372" customWidth="1"/>
    <col min="5381" max="5381" width="8" style="372" bestFit="1" customWidth="1"/>
    <col min="5382" max="5382" width="8.28515625" style="372" bestFit="1" customWidth="1"/>
    <col min="5383" max="5383" width="8" style="372" bestFit="1" customWidth="1"/>
    <col min="5384" max="5384" width="8.28515625" style="372" bestFit="1" customWidth="1"/>
    <col min="5385" max="5385" width="8" style="372" bestFit="1" customWidth="1"/>
    <col min="5386" max="5386" width="8.28515625" style="372" bestFit="1" customWidth="1"/>
    <col min="5387" max="5387" width="6.28515625" style="372" bestFit="1" customWidth="1"/>
    <col min="5388" max="5388" width="6.7109375" style="372" bestFit="1" customWidth="1"/>
    <col min="5389" max="5632" width="12" style="372"/>
    <col min="5633" max="5633" width="24.85546875" style="372" customWidth="1"/>
    <col min="5634" max="5634" width="10.140625" style="372" customWidth="1"/>
    <col min="5635" max="5635" width="6.7109375" style="372" customWidth="1"/>
    <col min="5636" max="5636" width="7.140625" style="372" customWidth="1"/>
    <col min="5637" max="5637" width="8" style="372" bestFit="1" customWidth="1"/>
    <col min="5638" max="5638" width="8.28515625" style="372" bestFit="1" customWidth="1"/>
    <col min="5639" max="5639" width="8" style="372" bestFit="1" customWidth="1"/>
    <col min="5640" max="5640" width="8.28515625" style="372" bestFit="1" customWidth="1"/>
    <col min="5641" max="5641" width="8" style="372" bestFit="1" customWidth="1"/>
    <col min="5642" max="5642" width="8.28515625" style="372" bestFit="1" customWidth="1"/>
    <col min="5643" max="5643" width="6.28515625" style="372" bestFit="1" customWidth="1"/>
    <col min="5644" max="5644" width="6.7109375" style="372" bestFit="1" customWidth="1"/>
    <col min="5645" max="5888" width="12" style="372"/>
    <col min="5889" max="5889" width="24.85546875" style="372" customWidth="1"/>
    <col min="5890" max="5890" width="10.140625" style="372" customWidth="1"/>
    <col min="5891" max="5891" width="6.7109375" style="372" customWidth="1"/>
    <col min="5892" max="5892" width="7.140625" style="372" customWidth="1"/>
    <col min="5893" max="5893" width="8" style="372" bestFit="1" customWidth="1"/>
    <col min="5894" max="5894" width="8.28515625" style="372" bestFit="1" customWidth="1"/>
    <col min="5895" max="5895" width="8" style="372" bestFit="1" customWidth="1"/>
    <col min="5896" max="5896" width="8.28515625" style="372" bestFit="1" customWidth="1"/>
    <col min="5897" max="5897" width="8" style="372" bestFit="1" customWidth="1"/>
    <col min="5898" max="5898" width="8.28515625" style="372" bestFit="1" customWidth="1"/>
    <col min="5899" max="5899" width="6.28515625" style="372" bestFit="1" customWidth="1"/>
    <col min="5900" max="5900" width="6.7109375" style="372" bestFit="1" customWidth="1"/>
    <col min="5901" max="6144" width="12" style="372"/>
    <col min="6145" max="6145" width="24.85546875" style="372" customWidth="1"/>
    <col min="6146" max="6146" width="10.140625" style="372" customWidth="1"/>
    <col min="6147" max="6147" width="6.7109375" style="372" customWidth="1"/>
    <col min="6148" max="6148" width="7.140625" style="372" customWidth="1"/>
    <col min="6149" max="6149" width="8" style="372" bestFit="1" customWidth="1"/>
    <col min="6150" max="6150" width="8.28515625" style="372" bestFit="1" customWidth="1"/>
    <col min="6151" max="6151" width="8" style="372" bestFit="1" customWidth="1"/>
    <col min="6152" max="6152" width="8.28515625" style="372" bestFit="1" customWidth="1"/>
    <col min="6153" max="6153" width="8" style="372" bestFit="1" customWidth="1"/>
    <col min="6154" max="6154" width="8.28515625" style="372" bestFit="1" customWidth="1"/>
    <col min="6155" max="6155" width="6.28515625" style="372" bestFit="1" customWidth="1"/>
    <col min="6156" max="6156" width="6.7109375" style="372" bestFit="1" customWidth="1"/>
    <col min="6157" max="6400" width="12" style="372"/>
    <col min="6401" max="6401" width="24.85546875" style="372" customWidth="1"/>
    <col min="6402" max="6402" width="10.140625" style="372" customWidth="1"/>
    <col min="6403" max="6403" width="6.7109375" style="372" customWidth="1"/>
    <col min="6404" max="6404" width="7.140625" style="372" customWidth="1"/>
    <col min="6405" max="6405" width="8" style="372" bestFit="1" customWidth="1"/>
    <col min="6406" max="6406" width="8.28515625" style="372" bestFit="1" customWidth="1"/>
    <col min="6407" max="6407" width="8" style="372" bestFit="1" customWidth="1"/>
    <col min="6408" max="6408" width="8.28515625" style="372" bestFit="1" customWidth="1"/>
    <col min="6409" max="6409" width="8" style="372" bestFit="1" customWidth="1"/>
    <col min="6410" max="6410" width="8.28515625" style="372" bestFit="1" customWidth="1"/>
    <col min="6411" max="6411" width="6.28515625" style="372" bestFit="1" customWidth="1"/>
    <col min="6412" max="6412" width="6.7109375" style="372" bestFit="1" customWidth="1"/>
    <col min="6413" max="6656" width="12" style="372"/>
    <col min="6657" max="6657" width="24.85546875" style="372" customWidth="1"/>
    <col min="6658" max="6658" width="10.140625" style="372" customWidth="1"/>
    <col min="6659" max="6659" width="6.7109375" style="372" customWidth="1"/>
    <col min="6660" max="6660" width="7.140625" style="372" customWidth="1"/>
    <col min="6661" max="6661" width="8" style="372" bestFit="1" customWidth="1"/>
    <col min="6662" max="6662" width="8.28515625" style="372" bestFit="1" customWidth="1"/>
    <col min="6663" max="6663" width="8" style="372" bestFit="1" customWidth="1"/>
    <col min="6664" max="6664" width="8.28515625" style="372" bestFit="1" customWidth="1"/>
    <col min="6665" max="6665" width="8" style="372" bestFit="1" customWidth="1"/>
    <col min="6666" max="6666" width="8.28515625" style="372" bestFit="1" customWidth="1"/>
    <col min="6667" max="6667" width="6.28515625" style="372" bestFit="1" customWidth="1"/>
    <col min="6668" max="6668" width="6.7109375" style="372" bestFit="1" customWidth="1"/>
    <col min="6669" max="6912" width="12" style="372"/>
    <col min="6913" max="6913" width="24.85546875" style="372" customWidth="1"/>
    <col min="6914" max="6914" width="10.140625" style="372" customWidth="1"/>
    <col min="6915" max="6915" width="6.7109375" style="372" customWidth="1"/>
    <col min="6916" max="6916" width="7.140625" style="372" customWidth="1"/>
    <col min="6917" max="6917" width="8" style="372" bestFit="1" customWidth="1"/>
    <col min="6918" max="6918" width="8.28515625" style="372" bestFit="1" customWidth="1"/>
    <col min="6919" max="6919" width="8" style="372" bestFit="1" customWidth="1"/>
    <col min="6920" max="6920" width="8.28515625" style="372" bestFit="1" customWidth="1"/>
    <col min="6921" max="6921" width="8" style="372" bestFit="1" customWidth="1"/>
    <col min="6922" max="6922" width="8.28515625" style="372" bestFit="1" customWidth="1"/>
    <col min="6923" max="6923" width="6.28515625" style="372" bestFit="1" customWidth="1"/>
    <col min="6924" max="6924" width="6.7109375" style="372" bestFit="1" customWidth="1"/>
    <col min="6925" max="7168" width="12" style="372"/>
    <col min="7169" max="7169" width="24.85546875" style="372" customWidth="1"/>
    <col min="7170" max="7170" width="10.140625" style="372" customWidth="1"/>
    <col min="7171" max="7171" width="6.7109375" style="372" customWidth="1"/>
    <col min="7172" max="7172" width="7.140625" style="372" customWidth="1"/>
    <col min="7173" max="7173" width="8" style="372" bestFit="1" customWidth="1"/>
    <col min="7174" max="7174" width="8.28515625" style="372" bestFit="1" customWidth="1"/>
    <col min="7175" max="7175" width="8" style="372" bestFit="1" customWidth="1"/>
    <col min="7176" max="7176" width="8.28515625" style="372" bestFit="1" customWidth="1"/>
    <col min="7177" max="7177" width="8" style="372" bestFit="1" customWidth="1"/>
    <col min="7178" max="7178" width="8.28515625" style="372" bestFit="1" customWidth="1"/>
    <col min="7179" max="7179" width="6.28515625" style="372" bestFit="1" customWidth="1"/>
    <col min="7180" max="7180" width="6.7109375" style="372" bestFit="1" customWidth="1"/>
    <col min="7181" max="7424" width="12" style="372"/>
    <col min="7425" max="7425" width="24.85546875" style="372" customWidth="1"/>
    <col min="7426" max="7426" width="10.140625" style="372" customWidth="1"/>
    <col min="7427" max="7427" width="6.7109375" style="372" customWidth="1"/>
    <col min="7428" max="7428" width="7.140625" style="372" customWidth="1"/>
    <col min="7429" max="7429" width="8" style="372" bestFit="1" customWidth="1"/>
    <col min="7430" max="7430" width="8.28515625" style="372" bestFit="1" customWidth="1"/>
    <col min="7431" max="7431" width="8" style="372" bestFit="1" customWidth="1"/>
    <col min="7432" max="7432" width="8.28515625" style="372" bestFit="1" customWidth="1"/>
    <col min="7433" max="7433" width="8" style="372" bestFit="1" customWidth="1"/>
    <col min="7434" max="7434" width="8.28515625" style="372" bestFit="1" customWidth="1"/>
    <col min="7435" max="7435" width="6.28515625" style="372" bestFit="1" customWidth="1"/>
    <col min="7436" max="7436" width="6.7109375" style="372" bestFit="1" customWidth="1"/>
    <col min="7437" max="7680" width="12" style="372"/>
    <col min="7681" max="7681" width="24.85546875" style="372" customWidth="1"/>
    <col min="7682" max="7682" width="10.140625" style="372" customWidth="1"/>
    <col min="7683" max="7683" width="6.7109375" style="372" customWidth="1"/>
    <col min="7684" max="7684" width="7.140625" style="372" customWidth="1"/>
    <col min="7685" max="7685" width="8" style="372" bestFit="1" customWidth="1"/>
    <col min="7686" max="7686" width="8.28515625" style="372" bestFit="1" customWidth="1"/>
    <col min="7687" max="7687" width="8" style="372" bestFit="1" customWidth="1"/>
    <col min="7688" max="7688" width="8.28515625" style="372" bestFit="1" customWidth="1"/>
    <col min="7689" max="7689" width="8" style="372" bestFit="1" customWidth="1"/>
    <col min="7690" max="7690" width="8.28515625" style="372" bestFit="1" customWidth="1"/>
    <col min="7691" max="7691" width="6.28515625" style="372" bestFit="1" customWidth="1"/>
    <col min="7692" max="7692" width="6.7109375" style="372" bestFit="1" customWidth="1"/>
    <col min="7693" max="7936" width="12" style="372"/>
    <col min="7937" max="7937" width="24.85546875" style="372" customWidth="1"/>
    <col min="7938" max="7938" width="10.140625" style="372" customWidth="1"/>
    <col min="7939" max="7939" width="6.7109375" style="372" customWidth="1"/>
    <col min="7940" max="7940" width="7.140625" style="372" customWidth="1"/>
    <col min="7941" max="7941" width="8" style="372" bestFit="1" customWidth="1"/>
    <col min="7942" max="7942" width="8.28515625" style="372" bestFit="1" customWidth="1"/>
    <col min="7943" max="7943" width="8" style="372" bestFit="1" customWidth="1"/>
    <col min="7944" max="7944" width="8.28515625" style="372" bestFit="1" customWidth="1"/>
    <col min="7945" max="7945" width="8" style="372" bestFit="1" customWidth="1"/>
    <col min="7946" max="7946" width="8.28515625" style="372" bestFit="1" customWidth="1"/>
    <col min="7947" max="7947" width="6.28515625" style="372" bestFit="1" customWidth="1"/>
    <col min="7948" max="7948" width="6.7109375" style="372" bestFit="1" customWidth="1"/>
    <col min="7949" max="8192" width="12" style="372"/>
    <col min="8193" max="8193" width="24.85546875" style="372" customWidth="1"/>
    <col min="8194" max="8194" width="10.140625" style="372" customWidth="1"/>
    <col min="8195" max="8195" width="6.7109375" style="372" customWidth="1"/>
    <col min="8196" max="8196" width="7.140625" style="372" customWidth="1"/>
    <col min="8197" max="8197" width="8" style="372" bestFit="1" customWidth="1"/>
    <col min="8198" max="8198" width="8.28515625" style="372" bestFit="1" customWidth="1"/>
    <col min="8199" max="8199" width="8" style="372" bestFit="1" customWidth="1"/>
    <col min="8200" max="8200" width="8.28515625" style="372" bestFit="1" customWidth="1"/>
    <col min="8201" max="8201" width="8" style="372" bestFit="1" customWidth="1"/>
    <col min="8202" max="8202" width="8.28515625" style="372" bestFit="1" customWidth="1"/>
    <col min="8203" max="8203" width="6.28515625" style="372" bestFit="1" customWidth="1"/>
    <col min="8204" max="8204" width="6.7109375" style="372" bestFit="1" customWidth="1"/>
    <col min="8205" max="8448" width="12" style="372"/>
    <col min="8449" max="8449" width="24.85546875" style="372" customWidth="1"/>
    <col min="8450" max="8450" width="10.140625" style="372" customWidth="1"/>
    <col min="8451" max="8451" width="6.7109375" style="372" customWidth="1"/>
    <col min="8452" max="8452" width="7.140625" style="372" customWidth="1"/>
    <col min="8453" max="8453" width="8" style="372" bestFit="1" customWidth="1"/>
    <col min="8454" max="8454" width="8.28515625" style="372" bestFit="1" customWidth="1"/>
    <col min="8455" max="8455" width="8" style="372" bestFit="1" customWidth="1"/>
    <col min="8456" max="8456" width="8.28515625" style="372" bestFit="1" customWidth="1"/>
    <col min="8457" max="8457" width="8" style="372" bestFit="1" customWidth="1"/>
    <col min="8458" max="8458" width="8.28515625" style="372" bestFit="1" customWidth="1"/>
    <col min="8459" max="8459" width="6.28515625" style="372" bestFit="1" customWidth="1"/>
    <col min="8460" max="8460" width="6.7109375" style="372" bestFit="1" customWidth="1"/>
    <col min="8461" max="8704" width="12" style="372"/>
    <col min="8705" max="8705" width="24.85546875" style="372" customWidth="1"/>
    <col min="8706" max="8706" width="10.140625" style="372" customWidth="1"/>
    <col min="8707" max="8707" width="6.7109375" style="372" customWidth="1"/>
    <col min="8708" max="8708" width="7.140625" style="372" customWidth="1"/>
    <col min="8709" max="8709" width="8" style="372" bestFit="1" customWidth="1"/>
    <col min="8710" max="8710" width="8.28515625" style="372" bestFit="1" customWidth="1"/>
    <col min="8711" max="8711" width="8" style="372" bestFit="1" customWidth="1"/>
    <col min="8712" max="8712" width="8.28515625" style="372" bestFit="1" customWidth="1"/>
    <col min="8713" max="8713" width="8" style="372" bestFit="1" customWidth="1"/>
    <col min="8714" max="8714" width="8.28515625" style="372" bestFit="1" customWidth="1"/>
    <col min="8715" max="8715" width="6.28515625" style="372" bestFit="1" customWidth="1"/>
    <col min="8716" max="8716" width="6.7109375" style="372" bestFit="1" customWidth="1"/>
    <col min="8717" max="8960" width="12" style="372"/>
    <col min="8961" max="8961" width="24.85546875" style="372" customWidth="1"/>
    <col min="8962" max="8962" width="10.140625" style="372" customWidth="1"/>
    <col min="8963" max="8963" width="6.7109375" style="372" customWidth="1"/>
    <col min="8964" max="8964" width="7.140625" style="372" customWidth="1"/>
    <col min="8965" max="8965" width="8" style="372" bestFit="1" customWidth="1"/>
    <col min="8966" max="8966" width="8.28515625" style="372" bestFit="1" customWidth="1"/>
    <col min="8967" max="8967" width="8" style="372" bestFit="1" customWidth="1"/>
    <col min="8968" max="8968" width="8.28515625" style="372" bestFit="1" customWidth="1"/>
    <col min="8969" max="8969" width="8" style="372" bestFit="1" customWidth="1"/>
    <col min="8970" max="8970" width="8.28515625" style="372" bestFit="1" customWidth="1"/>
    <col min="8971" max="8971" width="6.28515625" style="372" bestFit="1" customWidth="1"/>
    <col min="8972" max="8972" width="6.7109375" style="372" bestFit="1" customWidth="1"/>
    <col min="8973" max="9216" width="12" style="372"/>
    <col min="9217" max="9217" width="24.85546875" style="372" customWidth="1"/>
    <col min="9218" max="9218" width="10.140625" style="372" customWidth="1"/>
    <col min="9219" max="9219" width="6.7109375" style="372" customWidth="1"/>
    <col min="9220" max="9220" width="7.140625" style="372" customWidth="1"/>
    <col min="9221" max="9221" width="8" style="372" bestFit="1" customWidth="1"/>
    <col min="9222" max="9222" width="8.28515625" style="372" bestFit="1" customWidth="1"/>
    <col min="9223" max="9223" width="8" style="372" bestFit="1" customWidth="1"/>
    <col min="9224" max="9224" width="8.28515625" style="372" bestFit="1" customWidth="1"/>
    <col min="9225" max="9225" width="8" style="372" bestFit="1" customWidth="1"/>
    <col min="9226" max="9226" width="8.28515625" style="372" bestFit="1" customWidth="1"/>
    <col min="9227" max="9227" width="6.28515625" style="372" bestFit="1" customWidth="1"/>
    <col min="9228" max="9228" width="6.7109375" style="372" bestFit="1" customWidth="1"/>
    <col min="9229" max="9472" width="12" style="372"/>
    <col min="9473" max="9473" width="24.85546875" style="372" customWidth="1"/>
    <col min="9474" max="9474" width="10.140625" style="372" customWidth="1"/>
    <col min="9475" max="9475" width="6.7109375" style="372" customWidth="1"/>
    <col min="9476" max="9476" width="7.140625" style="372" customWidth="1"/>
    <col min="9477" max="9477" width="8" style="372" bestFit="1" customWidth="1"/>
    <col min="9478" max="9478" width="8.28515625" style="372" bestFit="1" customWidth="1"/>
    <col min="9479" max="9479" width="8" style="372" bestFit="1" customWidth="1"/>
    <col min="9480" max="9480" width="8.28515625" style="372" bestFit="1" customWidth="1"/>
    <col min="9481" max="9481" width="8" style="372" bestFit="1" customWidth="1"/>
    <col min="9482" max="9482" width="8.28515625" style="372" bestFit="1" customWidth="1"/>
    <col min="9483" max="9483" width="6.28515625" style="372" bestFit="1" customWidth="1"/>
    <col min="9484" max="9484" width="6.7109375" style="372" bestFit="1" customWidth="1"/>
    <col min="9485" max="9728" width="12" style="372"/>
    <col min="9729" max="9729" width="24.85546875" style="372" customWidth="1"/>
    <col min="9730" max="9730" width="10.140625" style="372" customWidth="1"/>
    <col min="9731" max="9731" width="6.7109375" style="372" customWidth="1"/>
    <col min="9732" max="9732" width="7.140625" style="372" customWidth="1"/>
    <col min="9733" max="9733" width="8" style="372" bestFit="1" customWidth="1"/>
    <col min="9734" max="9734" width="8.28515625" style="372" bestFit="1" customWidth="1"/>
    <col min="9735" max="9735" width="8" style="372" bestFit="1" customWidth="1"/>
    <col min="9736" max="9736" width="8.28515625" style="372" bestFit="1" customWidth="1"/>
    <col min="9737" max="9737" width="8" style="372" bestFit="1" customWidth="1"/>
    <col min="9738" max="9738" width="8.28515625" style="372" bestFit="1" customWidth="1"/>
    <col min="9739" max="9739" width="6.28515625" style="372" bestFit="1" customWidth="1"/>
    <col min="9740" max="9740" width="6.7109375" style="372" bestFit="1" customWidth="1"/>
    <col min="9741" max="9984" width="12" style="372"/>
    <col min="9985" max="9985" width="24.85546875" style="372" customWidth="1"/>
    <col min="9986" max="9986" width="10.140625" style="372" customWidth="1"/>
    <col min="9987" max="9987" width="6.7109375" style="372" customWidth="1"/>
    <col min="9988" max="9988" width="7.140625" style="372" customWidth="1"/>
    <col min="9989" max="9989" width="8" style="372" bestFit="1" customWidth="1"/>
    <col min="9990" max="9990" width="8.28515625" style="372" bestFit="1" customWidth="1"/>
    <col min="9991" max="9991" width="8" style="372" bestFit="1" customWidth="1"/>
    <col min="9992" max="9992" width="8.28515625" style="372" bestFit="1" customWidth="1"/>
    <col min="9993" max="9993" width="8" style="372" bestFit="1" customWidth="1"/>
    <col min="9994" max="9994" width="8.28515625" style="372" bestFit="1" customWidth="1"/>
    <col min="9995" max="9995" width="6.28515625" style="372" bestFit="1" customWidth="1"/>
    <col min="9996" max="9996" width="6.7109375" style="372" bestFit="1" customWidth="1"/>
    <col min="9997" max="10240" width="12" style="372"/>
    <col min="10241" max="10241" width="24.85546875" style="372" customWidth="1"/>
    <col min="10242" max="10242" width="10.140625" style="372" customWidth="1"/>
    <col min="10243" max="10243" width="6.7109375" style="372" customWidth="1"/>
    <col min="10244" max="10244" width="7.140625" style="372" customWidth="1"/>
    <col min="10245" max="10245" width="8" style="372" bestFit="1" customWidth="1"/>
    <col min="10246" max="10246" width="8.28515625" style="372" bestFit="1" customWidth="1"/>
    <col min="10247" max="10247" width="8" style="372" bestFit="1" customWidth="1"/>
    <col min="10248" max="10248" width="8.28515625" style="372" bestFit="1" customWidth="1"/>
    <col min="10249" max="10249" width="8" style="372" bestFit="1" customWidth="1"/>
    <col min="10250" max="10250" width="8.28515625" style="372" bestFit="1" customWidth="1"/>
    <col min="10251" max="10251" width="6.28515625" style="372" bestFit="1" customWidth="1"/>
    <col min="10252" max="10252" width="6.7109375" style="372" bestFit="1" customWidth="1"/>
    <col min="10253" max="10496" width="12" style="372"/>
    <col min="10497" max="10497" width="24.85546875" style="372" customWidth="1"/>
    <col min="10498" max="10498" width="10.140625" style="372" customWidth="1"/>
    <col min="10499" max="10499" width="6.7109375" style="372" customWidth="1"/>
    <col min="10500" max="10500" width="7.140625" style="372" customWidth="1"/>
    <col min="10501" max="10501" width="8" style="372" bestFit="1" customWidth="1"/>
    <col min="10502" max="10502" width="8.28515625" style="372" bestFit="1" customWidth="1"/>
    <col min="10503" max="10503" width="8" style="372" bestFit="1" customWidth="1"/>
    <col min="10504" max="10504" width="8.28515625" style="372" bestFit="1" customWidth="1"/>
    <col min="10505" max="10505" width="8" style="372" bestFit="1" customWidth="1"/>
    <col min="10506" max="10506" width="8.28515625" style="372" bestFit="1" customWidth="1"/>
    <col min="10507" max="10507" width="6.28515625" style="372" bestFit="1" customWidth="1"/>
    <col min="10508" max="10508" width="6.7109375" style="372" bestFit="1" customWidth="1"/>
    <col min="10509" max="10752" width="12" style="372"/>
    <col min="10753" max="10753" width="24.85546875" style="372" customWidth="1"/>
    <col min="10754" max="10754" width="10.140625" style="372" customWidth="1"/>
    <col min="10755" max="10755" width="6.7109375" style="372" customWidth="1"/>
    <col min="10756" max="10756" width="7.140625" style="372" customWidth="1"/>
    <col min="10757" max="10757" width="8" style="372" bestFit="1" customWidth="1"/>
    <col min="10758" max="10758" width="8.28515625" style="372" bestFit="1" customWidth="1"/>
    <col min="10759" max="10759" width="8" style="372" bestFit="1" customWidth="1"/>
    <col min="10760" max="10760" width="8.28515625" style="372" bestFit="1" customWidth="1"/>
    <col min="10761" max="10761" width="8" style="372" bestFit="1" customWidth="1"/>
    <col min="10762" max="10762" width="8.28515625" style="372" bestFit="1" customWidth="1"/>
    <col min="10763" max="10763" width="6.28515625" style="372" bestFit="1" customWidth="1"/>
    <col min="10764" max="10764" width="6.7109375" style="372" bestFit="1" customWidth="1"/>
    <col min="10765" max="11008" width="12" style="372"/>
    <col min="11009" max="11009" width="24.85546875" style="372" customWidth="1"/>
    <col min="11010" max="11010" width="10.140625" style="372" customWidth="1"/>
    <col min="11011" max="11011" width="6.7109375" style="372" customWidth="1"/>
    <col min="11012" max="11012" width="7.140625" style="372" customWidth="1"/>
    <col min="11013" max="11013" width="8" style="372" bestFit="1" customWidth="1"/>
    <col min="11014" max="11014" width="8.28515625" style="372" bestFit="1" customWidth="1"/>
    <col min="11015" max="11015" width="8" style="372" bestFit="1" customWidth="1"/>
    <col min="11016" max="11016" width="8.28515625" style="372" bestFit="1" customWidth="1"/>
    <col min="11017" max="11017" width="8" style="372" bestFit="1" customWidth="1"/>
    <col min="11018" max="11018" width="8.28515625" style="372" bestFit="1" customWidth="1"/>
    <col min="11019" max="11019" width="6.28515625" style="372" bestFit="1" customWidth="1"/>
    <col min="11020" max="11020" width="6.7109375" style="372" bestFit="1" customWidth="1"/>
    <col min="11021" max="11264" width="12" style="372"/>
    <col min="11265" max="11265" width="24.85546875" style="372" customWidth="1"/>
    <col min="11266" max="11266" width="10.140625" style="372" customWidth="1"/>
    <col min="11267" max="11267" width="6.7109375" style="372" customWidth="1"/>
    <col min="11268" max="11268" width="7.140625" style="372" customWidth="1"/>
    <col min="11269" max="11269" width="8" style="372" bestFit="1" customWidth="1"/>
    <col min="11270" max="11270" width="8.28515625" style="372" bestFit="1" customWidth="1"/>
    <col min="11271" max="11271" width="8" style="372" bestFit="1" customWidth="1"/>
    <col min="11272" max="11272" width="8.28515625" style="372" bestFit="1" customWidth="1"/>
    <col min="11273" max="11273" width="8" style="372" bestFit="1" customWidth="1"/>
    <col min="11274" max="11274" width="8.28515625" style="372" bestFit="1" customWidth="1"/>
    <col min="11275" max="11275" width="6.28515625" style="372" bestFit="1" customWidth="1"/>
    <col min="11276" max="11276" width="6.7109375" style="372" bestFit="1" customWidth="1"/>
    <col min="11277" max="11520" width="12" style="372"/>
    <col min="11521" max="11521" width="24.85546875" style="372" customWidth="1"/>
    <col min="11522" max="11522" width="10.140625" style="372" customWidth="1"/>
    <col min="11523" max="11523" width="6.7109375" style="372" customWidth="1"/>
    <col min="11524" max="11524" width="7.140625" style="372" customWidth="1"/>
    <col min="11525" max="11525" width="8" style="372" bestFit="1" customWidth="1"/>
    <col min="11526" max="11526" width="8.28515625" style="372" bestFit="1" customWidth="1"/>
    <col min="11527" max="11527" width="8" style="372" bestFit="1" customWidth="1"/>
    <col min="11528" max="11528" width="8.28515625" style="372" bestFit="1" customWidth="1"/>
    <col min="11529" max="11529" width="8" style="372" bestFit="1" customWidth="1"/>
    <col min="11530" max="11530" width="8.28515625" style="372" bestFit="1" customWidth="1"/>
    <col min="11531" max="11531" width="6.28515625" style="372" bestFit="1" customWidth="1"/>
    <col min="11532" max="11532" width="6.7109375" style="372" bestFit="1" customWidth="1"/>
    <col min="11533" max="11776" width="12" style="372"/>
    <col min="11777" max="11777" width="24.85546875" style="372" customWidth="1"/>
    <col min="11778" max="11778" width="10.140625" style="372" customWidth="1"/>
    <col min="11779" max="11779" width="6.7109375" style="372" customWidth="1"/>
    <col min="11780" max="11780" width="7.140625" style="372" customWidth="1"/>
    <col min="11781" max="11781" width="8" style="372" bestFit="1" customWidth="1"/>
    <col min="11782" max="11782" width="8.28515625" style="372" bestFit="1" customWidth="1"/>
    <col min="11783" max="11783" width="8" style="372" bestFit="1" customWidth="1"/>
    <col min="11784" max="11784" width="8.28515625" style="372" bestFit="1" customWidth="1"/>
    <col min="11785" max="11785" width="8" style="372" bestFit="1" customWidth="1"/>
    <col min="11786" max="11786" width="8.28515625" style="372" bestFit="1" customWidth="1"/>
    <col min="11787" max="11787" width="6.28515625" style="372" bestFit="1" customWidth="1"/>
    <col min="11788" max="11788" width="6.7109375" style="372" bestFit="1" customWidth="1"/>
    <col min="11789" max="12032" width="12" style="372"/>
    <col min="12033" max="12033" width="24.85546875" style="372" customWidth="1"/>
    <col min="12034" max="12034" width="10.140625" style="372" customWidth="1"/>
    <col min="12035" max="12035" width="6.7109375" style="372" customWidth="1"/>
    <col min="12036" max="12036" width="7.140625" style="372" customWidth="1"/>
    <col min="12037" max="12037" width="8" style="372" bestFit="1" customWidth="1"/>
    <col min="12038" max="12038" width="8.28515625" style="372" bestFit="1" customWidth="1"/>
    <col min="12039" max="12039" width="8" style="372" bestFit="1" customWidth="1"/>
    <col min="12040" max="12040" width="8.28515625" style="372" bestFit="1" customWidth="1"/>
    <col min="12041" max="12041" width="8" style="372" bestFit="1" customWidth="1"/>
    <col min="12042" max="12042" width="8.28515625" style="372" bestFit="1" customWidth="1"/>
    <col min="12043" max="12043" width="6.28515625" style="372" bestFit="1" customWidth="1"/>
    <col min="12044" max="12044" width="6.7109375" style="372" bestFit="1" customWidth="1"/>
    <col min="12045" max="12288" width="12" style="372"/>
    <col min="12289" max="12289" width="24.85546875" style="372" customWidth="1"/>
    <col min="12290" max="12290" width="10.140625" style="372" customWidth="1"/>
    <col min="12291" max="12291" width="6.7109375" style="372" customWidth="1"/>
    <col min="12292" max="12292" width="7.140625" style="372" customWidth="1"/>
    <col min="12293" max="12293" width="8" style="372" bestFit="1" customWidth="1"/>
    <col min="12294" max="12294" width="8.28515625" style="372" bestFit="1" customWidth="1"/>
    <col min="12295" max="12295" width="8" style="372" bestFit="1" customWidth="1"/>
    <col min="12296" max="12296" width="8.28515625" style="372" bestFit="1" customWidth="1"/>
    <col min="12297" max="12297" width="8" style="372" bestFit="1" customWidth="1"/>
    <col min="12298" max="12298" width="8.28515625" style="372" bestFit="1" customWidth="1"/>
    <col min="12299" max="12299" width="6.28515625" style="372" bestFit="1" customWidth="1"/>
    <col min="12300" max="12300" width="6.7109375" style="372" bestFit="1" customWidth="1"/>
    <col min="12301" max="12544" width="12" style="372"/>
    <col min="12545" max="12545" width="24.85546875" style="372" customWidth="1"/>
    <col min="12546" max="12546" width="10.140625" style="372" customWidth="1"/>
    <col min="12547" max="12547" width="6.7109375" style="372" customWidth="1"/>
    <col min="12548" max="12548" width="7.140625" style="372" customWidth="1"/>
    <col min="12549" max="12549" width="8" style="372" bestFit="1" customWidth="1"/>
    <col min="12550" max="12550" width="8.28515625" style="372" bestFit="1" customWidth="1"/>
    <col min="12551" max="12551" width="8" style="372" bestFit="1" customWidth="1"/>
    <col min="12552" max="12552" width="8.28515625" style="372" bestFit="1" customWidth="1"/>
    <col min="12553" max="12553" width="8" style="372" bestFit="1" customWidth="1"/>
    <col min="12554" max="12554" width="8.28515625" style="372" bestFit="1" customWidth="1"/>
    <col min="12555" max="12555" width="6.28515625" style="372" bestFit="1" customWidth="1"/>
    <col min="12556" max="12556" width="6.7109375" style="372" bestFit="1" customWidth="1"/>
    <col min="12557" max="12800" width="12" style="372"/>
    <col min="12801" max="12801" width="24.85546875" style="372" customWidth="1"/>
    <col min="12802" max="12802" width="10.140625" style="372" customWidth="1"/>
    <col min="12803" max="12803" width="6.7109375" style="372" customWidth="1"/>
    <col min="12804" max="12804" width="7.140625" style="372" customWidth="1"/>
    <col min="12805" max="12805" width="8" style="372" bestFit="1" customWidth="1"/>
    <col min="12806" max="12806" width="8.28515625" style="372" bestFit="1" customWidth="1"/>
    <col min="12807" max="12807" width="8" style="372" bestFit="1" customWidth="1"/>
    <col min="12808" max="12808" width="8.28515625" style="372" bestFit="1" customWidth="1"/>
    <col min="12809" max="12809" width="8" style="372" bestFit="1" customWidth="1"/>
    <col min="12810" max="12810" width="8.28515625" style="372" bestFit="1" customWidth="1"/>
    <col min="12811" max="12811" width="6.28515625" style="372" bestFit="1" customWidth="1"/>
    <col min="12812" max="12812" width="6.7109375" style="372" bestFit="1" customWidth="1"/>
    <col min="12813" max="13056" width="12" style="372"/>
    <col min="13057" max="13057" width="24.85546875" style="372" customWidth="1"/>
    <col min="13058" max="13058" width="10.140625" style="372" customWidth="1"/>
    <col min="13059" max="13059" width="6.7109375" style="372" customWidth="1"/>
    <col min="13060" max="13060" width="7.140625" style="372" customWidth="1"/>
    <col min="13061" max="13061" width="8" style="372" bestFit="1" customWidth="1"/>
    <col min="13062" max="13062" width="8.28515625" style="372" bestFit="1" customWidth="1"/>
    <col min="13063" max="13063" width="8" style="372" bestFit="1" customWidth="1"/>
    <col min="13064" max="13064" width="8.28515625" style="372" bestFit="1" customWidth="1"/>
    <col min="13065" max="13065" width="8" style="372" bestFit="1" customWidth="1"/>
    <col min="13066" max="13066" width="8.28515625" style="372" bestFit="1" customWidth="1"/>
    <col min="13067" max="13067" width="6.28515625" style="372" bestFit="1" customWidth="1"/>
    <col min="13068" max="13068" width="6.7109375" style="372" bestFit="1" customWidth="1"/>
    <col min="13069" max="13312" width="12" style="372"/>
    <col min="13313" max="13313" width="24.85546875" style="372" customWidth="1"/>
    <col min="13314" max="13314" width="10.140625" style="372" customWidth="1"/>
    <col min="13315" max="13315" width="6.7109375" style="372" customWidth="1"/>
    <col min="13316" max="13316" width="7.140625" style="372" customWidth="1"/>
    <col min="13317" max="13317" width="8" style="372" bestFit="1" customWidth="1"/>
    <col min="13318" max="13318" width="8.28515625" style="372" bestFit="1" customWidth="1"/>
    <col min="13319" max="13319" width="8" style="372" bestFit="1" customWidth="1"/>
    <col min="13320" max="13320" width="8.28515625" style="372" bestFit="1" customWidth="1"/>
    <col min="13321" max="13321" width="8" style="372" bestFit="1" customWidth="1"/>
    <col min="13322" max="13322" width="8.28515625" style="372" bestFit="1" customWidth="1"/>
    <col min="13323" max="13323" width="6.28515625" style="372" bestFit="1" customWidth="1"/>
    <col min="13324" max="13324" width="6.7109375" style="372" bestFit="1" customWidth="1"/>
    <col min="13325" max="13568" width="12" style="372"/>
    <col min="13569" max="13569" width="24.85546875" style="372" customWidth="1"/>
    <col min="13570" max="13570" width="10.140625" style="372" customWidth="1"/>
    <col min="13571" max="13571" width="6.7109375" style="372" customWidth="1"/>
    <col min="13572" max="13572" width="7.140625" style="372" customWidth="1"/>
    <col min="13573" max="13573" width="8" style="372" bestFit="1" customWidth="1"/>
    <col min="13574" max="13574" width="8.28515625" style="372" bestFit="1" customWidth="1"/>
    <col min="13575" max="13575" width="8" style="372" bestFit="1" customWidth="1"/>
    <col min="13576" max="13576" width="8.28515625" style="372" bestFit="1" customWidth="1"/>
    <col min="13577" max="13577" width="8" style="372" bestFit="1" customWidth="1"/>
    <col min="13578" max="13578" width="8.28515625" style="372" bestFit="1" customWidth="1"/>
    <col min="13579" max="13579" width="6.28515625" style="372" bestFit="1" customWidth="1"/>
    <col min="13580" max="13580" width="6.7109375" style="372" bestFit="1" customWidth="1"/>
    <col min="13581" max="13824" width="12" style="372"/>
    <col min="13825" max="13825" width="24.85546875" style="372" customWidth="1"/>
    <col min="13826" max="13826" width="10.140625" style="372" customWidth="1"/>
    <col min="13827" max="13827" width="6.7109375" style="372" customWidth="1"/>
    <col min="13828" max="13828" width="7.140625" style="372" customWidth="1"/>
    <col min="13829" max="13829" width="8" style="372" bestFit="1" customWidth="1"/>
    <col min="13830" max="13830" width="8.28515625" style="372" bestFit="1" customWidth="1"/>
    <col min="13831" max="13831" width="8" style="372" bestFit="1" customWidth="1"/>
    <col min="13832" max="13832" width="8.28515625" style="372" bestFit="1" customWidth="1"/>
    <col min="13833" max="13833" width="8" style="372" bestFit="1" customWidth="1"/>
    <col min="13834" max="13834" width="8.28515625" style="372" bestFit="1" customWidth="1"/>
    <col min="13835" max="13835" width="6.28515625" style="372" bestFit="1" customWidth="1"/>
    <col min="13836" max="13836" width="6.7109375" style="372" bestFit="1" customWidth="1"/>
    <col min="13837" max="14080" width="12" style="372"/>
    <col min="14081" max="14081" width="24.85546875" style="372" customWidth="1"/>
    <col min="14082" max="14082" width="10.140625" style="372" customWidth="1"/>
    <col min="14083" max="14083" width="6.7109375" style="372" customWidth="1"/>
    <col min="14084" max="14084" width="7.140625" style="372" customWidth="1"/>
    <col min="14085" max="14085" width="8" style="372" bestFit="1" customWidth="1"/>
    <col min="14086" max="14086" width="8.28515625" style="372" bestFit="1" customWidth="1"/>
    <col min="14087" max="14087" width="8" style="372" bestFit="1" customWidth="1"/>
    <col min="14088" max="14088" width="8.28515625" style="372" bestFit="1" customWidth="1"/>
    <col min="14089" max="14089" width="8" style="372" bestFit="1" customWidth="1"/>
    <col min="14090" max="14090" width="8.28515625" style="372" bestFit="1" customWidth="1"/>
    <col min="14091" max="14091" width="6.28515625" style="372" bestFit="1" customWidth="1"/>
    <col min="14092" max="14092" width="6.7109375" style="372" bestFit="1" customWidth="1"/>
    <col min="14093" max="14336" width="12" style="372"/>
    <col min="14337" max="14337" width="24.85546875" style="372" customWidth="1"/>
    <col min="14338" max="14338" width="10.140625" style="372" customWidth="1"/>
    <col min="14339" max="14339" width="6.7109375" style="372" customWidth="1"/>
    <col min="14340" max="14340" width="7.140625" style="372" customWidth="1"/>
    <col min="14341" max="14341" width="8" style="372" bestFit="1" customWidth="1"/>
    <col min="14342" max="14342" width="8.28515625" style="372" bestFit="1" customWidth="1"/>
    <col min="14343" max="14343" width="8" style="372" bestFit="1" customWidth="1"/>
    <col min="14344" max="14344" width="8.28515625" style="372" bestFit="1" customWidth="1"/>
    <col min="14345" max="14345" width="8" style="372" bestFit="1" customWidth="1"/>
    <col min="14346" max="14346" width="8.28515625" style="372" bestFit="1" customWidth="1"/>
    <col min="14347" max="14347" width="6.28515625" style="372" bestFit="1" customWidth="1"/>
    <col min="14348" max="14348" width="6.7109375" style="372" bestFit="1" customWidth="1"/>
    <col min="14349" max="14592" width="12" style="372"/>
    <col min="14593" max="14593" width="24.85546875" style="372" customWidth="1"/>
    <col min="14594" max="14594" width="10.140625" style="372" customWidth="1"/>
    <col min="14595" max="14595" width="6.7109375" style="372" customWidth="1"/>
    <col min="14596" max="14596" width="7.140625" style="372" customWidth="1"/>
    <col min="14597" max="14597" width="8" style="372" bestFit="1" customWidth="1"/>
    <col min="14598" max="14598" width="8.28515625" style="372" bestFit="1" customWidth="1"/>
    <col min="14599" max="14599" width="8" style="372" bestFit="1" customWidth="1"/>
    <col min="14600" max="14600" width="8.28515625" style="372" bestFit="1" customWidth="1"/>
    <col min="14601" max="14601" width="8" style="372" bestFit="1" customWidth="1"/>
    <col min="14602" max="14602" width="8.28515625" style="372" bestFit="1" customWidth="1"/>
    <col min="14603" max="14603" width="6.28515625" style="372" bestFit="1" customWidth="1"/>
    <col min="14604" max="14604" width="6.7109375" style="372" bestFit="1" customWidth="1"/>
    <col min="14605" max="14848" width="12" style="372"/>
    <col min="14849" max="14849" width="24.85546875" style="372" customWidth="1"/>
    <col min="14850" max="14850" width="10.140625" style="372" customWidth="1"/>
    <col min="14851" max="14851" width="6.7109375" style="372" customWidth="1"/>
    <col min="14852" max="14852" width="7.140625" style="372" customWidth="1"/>
    <col min="14853" max="14853" width="8" style="372" bestFit="1" customWidth="1"/>
    <col min="14854" max="14854" width="8.28515625" style="372" bestFit="1" customWidth="1"/>
    <col min="14855" max="14855" width="8" style="372" bestFit="1" customWidth="1"/>
    <col min="14856" max="14856" width="8.28515625" style="372" bestFit="1" customWidth="1"/>
    <col min="14857" max="14857" width="8" style="372" bestFit="1" customWidth="1"/>
    <col min="14858" max="14858" width="8.28515625" style="372" bestFit="1" customWidth="1"/>
    <col min="14859" max="14859" width="6.28515625" style="372" bestFit="1" customWidth="1"/>
    <col min="14860" max="14860" width="6.7109375" style="372" bestFit="1" customWidth="1"/>
    <col min="14861" max="15104" width="12" style="372"/>
    <col min="15105" max="15105" width="24.85546875" style="372" customWidth="1"/>
    <col min="15106" max="15106" width="10.140625" style="372" customWidth="1"/>
    <col min="15107" max="15107" width="6.7109375" style="372" customWidth="1"/>
    <col min="15108" max="15108" width="7.140625" style="372" customWidth="1"/>
    <col min="15109" max="15109" width="8" style="372" bestFit="1" customWidth="1"/>
    <col min="15110" max="15110" width="8.28515625" style="372" bestFit="1" customWidth="1"/>
    <col min="15111" max="15111" width="8" style="372" bestFit="1" customWidth="1"/>
    <col min="15112" max="15112" width="8.28515625" style="372" bestFit="1" customWidth="1"/>
    <col min="15113" max="15113" width="8" style="372" bestFit="1" customWidth="1"/>
    <col min="15114" max="15114" width="8.28515625" style="372" bestFit="1" customWidth="1"/>
    <col min="15115" max="15115" width="6.28515625" style="372" bestFit="1" customWidth="1"/>
    <col min="15116" max="15116" width="6.7109375" style="372" bestFit="1" customWidth="1"/>
    <col min="15117" max="15360" width="12" style="372"/>
    <col min="15361" max="15361" width="24.85546875" style="372" customWidth="1"/>
    <col min="15362" max="15362" width="10.140625" style="372" customWidth="1"/>
    <col min="15363" max="15363" width="6.7109375" style="372" customWidth="1"/>
    <col min="15364" max="15364" width="7.140625" style="372" customWidth="1"/>
    <col min="15365" max="15365" width="8" style="372" bestFit="1" customWidth="1"/>
    <col min="15366" max="15366" width="8.28515625" style="372" bestFit="1" customWidth="1"/>
    <col min="15367" max="15367" width="8" style="372" bestFit="1" customWidth="1"/>
    <col min="15368" max="15368" width="8.28515625" style="372" bestFit="1" customWidth="1"/>
    <col min="15369" max="15369" width="8" style="372" bestFit="1" customWidth="1"/>
    <col min="15370" max="15370" width="8.28515625" style="372" bestFit="1" customWidth="1"/>
    <col min="15371" max="15371" width="6.28515625" style="372" bestFit="1" customWidth="1"/>
    <col min="15372" max="15372" width="6.7109375" style="372" bestFit="1" customWidth="1"/>
    <col min="15373" max="15616" width="12" style="372"/>
    <col min="15617" max="15617" width="24.85546875" style="372" customWidth="1"/>
    <col min="15618" max="15618" width="10.140625" style="372" customWidth="1"/>
    <col min="15619" max="15619" width="6.7109375" style="372" customWidth="1"/>
    <col min="15620" max="15620" width="7.140625" style="372" customWidth="1"/>
    <col min="15621" max="15621" width="8" style="372" bestFit="1" customWidth="1"/>
    <col min="15622" max="15622" width="8.28515625" style="372" bestFit="1" customWidth="1"/>
    <col min="15623" max="15623" width="8" style="372" bestFit="1" customWidth="1"/>
    <col min="15624" max="15624" width="8.28515625" style="372" bestFit="1" customWidth="1"/>
    <col min="15625" max="15625" width="8" style="372" bestFit="1" customWidth="1"/>
    <col min="15626" max="15626" width="8.28515625" style="372" bestFit="1" customWidth="1"/>
    <col min="15627" max="15627" width="6.28515625" style="372" bestFit="1" customWidth="1"/>
    <col min="15628" max="15628" width="6.7109375" style="372" bestFit="1" customWidth="1"/>
    <col min="15629" max="15872" width="12" style="372"/>
    <col min="15873" max="15873" width="24.85546875" style="372" customWidth="1"/>
    <col min="15874" max="15874" width="10.140625" style="372" customWidth="1"/>
    <col min="15875" max="15875" width="6.7109375" style="372" customWidth="1"/>
    <col min="15876" max="15876" width="7.140625" style="372" customWidth="1"/>
    <col min="15877" max="15877" width="8" style="372" bestFit="1" customWidth="1"/>
    <col min="15878" max="15878" width="8.28515625" style="372" bestFit="1" customWidth="1"/>
    <col min="15879" max="15879" width="8" style="372" bestFit="1" customWidth="1"/>
    <col min="15880" max="15880" width="8.28515625" style="372" bestFit="1" customWidth="1"/>
    <col min="15881" max="15881" width="8" style="372" bestFit="1" customWidth="1"/>
    <col min="15882" max="15882" width="8.28515625" style="372" bestFit="1" customWidth="1"/>
    <col min="15883" max="15883" width="6.28515625" style="372" bestFit="1" customWidth="1"/>
    <col min="15884" max="15884" width="6.7109375" style="372" bestFit="1" customWidth="1"/>
    <col min="15885" max="16128" width="12" style="372"/>
    <col min="16129" max="16129" width="24.85546875" style="372" customWidth="1"/>
    <col min="16130" max="16130" width="10.140625" style="372" customWidth="1"/>
    <col min="16131" max="16131" width="6.7109375" style="372" customWidth="1"/>
    <col min="16132" max="16132" width="7.140625" style="372" customWidth="1"/>
    <col min="16133" max="16133" width="8" style="372" bestFit="1" customWidth="1"/>
    <col min="16134" max="16134" width="8.28515625" style="372" bestFit="1" customWidth="1"/>
    <col min="16135" max="16135" width="8" style="372" bestFit="1" customWidth="1"/>
    <col min="16136" max="16136" width="8.28515625" style="372" bestFit="1" customWidth="1"/>
    <col min="16137" max="16137" width="8" style="372" bestFit="1" customWidth="1"/>
    <col min="16138" max="16138" width="8.28515625" style="372" bestFit="1" customWidth="1"/>
    <col min="16139" max="16139" width="6.28515625" style="372" bestFit="1" customWidth="1"/>
    <col min="16140" max="16140" width="6.7109375" style="372" bestFit="1" customWidth="1"/>
    <col min="16141" max="16384" width="12" style="372"/>
  </cols>
  <sheetData>
    <row r="1" spans="1:13">
      <c r="A1" s="2014" t="s">
        <v>948</v>
      </c>
      <c r="B1" s="2014"/>
      <c r="C1" s="2014"/>
      <c r="D1" s="2014"/>
      <c r="E1" s="2014"/>
      <c r="F1" s="2014"/>
      <c r="G1" s="2014"/>
      <c r="H1" s="2014"/>
      <c r="I1" s="2014"/>
      <c r="J1" s="2014"/>
      <c r="K1" s="2014"/>
      <c r="L1" s="2014"/>
    </row>
    <row r="2" spans="1:13" ht="15.75">
      <c r="A2" s="2015" t="s">
        <v>1179</v>
      </c>
      <c r="B2" s="2015"/>
      <c r="C2" s="2015"/>
      <c r="D2" s="2015"/>
      <c r="E2" s="2015"/>
      <c r="F2" s="2015"/>
      <c r="G2" s="2015"/>
      <c r="H2" s="2015"/>
      <c r="I2" s="2015"/>
      <c r="J2" s="2015"/>
      <c r="K2" s="2015"/>
      <c r="L2" s="2015"/>
    </row>
    <row r="3" spans="1:13" ht="13.5" thickBot="1">
      <c r="A3" s="1612"/>
      <c r="B3" s="1612"/>
      <c r="C3" s="1612"/>
      <c r="D3" s="1612"/>
      <c r="E3" s="1612"/>
      <c r="F3" s="1612"/>
      <c r="G3" s="1612"/>
      <c r="H3" s="1612"/>
      <c r="I3" s="1612"/>
      <c r="J3" s="1612"/>
      <c r="K3" s="1612"/>
      <c r="L3" s="1612"/>
      <c r="M3" s="744"/>
    </row>
    <row r="4" spans="1:13" ht="13.5" thickBot="1">
      <c r="A4" s="2016" t="s">
        <v>1180</v>
      </c>
      <c r="B4" s="2019" t="s">
        <v>1181</v>
      </c>
      <c r="C4" s="2020"/>
      <c r="D4" s="2021"/>
      <c r="E4" s="2020" t="s">
        <v>1182</v>
      </c>
      <c r="F4" s="2020"/>
      <c r="G4" s="2020"/>
      <c r="H4" s="2020"/>
      <c r="I4" s="2020"/>
      <c r="J4" s="2020"/>
      <c r="K4" s="2020"/>
      <c r="L4" s="2022"/>
    </row>
    <row r="5" spans="1:13">
      <c r="A5" s="2017"/>
      <c r="B5" s="2019" t="s">
        <v>35</v>
      </c>
      <c r="C5" s="2020"/>
      <c r="D5" s="2021"/>
      <c r="E5" s="2023" t="s">
        <v>35</v>
      </c>
      <c r="F5" s="2024"/>
      <c r="G5" s="2024"/>
      <c r="H5" s="2024"/>
      <c r="I5" s="2024"/>
      <c r="J5" s="2024"/>
      <c r="K5" s="2024"/>
      <c r="L5" s="2025"/>
    </row>
    <row r="6" spans="1:13">
      <c r="A6" s="2017"/>
      <c r="B6" s="1506"/>
      <c r="C6" s="1506"/>
      <c r="D6" s="1506"/>
      <c r="E6" s="2023">
        <v>2015</v>
      </c>
      <c r="F6" s="2026"/>
      <c r="G6" s="2011">
        <v>2016</v>
      </c>
      <c r="H6" s="2011"/>
      <c r="I6" s="2011">
        <v>2017</v>
      </c>
      <c r="J6" s="2011"/>
      <c r="K6" s="2011" t="s">
        <v>1132</v>
      </c>
      <c r="L6" s="2012"/>
    </row>
    <row r="7" spans="1:13">
      <c r="A7" s="2017"/>
      <c r="B7" s="1507">
        <v>2015</v>
      </c>
      <c r="C7" s="1507">
        <v>2016</v>
      </c>
      <c r="D7" s="1507">
        <v>2017</v>
      </c>
      <c r="E7" s="1508">
        <v>1</v>
      </c>
      <c r="F7" s="1509">
        <v>2</v>
      </c>
      <c r="G7" s="1458">
        <v>3</v>
      </c>
      <c r="H7" s="1510">
        <v>4</v>
      </c>
      <c r="I7" s="1458">
        <v>5</v>
      </c>
      <c r="J7" s="1458">
        <v>6</v>
      </c>
      <c r="K7" s="1511" t="s">
        <v>1183</v>
      </c>
      <c r="L7" s="1512" t="s">
        <v>1184</v>
      </c>
    </row>
    <row r="8" spans="1:13">
      <c r="A8" s="2018"/>
      <c r="B8" s="1513"/>
      <c r="C8" s="1514"/>
      <c r="D8" s="1515"/>
      <c r="E8" s="1509" t="s">
        <v>1185</v>
      </c>
      <c r="F8" s="1508" t="s">
        <v>1186</v>
      </c>
      <c r="G8" s="1508" t="s">
        <v>1185</v>
      </c>
      <c r="H8" s="1508" t="s">
        <v>1186</v>
      </c>
      <c r="I8" s="1508" t="s">
        <v>1185</v>
      </c>
      <c r="J8" s="1508" t="s">
        <v>1186</v>
      </c>
      <c r="K8" s="1514">
        <v>1</v>
      </c>
      <c r="L8" s="1516">
        <v>3</v>
      </c>
    </row>
    <row r="9" spans="1:13">
      <c r="A9" s="1517" t="s">
        <v>1187</v>
      </c>
      <c r="B9" s="1518">
        <v>196</v>
      </c>
      <c r="C9" s="1518">
        <v>189</v>
      </c>
      <c r="D9" s="1518">
        <v>151</v>
      </c>
      <c r="E9" s="1519">
        <v>1003523.33</v>
      </c>
      <c r="F9" s="1520">
        <v>81.458506504734657</v>
      </c>
      <c r="G9" s="1519">
        <v>1713898.72</v>
      </c>
      <c r="H9" s="1520">
        <v>85.56293207528222</v>
      </c>
      <c r="I9" s="1519">
        <v>1496002.6600000001</v>
      </c>
      <c r="J9" s="1521">
        <v>84.253622868366023</v>
      </c>
      <c r="K9" s="1520">
        <v>70.788129061234685</v>
      </c>
      <c r="L9" s="1522">
        <v>-12.713473524269844</v>
      </c>
      <c r="M9" s="1481"/>
    </row>
    <row r="10" spans="1:13">
      <c r="A10" s="1523" t="s">
        <v>1188</v>
      </c>
      <c r="B10" s="1518">
        <v>29</v>
      </c>
      <c r="C10" s="1518">
        <v>29</v>
      </c>
      <c r="D10" s="1518">
        <v>27</v>
      </c>
      <c r="E10" s="1519">
        <v>676079.43</v>
      </c>
      <c r="F10" s="1520">
        <v>54.879063595235309</v>
      </c>
      <c r="G10" s="1519">
        <v>1097643.8899999999</v>
      </c>
      <c r="H10" s="1520">
        <v>54.797654322840351</v>
      </c>
      <c r="I10" s="1519">
        <v>929494.54</v>
      </c>
      <c r="J10" s="1521">
        <v>52.348357743805984</v>
      </c>
      <c r="K10" s="1520">
        <v>62.354279880989679</v>
      </c>
      <c r="L10" s="1522">
        <v>-15.319116840344265</v>
      </c>
      <c r="M10" s="1481"/>
    </row>
    <row r="11" spans="1:13" ht="14.25">
      <c r="A11" s="1523" t="s">
        <v>1189</v>
      </c>
      <c r="B11" s="1518">
        <v>94</v>
      </c>
      <c r="C11" s="1518">
        <v>93</v>
      </c>
      <c r="D11" s="1518">
        <v>71</v>
      </c>
      <c r="E11" s="1519">
        <v>115843.82</v>
      </c>
      <c r="F11" s="1520">
        <v>9.40333351791962</v>
      </c>
      <c r="G11" s="1519">
        <v>252290.53</v>
      </c>
      <c r="H11" s="1520">
        <v>12.595095165032244</v>
      </c>
      <c r="I11" s="1519">
        <v>212796.45</v>
      </c>
      <c r="J11" s="1521">
        <v>11.984518694657339</v>
      </c>
      <c r="K11" s="1520">
        <v>117.78505750242005</v>
      </c>
      <c r="L11" s="1522">
        <v>-15.654206283525582</v>
      </c>
      <c r="M11" s="1481"/>
    </row>
    <row r="12" spans="1:13">
      <c r="A12" s="1523" t="s">
        <v>1190</v>
      </c>
      <c r="B12" s="1518">
        <v>51</v>
      </c>
      <c r="C12" s="1518">
        <v>45</v>
      </c>
      <c r="D12" s="1518">
        <v>31</v>
      </c>
      <c r="E12" s="1519">
        <v>45834.36</v>
      </c>
      <c r="F12" s="1520">
        <v>3.7204899981750801</v>
      </c>
      <c r="G12" s="1519">
        <v>68107.06</v>
      </c>
      <c r="H12" s="1520">
        <v>3.4001074162813829</v>
      </c>
      <c r="I12" s="1519">
        <v>52038.6</v>
      </c>
      <c r="J12" s="1521">
        <v>2.9307705769705996</v>
      </c>
      <c r="K12" s="1520">
        <v>48.593893314971552</v>
      </c>
      <c r="L12" s="1522">
        <v>-23.592943227912059</v>
      </c>
      <c r="M12" s="1481"/>
    </row>
    <row r="13" spans="1:13">
      <c r="A13" s="1523" t="s">
        <v>1191</v>
      </c>
      <c r="B13" s="1518">
        <v>22</v>
      </c>
      <c r="C13" s="1518">
        <v>22</v>
      </c>
      <c r="D13" s="1518">
        <v>22</v>
      </c>
      <c r="E13" s="1519">
        <v>165765.72</v>
      </c>
      <c r="F13" s="1520">
        <v>13.45561939340466</v>
      </c>
      <c r="G13" s="1519">
        <v>295857.24</v>
      </c>
      <c r="H13" s="1520">
        <v>14.770075171128239</v>
      </c>
      <c r="I13" s="1519">
        <v>301673.07</v>
      </c>
      <c r="J13" s="1521">
        <v>16.989975852932094</v>
      </c>
      <c r="K13" s="1520">
        <v>78.479145145329198</v>
      </c>
      <c r="L13" s="1522">
        <v>1.9657555110025271</v>
      </c>
      <c r="M13" s="1481"/>
    </row>
    <row r="14" spans="1:13">
      <c r="A14" s="1524" t="s">
        <v>1192</v>
      </c>
      <c r="B14" s="1518">
        <v>18</v>
      </c>
      <c r="C14" s="1518">
        <v>18</v>
      </c>
      <c r="D14" s="1518">
        <v>18</v>
      </c>
      <c r="E14" s="1519">
        <v>36084.75</v>
      </c>
      <c r="F14" s="1520">
        <v>2.9290896930086561</v>
      </c>
      <c r="G14" s="1519">
        <v>44311.45</v>
      </c>
      <c r="H14" s="1520">
        <v>2.2121596464622271</v>
      </c>
      <c r="I14" s="1519">
        <v>45994.8</v>
      </c>
      <c r="J14" s="1521">
        <v>2.5903887985773513</v>
      </c>
      <c r="K14" s="1520">
        <v>22.798273508892251</v>
      </c>
      <c r="L14" s="1522">
        <v>3.7989052490947586</v>
      </c>
      <c r="M14" s="1481"/>
    </row>
    <row r="15" spans="1:13">
      <c r="A15" s="1524" t="s">
        <v>1193</v>
      </c>
      <c r="B15" s="1518">
        <v>4</v>
      </c>
      <c r="C15" s="1518">
        <v>4</v>
      </c>
      <c r="D15" s="1518">
        <v>4</v>
      </c>
      <c r="E15" s="1519">
        <v>25693.66</v>
      </c>
      <c r="F15" s="1520">
        <v>2.0856188467889836</v>
      </c>
      <c r="G15" s="1519">
        <v>29201.69</v>
      </c>
      <c r="H15" s="1520">
        <v>1.4578353952872127</v>
      </c>
      <c r="I15" s="1519">
        <v>31371.62</v>
      </c>
      <c r="J15" s="1521">
        <v>1.7668234896385069</v>
      </c>
      <c r="K15" s="1520">
        <v>13.653290344777645</v>
      </c>
      <c r="L15" s="1522">
        <v>7.4308370508693145</v>
      </c>
      <c r="M15" s="1481"/>
    </row>
    <row r="16" spans="1:13">
      <c r="A16" s="1524" t="s">
        <v>1194</v>
      </c>
      <c r="B16" s="1518">
        <v>4</v>
      </c>
      <c r="C16" s="1518">
        <v>4</v>
      </c>
      <c r="D16" s="1518">
        <v>4</v>
      </c>
      <c r="E16" s="1519">
        <v>1204.5</v>
      </c>
      <c r="F16" s="1520">
        <v>9.7772287052811116E-2</v>
      </c>
      <c r="G16" s="1519">
        <v>1179.8699999999999</v>
      </c>
      <c r="H16" s="1520">
        <v>5.8902626794460303E-2</v>
      </c>
      <c r="I16" s="1519">
        <v>1345.52</v>
      </c>
      <c r="J16" s="1521">
        <v>7.5778564886939334E-2</v>
      </c>
      <c r="K16" s="1520">
        <v>-2.0448318804483279</v>
      </c>
      <c r="L16" s="1522">
        <v>14.039682337884685</v>
      </c>
    </row>
    <row r="17" spans="1:12">
      <c r="A17" s="1525" t="s">
        <v>1195</v>
      </c>
      <c r="B17" s="1518">
        <v>6</v>
      </c>
      <c r="C17" s="1518">
        <v>9</v>
      </c>
      <c r="D17" s="1518">
        <v>16</v>
      </c>
      <c r="E17" s="1519">
        <v>64923.74</v>
      </c>
      <c r="F17" s="1520">
        <v>5.2700228674321918</v>
      </c>
      <c r="G17" s="1519">
        <v>80776.929999999993</v>
      </c>
      <c r="H17" s="1520">
        <v>4.0326250869945364</v>
      </c>
      <c r="I17" s="1519">
        <v>76066.509999999995</v>
      </c>
      <c r="J17" s="1521">
        <v>4.284002440512233</v>
      </c>
      <c r="K17" s="1520">
        <v>24.418171226734614</v>
      </c>
      <c r="L17" s="1522">
        <v>-5.8313927008614996</v>
      </c>
    </row>
    <row r="18" spans="1:12">
      <c r="A18" s="1524" t="s">
        <v>542</v>
      </c>
      <c r="B18" s="1518">
        <v>2</v>
      </c>
      <c r="C18" s="1518">
        <v>3</v>
      </c>
      <c r="D18" s="1518">
        <v>3</v>
      </c>
      <c r="E18" s="1519">
        <v>100514.19999999997</v>
      </c>
      <c r="F18" s="1520">
        <v>8.1589898009827024</v>
      </c>
      <c r="G18" s="1519">
        <v>133716.88</v>
      </c>
      <c r="H18" s="1520">
        <v>6.6755451691793448</v>
      </c>
      <c r="I18" s="1519">
        <v>124813.34999999974</v>
      </c>
      <c r="J18" s="1521">
        <v>7.0293838380189442</v>
      </c>
      <c r="K18" s="1520">
        <v>33.032825212756052</v>
      </c>
      <c r="L18" s="1522">
        <v>-6.6584936770886856</v>
      </c>
    </row>
    <row r="19" spans="1:12" ht="13.5" thickBot="1">
      <c r="A19" s="1526" t="s">
        <v>543</v>
      </c>
      <c r="B19" s="1527">
        <v>230</v>
      </c>
      <c r="C19" s="1527">
        <v>227</v>
      </c>
      <c r="D19" s="1527">
        <v>196</v>
      </c>
      <c r="E19" s="1528">
        <v>1231944.18</v>
      </c>
      <c r="F19" s="1529">
        <v>100</v>
      </c>
      <c r="G19" s="1528">
        <v>2003085.54</v>
      </c>
      <c r="H19" s="1529">
        <v>100.00000000000001</v>
      </c>
      <c r="I19" s="1528">
        <v>1775594.46</v>
      </c>
      <c r="J19" s="1530">
        <v>100</v>
      </c>
      <c r="K19" s="1531">
        <v>62.595478960743179</v>
      </c>
      <c r="L19" s="1532">
        <v>-11.357032710645001</v>
      </c>
    </row>
    <row r="20" spans="1:12">
      <c r="A20" s="1533" t="s">
        <v>1196</v>
      </c>
      <c r="B20" s="1533"/>
      <c r="C20" s="373"/>
      <c r="D20" s="441"/>
      <c r="E20" s="373"/>
      <c r="F20" s="373"/>
      <c r="G20" s="373"/>
      <c r="H20" s="373"/>
      <c r="I20" s="1534"/>
      <c r="J20" s="373"/>
      <c r="K20" s="373"/>
      <c r="L20" s="373"/>
    </row>
    <row r="21" spans="1:12" ht="15" customHeight="1">
      <c r="A21" s="372" t="s">
        <v>1197</v>
      </c>
      <c r="I21" s="375"/>
    </row>
    <row r="22" spans="1:12">
      <c r="J22" s="375"/>
    </row>
    <row r="25" spans="1:12">
      <c r="F25" s="1535"/>
      <c r="J25" s="375"/>
    </row>
    <row r="26" spans="1:12">
      <c r="J26" s="375"/>
    </row>
    <row r="27" spans="1:12">
      <c r="J27" s="375"/>
    </row>
    <row r="28" spans="1:12">
      <c r="J28" s="375"/>
    </row>
    <row r="29" spans="1:12">
      <c r="J29" s="375"/>
      <c r="K29" s="375"/>
    </row>
    <row r="30" spans="1:12">
      <c r="K30" s="375"/>
    </row>
    <row r="31" spans="1:12">
      <c r="J31" s="375"/>
      <c r="K31" s="375"/>
    </row>
    <row r="32" spans="1:12">
      <c r="J32" s="375"/>
      <c r="K32" s="375"/>
    </row>
    <row r="33" spans="10:11">
      <c r="J33" s="375"/>
      <c r="K33" s="375"/>
    </row>
    <row r="34" spans="10:11">
      <c r="J34" s="375"/>
      <c r="K34" s="375"/>
    </row>
    <row r="35" spans="10:11">
      <c r="K35" s="375"/>
    </row>
    <row r="37" spans="10:11">
      <c r="J37" s="375"/>
    </row>
  </sheetData>
  <mergeCells count="12">
    <mergeCell ref="I6:J6"/>
    <mergeCell ref="K6:L6"/>
    <mergeCell ref="A1:L1"/>
    <mergeCell ref="A2:L2"/>
    <mergeCell ref="A3:L3"/>
    <mergeCell ref="A4:A8"/>
    <mergeCell ref="B4:D4"/>
    <mergeCell ref="E4:L4"/>
    <mergeCell ref="B5:D5"/>
    <mergeCell ref="E5:L5"/>
    <mergeCell ref="E6:F6"/>
    <mergeCell ref="G6:H6"/>
  </mergeCells>
  <pageMargins left="1.1399999999999999" right="0.70866141732283472" top="1.1417322834645669" bottom="0.74803149606299213" header="0.31496062992125984" footer="0.31496062992125984"/>
  <pageSetup orientation="landscape" r:id="rId1"/>
</worksheet>
</file>

<file path=xl/worksheets/sheet44.xml><?xml version="1.0" encoding="utf-8"?>
<worksheet xmlns="http://schemas.openxmlformats.org/spreadsheetml/2006/main" xmlns:r="http://schemas.openxmlformats.org/officeDocument/2006/relationships">
  <sheetPr>
    <pageSetUpPr fitToPage="1"/>
  </sheetPr>
  <dimension ref="A1:R114"/>
  <sheetViews>
    <sheetView workbookViewId="0">
      <selection activeCell="O12" sqref="O12"/>
    </sheetView>
  </sheetViews>
  <sheetFormatPr defaultRowHeight="12.75"/>
  <cols>
    <col min="1" max="1" width="29.28515625" style="102" customWidth="1"/>
    <col min="2" max="2" width="7.7109375" style="102" bestFit="1" customWidth="1"/>
    <col min="3" max="3" width="7.5703125" style="102" bestFit="1" customWidth="1"/>
    <col min="4" max="4" width="7.28515625" style="102" bestFit="1" customWidth="1"/>
    <col min="5" max="5" width="7.5703125" style="102" bestFit="1" customWidth="1"/>
    <col min="6" max="6" width="9.42578125" style="102" bestFit="1" customWidth="1"/>
    <col min="7" max="8" width="8.42578125" style="102" bestFit="1" customWidth="1"/>
    <col min="9" max="10" width="7.28515625" style="102" bestFit="1" customWidth="1"/>
    <col min="11" max="11" width="9.5703125" style="102" customWidth="1"/>
    <col min="12" max="14" width="9.85546875" style="102" bestFit="1" customWidth="1"/>
    <col min="15" max="256" width="9.140625" style="102"/>
    <col min="257" max="257" width="29.28515625" style="102" customWidth="1"/>
    <col min="258" max="258" width="7.7109375" style="102" bestFit="1" customWidth="1"/>
    <col min="259" max="259" width="7.5703125" style="102" bestFit="1" customWidth="1"/>
    <col min="260" max="260" width="7.28515625" style="102" bestFit="1" customWidth="1"/>
    <col min="261" max="261" width="7.5703125" style="102" bestFit="1" customWidth="1"/>
    <col min="262" max="262" width="9.42578125" style="102" bestFit="1" customWidth="1"/>
    <col min="263" max="264" width="8.42578125" style="102" bestFit="1" customWidth="1"/>
    <col min="265" max="266" width="7.28515625" style="102" bestFit="1" customWidth="1"/>
    <col min="267" max="267" width="9.5703125" style="102" customWidth="1"/>
    <col min="268" max="270" width="9.85546875" style="102" bestFit="1" customWidth="1"/>
    <col min="271" max="512" width="9.140625" style="102"/>
    <col min="513" max="513" width="29.28515625" style="102" customWidth="1"/>
    <col min="514" max="514" width="7.7109375" style="102" bestFit="1" customWidth="1"/>
    <col min="515" max="515" width="7.5703125" style="102" bestFit="1" customWidth="1"/>
    <col min="516" max="516" width="7.28515625" style="102" bestFit="1" customWidth="1"/>
    <col min="517" max="517" width="7.5703125" style="102" bestFit="1" customWidth="1"/>
    <col min="518" max="518" width="9.42578125" style="102" bestFit="1" customWidth="1"/>
    <col min="519" max="520" width="8.42578125" style="102" bestFit="1" customWidth="1"/>
    <col min="521" max="522" width="7.28515625" style="102" bestFit="1" customWidth="1"/>
    <col min="523" max="523" width="9.5703125" style="102" customWidth="1"/>
    <col min="524" max="526" width="9.85546875" style="102" bestFit="1" customWidth="1"/>
    <col min="527" max="768" width="9.140625" style="102"/>
    <col min="769" max="769" width="29.28515625" style="102" customWidth="1"/>
    <col min="770" max="770" width="7.7109375" style="102" bestFit="1" customWidth="1"/>
    <col min="771" max="771" width="7.5703125" style="102" bestFit="1" customWidth="1"/>
    <col min="772" max="772" width="7.28515625" style="102" bestFit="1" customWidth="1"/>
    <col min="773" max="773" width="7.5703125" style="102" bestFit="1" customWidth="1"/>
    <col min="774" max="774" width="9.42578125" style="102" bestFit="1" customWidth="1"/>
    <col min="775" max="776" width="8.42578125" style="102" bestFit="1" customWidth="1"/>
    <col min="777" max="778" width="7.28515625" style="102" bestFit="1" customWidth="1"/>
    <col min="779" max="779" width="9.5703125" style="102" customWidth="1"/>
    <col min="780" max="782" width="9.85546875" style="102" bestFit="1" customWidth="1"/>
    <col min="783" max="1024" width="9.140625" style="102"/>
    <col min="1025" max="1025" width="29.28515625" style="102" customWidth="1"/>
    <col min="1026" max="1026" width="7.7109375" style="102" bestFit="1" customWidth="1"/>
    <col min="1027" max="1027" width="7.5703125" style="102" bestFit="1" customWidth="1"/>
    <col min="1028" max="1028" width="7.28515625" style="102" bestFit="1" customWidth="1"/>
    <col min="1029" max="1029" width="7.5703125" style="102" bestFit="1" customWidth="1"/>
    <col min="1030" max="1030" width="9.42578125" style="102" bestFit="1" customWidth="1"/>
    <col min="1031" max="1032" width="8.42578125" style="102" bestFit="1" customWidth="1"/>
    <col min="1033" max="1034" width="7.28515625" style="102" bestFit="1" customWidth="1"/>
    <col min="1035" max="1035" width="9.5703125" style="102" customWidth="1"/>
    <col min="1036" max="1038" width="9.85546875" style="102" bestFit="1" customWidth="1"/>
    <col min="1039" max="1280" width="9.140625" style="102"/>
    <col min="1281" max="1281" width="29.28515625" style="102" customWidth="1"/>
    <col min="1282" max="1282" width="7.7109375" style="102" bestFit="1" customWidth="1"/>
    <col min="1283" max="1283" width="7.5703125" style="102" bestFit="1" customWidth="1"/>
    <col min="1284" max="1284" width="7.28515625" style="102" bestFit="1" customWidth="1"/>
    <col min="1285" max="1285" width="7.5703125" style="102" bestFit="1" customWidth="1"/>
    <col min="1286" max="1286" width="9.42578125" style="102" bestFit="1" customWidth="1"/>
    <col min="1287" max="1288" width="8.42578125" style="102" bestFit="1" customWidth="1"/>
    <col min="1289" max="1290" width="7.28515625" style="102" bestFit="1" customWidth="1"/>
    <col min="1291" max="1291" width="9.5703125" style="102" customWidth="1"/>
    <col min="1292" max="1294" width="9.85546875" style="102" bestFit="1" customWidth="1"/>
    <col min="1295" max="1536" width="9.140625" style="102"/>
    <col min="1537" max="1537" width="29.28515625" style="102" customWidth="1"/>
    <col min="1538" max="1538" width="7.7109375" style="102" bestFit="1" customWidth="1"/>
    <col min="1539" max="1539" width="7.5703125" style="102" bestFit="1" customWidth="1"/>
    <col min="1540" max="1540" width="7.28515625" style="102" bestFit="1" customWidth="1"/>
    <col min="1541" max="1541" width="7.5703125" style="102" bestFit="1" customWidth="1"/>
    <col min="1542" max="1542" width="9.42578125" style="102" bestFit="1" customWidth="1"/>
    <col min="1543" max="1544" width="8.42578125" style="102" bestFit="1" customWidth="1"/>
    <col min="1545" max="1546" width="7.28515625" style="102" bestFit="1" customWidth="1"/>
    <col min="1547" max="1547" width="9.5703125" style="102" customWidth="1"/>
    <col min="1548" max="1550" width="9.85546875" style="102" bestFit="1" customWidth="1"/>
    <col min="1551" max="1792" width="9.140625" style="102"/>
    <col min="1793" max="1793" width="29.28515625" style="102" customWidth="1"/>
    <col min="1794" max="1794" width="7.7109375" style="102" bestFit="1" customWidth="1"/>
    <col min="1795" max="1795" width="7.5703125" style="102" bestFit="1" customWidth="1"/>
    <col min="1796" max="1796" width="7.28515625" style="102" bestFit="1" customWidth="1"/>
    <col min="1797" max="1797" width="7.5703125" style="102" bestFit="1" customWidth="1"/>
    <col min="1798" max="1798" width="9.42578125" style="102" bestFit="1" customWidth="1"/>
    <col min="1799" max="1800" width="8.42578125" style="102" bestFit="1" customWidth="1"/>
    <col min="1801" max="1802" width="7.28515625" style="102" bestFit="1" customWidth="1"/>
    <col min="1803" max="1803" width="9.5703125" style="102" customWidth="1"/>
    <col min="1804" max="1806" width="9.85546875" style="102" bestFit="1" customWidth="1"/>
    <col min="1807" max="2048" width="9.140625" style="102"/>
    <col min="2049" max="2049" width="29.28515625" style="102" customWidth="1"/>
    <col min="2050" max="2050" width="7.7109375" style="102" bestFit="1" customWidth="1"/>
    <col min="2051" max="2051" width="7.5703125" style="102" bestFit="1" customWidth="1"/>
    <col min="2052" max="2052" width="7.28515625" style="102" bestFit="1" customWidth="1"/>
    <col min="2053" max="2053" width="7.5703125" style="102" bestFit="1" customWidth="1"/>
    <col min="2054" max="2054" width="9.42578125" style="102" bestFit="1" customWidth="1"/>
    <col min="2055" max="2056" width="8.42578125" style="102" bestFit="1" customWidth="1"/>
    <col min="2057" max="2058" width="7.28515625" style="102" bestFit="1" customWidth="1"/>
    <col min="2059" max="2059" width="9.5703125" style="102" customWidth="1"/>
    <col min="2060" max="2062" width="9.85546875" style="102" bestFit="1" customWidth="1"/>
    <col min="2063" max="2304" width="9.140625" style="102"/>
    <col min="2305" max="2305" width="29.28515625" style="102" customWidth="1"/>
    <col min="2306" max="2306" width="7.7109375" style="102" bestFit="1" customWidth="1"/>
    <col min="2307" max="2307" width="7.5703125" style="102" bestFit="1" customWidth="1"/>
    <col min="2308" max="2308" width="7.28515625" style="102" bestFit="1" customWidth="1"/>
    <col min="2309" max="2309" width="7.5703125" style="102" bestFit="1" customWidth="1"/>
    <col min="2310" max="2310" width="9.42578125" style="102" bestFit="1" customWidth="1"/>
    <col min="2311" max="2312" width="8.42578125" style="102" bestFit="1" customWidth="1"/>
    <col min="2313" max="2314" width="7.28515625" style="102" bestFit="1" customWidth="1"/>
    <col min="2315" max="2315" width="9.5703125" style="102" customWidth="1"/>
    <col min="2316" max="2318" width="9.85546875" style="102" bestFit="1" customWidth="1"/>
    <col min="2319" max="2560" width="9.140625" style="102"/>
    <col min="2561" max="2561" width="29.28515625" style="102" customWidth="1"/>
    <col min="2562" max="2562" width="7.7109375" style="102" bestFit="1" customWidth="1"/>
    <col min="2563" max="2563" width="7.5703125" style="102" bestFit="1" customWidth="1"/>
    <col min="2564" max="2564" width="7.28515625" style="102" bestFit="1" customWidth="1"/>
    <col min="2565" max="2565" width="7.5703125" style="102" bestFit="1" customWidth="1"/>
    <col min="2566" max="2566" width="9.42578125" style="102" bestFit="1" customWidth="1"/>
    <col min="2567" max="2568" width="8.42578125" style="102" bestFit="1" customWidth="1"/>
    <col min="2569" max="2570" width="7.28515625" style="102" bestFit="1" customWidth="1"/>
    <col min="2571" max="2571" width="9.5703125" style="102" customWidth="1"/>
    <col min="2572" max="2574" width="9.85546875" style="102" bestFit="1" customWidth="1"/>
    <col min="2575" max="2816" width="9.140625" style="102"/>
    <col min="2817" max="2817" width="29.28515625" style="102" customWidth="1"/>
    <col min="2818" max="2818" width="7.7109375" style="102" bestFit="1" customWidth="1"/>
    <col min="2819" max="2819" width="7.5703125" style="102" bestFit="1" customWidth="1"/>
    <col min="2820" max="2820" width="7.28515625" style="102" bestFit="1" customWidth="1"/>
    <col min="2821" max="2821" width="7.5703125" style="102" bestFit="1" customWidth="1"/>
    <col min="2822" max="2822" width="9.42578125" style="102" bestFit="1" customWidth="1"/>
    <col min="2823" max="2824" width="8.42578125" style="102" bestFit="1" customWidth="1"/>
    <col min="2825" max="2826" width="7.28515625" style="102" bestFit="1" customWidth="1"/>
    <col min="2827" max="2827" width="9.5703125" style="102" customWidth="1"/>
    <col min="2828" max="2830" width="9.85546875" style="102" bestFit="1" customWidth="1"/>
    <col min="2831" max="3072" width="9.140625" style="102"/>
    <col min="3073" max="3073" width="29.28515625" style="102" customWidth="1"/>
    <col min="3074" max="3074" width="7.7109375" style="102" bestFit="1" customWidth="1"/>
    <col min="3075" max="3075" width="7.5703125" style="102" bestFit="1" customWidth="1"/>
    <col min="3076" max="3076" width="7.28515625" style="102" bestFit="1" customWidth="1"/>
    <col min="3077" max="3077" width="7.5703125" style="102" bestFit="1" customWidth="1"/>
    <col min="3078" max="3078" width="9.42578125" style="102" bestFit="1" customWidth="1"/>
    <col min="3079" max="3080" width="8.42578125" style="102" bestFit="1" customWidth="1"/>
    <col min="3081" max="3082" width="7.28515625" style="102" bestFit="1" customWidth="1"/>
    <col min="3083" max="3083" width="9.5703125" style="102" customWidth="1"/>
    <col min="3084" max="3086" width="9.85546875" style="102" bestFit="1" customWidth="1"/>
    <col min="3087" max="3328" width="9.140625" style="102"/>
    <col min="3329" max="3329" width="29.28515625" style="102" customWidth="1"/>
    <col min="3330" max="3330" width="7.7109375" style="102" bestFit="1" customWidth="1"/>
    <col min="3331" max="3331" width="7.5703125" style="102" bestFit="1" customWidth="1"/>
    <col min="3332" max="3332" width="7.28515625" style="102" bestFit="1" customWidth="1"/>
    <col min="3333" max="3333" width="7.5703125" style="102" bestFit="1" customWidth="1"/>
    <col min="3334" max="3334" width="9.42578125" style="102" bestFit="1" customWidth="1"/>
    <col min="3335" max="3336" width="8.42578125" style="102" bestFit="1" customWidth="1"/>
    <col min="3337" max="3338" width="7.28515625" style="102" bestFit="1" customWidth="1"/>
    <col min="3339" max="3339" width="9.5703125" style="102" customWidth="1"/>
    <col min="3340" max="3342" width="9.85546875" style="102" bestFit="1" customWidth="1"/>
    <col min="3343" max="3584" width="9.140625" style="102"/>
    <col min="3585" max="3585" width="29.28515625" style="102" customWidth="1"/>
    <col min="3586" max="3586" width="7.7109375" style="102" bestFit="1" customWidth="1"/>
    <col min="3587" max="3587" width="7.5703125" style="102" bestFit="1" customWidth="1"/>
    <col min="3588" max="3588" width="7.28515625" style="102" bestFit="1" customWidth="1"/>
    <col min="3589" max="3589" width="7.5703125" style="102" bestFit="1" customWidth="1"/>
    <col min="3590" max="3590" width="9.42578125" style="102" bestFit="1" customWidth="1"/>
    <col min="3591" max="3592" width="8.42578125" style="102" bestFit="1" customWidth="1"/>
    <col min="3593" max="3594" width="7.28515625" style="102" bestFit="1" customWidth="1"/>
    <col min="3595" max="3595" width="9.5703125" style="102" customWidth="1"/>
    <col min="3596" max="3598" width="9.85546875" style="102" bestFit="1" customWidth="1"/>
    <col min="3599" max="3840" width="9.140625" style="102"/>
    <col min="3841" max="3841" width="29.28515625" style="102" customWidth="1"/>
    <col min="3842" max="3842" width="7.7109375" style="102" bestFit="1" customWidth="1"/>
    <col min="3843" max="3843" width="7.5703125" style="102" bestFit="1" customWidth="1"/>
    <col min="3844" max="3844" width="7.28515625" style="102" bestFit="1" customWidth="1"/>
    <col min="3845" max="3845" width="7.5703125" style="102" bestFit="1" customWidth="1"/>
    <col min="3846" max="3846" width="9.42578125" style="102" bestFit="1" customWidth="1"/>
    <col min="3847" max="3848" width="8.42578125" style="102" bestFit="1" customWidth="1"/>
    <col min="3849" max="3850" width="7.28515625" style="102" bestFit="1" customWidth="1"/>
    <col min="3851" max="3851" width="9.5703125" style="102" customWidth="1"/>
    <col min="3852" max="3854" width="9.85546875" style="102" bestFit="1" customWidth="1"/>
    <col min="3855" max="4096" width="9.140625" style="102"/>
    <col min="4097" max="4097" width="29.28515625" style="102" customWidth="1"/>
    <col min="4098" max="4098" width="7.7109375" style="102" bestFit="1" customWidth="1"/>
    <col min="4099" max="4099" width="7.5703125" style="102" bestFit="1" customWidth="1"/>
    <col min="4100" max="4100" width="7.28515625" style="102" bestFit="1" customWidth="1"/>
    <col min="4101" max="4101" width="7.5703125" style="102" bestFit="1" customWidth="1"/>
    <col min="4102" max="4102" width="9.42578125" style="102" bestFit="1" customWidth="1"/>
    <col min="4103" max="4104" width="8.42578125" style="102" bestFit="1" customWidth="1"/>
    <col min="4105" max="4106" width="7.28515625" style="102" bestFit="1" customWidth="1"/>
    <col min="4107" max="4107" width="9.5703125" style="102" customWidth="1"/>
    <col min="4108" max="4110" width="9.85546875" style="102" bestFit="1" customWidth="1"/>
    <col min="4111" max="4352" width="9.140625" style="102"/>
    <col min="4353" max="4353" width="29.28515625" style="102" customWidth="1"/>
    <col min="4354" max="4354" width="7.7109375" style="102" bestFit="1" customWidth="1"/>
    <col min="4355" max="4355" width="7.5703125" style="102" bestFit="1" customWidth="1"/>
    <col min="4356" max="4356" width="7.28515625" style="102" bestFit="1" customWidth="1"/>
    <col min="4357" max="4357" width="7.5703125" style="102" bestFit="1" customWidth="1"/>
    <col min="4358" max="4358" width="9.42578125" style="102" bestFit="1" customWidth="1"/>
    <col min="4359" max="4360" width="8.42578125" style="102" bestFit="1" customWidth="1"/>
    <col min="4361" max="4362" width="7.28515625" style="102" bestFit="1" customWidth="1"/>
    <col min="4363" max="4363" width="9.5703125" style="102" customWidth="1"/>
    <col min="4364" max="4366" width="9.85546875" style="102" bestFit="1" customWidth="1"/>
    <col min="4367" max="4608" width="9.140625" style="102"/>
    <col min="4609" max="4609" width="29.28515625" style="102" customWidth="1"/>
    <col min="4610" max="4610" width="7.7109375" style="102" bestFit="1" customWidth="1"/>
    <col min="4611" max="4611" width="7.5703125" style="102" bestFit="1" customWidth="1"/>
    <col min="4612" max="4612" width="7.28515625" style="102" bestFit="1" customWidth="1"/>
    <col min="4613" max="4613" width="7.5703125" style="102" bestFit="1" customWidth="1"/>
    <col min="4614" max="4614" width="9.42578125" style="102" bestFit="1" customWidth="1"/>
    <col min="4615" max="4616" width="8.42578125" style="102" bestFit="1" customWidth="1"/>
    <col min="4617" max="4618" width="7.28515625" style="102" bestFit="1" customWidth="1"/>
    <col min="4619" max="4619" width="9.5703125" style="102" customWidth="1"/>
    <col min="4620" max="4622" width="9.85546875" style="102" bestFit="1" customWidth="1"/>
    <col min="4623" max="4864" width="9.140625" style="102"/>
    <col min="4865" max="4865" width="29.28515625" style="102" customWidth="1"/>
    <col min="4866" max="4866" width="7.7109375" style="102" bestFit="1" customWidth="1"/>
    <col min="4867" max="4867" width="7.5703125" style="102" bestFit="1" customWidth="1"/>
    <col min="4868" max="4868" width="7.28515625" style="102" bestFit="1" customWidth="1"/>
    <col min="4869" max="4869" width="7.5703125" style="102" bestFit="1" customWidth="1"/>
    <col min="4870" max="4870" width="9.42578125" style="102" bestFit="1" customWidth="1"/>
    <col min="4871" max="4872" width="8.42578125" style="102" bestFit="1" customWidth="1"/>
    <col min="4873" max="4874" width="7.28515625" style="102" bestFit="1" customWidth="1"/>
    <col min="4875" max="4875" width="9.5703125" style="102" customWidth="1"/>
    <col min="4876" max="4878" width="9.85546875" style="102" bestFit="1" customWidth="1"/>
    <col min="4879" max="5120" width="9.140625" style="102"/>
    <col min="5121" max="5121" width="29.28515625" style="102" customWidth="1"/>
    <col min="5122" max="5122" width="7.7109375" style="102" bestFit="1" customWidth="1"/>
    <col min="5123" max="5123" width="7.5703125" style="102" bestFit="1" customWidth="1"/>
    <col min="5124" max="5124" width="7.28515625" style="102" bestFit="1" customWidth="1"/>
    <col min="5125" max="5125" width="7.5703125" style="102" bestFit="1" customWidth="1"/>
    <col min="5126" max="5126" width="9.42578125" style="102" bestFit="1" customWidth="1"/>
    <col min="5127" max="5128" width="8.42578125" style="102" bestFit="1" customWidth="1"/>
    <col min="5129" max="5130" width="7.28515625" style="102" bestFit="1" customWidth="1"/>
    <col min="5131" max="5131" width="9.5703125" style="102" customWidth="1"/>
    <col min="5132" max="5134" width="9.85546875" style="102" bestFit="1" customWidth="1"/>
    <col min="5135" max="5376" width="9.140625" style="102"/>
    <col min="5377" max="5377" width="29.28515625" style="102" customWidth="1"/>
    <col min="5378" max="5378" width="7.7109375" style="102" bestFit="1" customWidth="1"/>
    <col min="5379" max="5379" width="7.5703125" style="102" bestFit="1" customWidth="1"/>
    <col min="5380" max="5380" width="7.28515625" style="102" bestFit="1" customWidth="1"/>
    <col min="5381" max="5381" width="7.5703125" style="102" bestFit="1" customWidth="1"/>
    <col min="5382" max="5382" width="9.42578125" style="102" bestFit="1" customWidth="1"/>
    <col min="5383" max="5384" width="8.42578125" style="102" bestFit="1" customWidth="1"/>
    <col min="5385" max="5386" width="7.28515625" style="102" bestFit="1" customWidth="1"/>
    <col min="5387" max="5387" width="9.5703125" style="102" customWidth="1"/>
    <col min="5388" max="5390" width="9.85546875" style="102" bestFit="1" customWidth="1"/>
    <col min="5391" max="5632" width="9.140625" style="102"/>
    <col min="5633" max="5633" width="29.28515625" style="102" customWidth="1"/>
    <col min="5634" max="5634" width="7.7109375" style="102" bestFit="1" customWidth="1"/>
    <col min="5635" max="5635" width="7.5703125" style="102" bestFit="1" customWidth="1"/>
    <col min="5636" max="5636" width="7.28515625" style="102" bestFit="1" customWidth="1"/>
    <col min="5637" max="5637" width="7.5703125" style="102" bestFit="1" customWidth="1"/>
    <col min="5638" max="5638" width="9.42578125" style="102" bestFit="1" customWidth="1"/>
    <col min="5639" max="5640" width="8.42578125" style="102" bestFit="1" customWidth="1"/>
    <col min="5641" max="5642" width="7.28515625" style="102" bestFit="1" customWidth="1"/>
    <col min="5643" max="5643" width="9.5703125" style="102" customWidth="1"/>
    <col min="5644" max="5646" width="9.85546875" style="102" bestFit="1" customWidth="1"/>
    <col min="5647" max="5888" width="9.140625" style="102"/>
    <col min="5889" max="5889" width="29.28515625" style="102" customWidth="1"/>
    <col min="5890" max="5890" width="7.7109375" style="102" bestFit="1" customWidth="1"/>
    <col min="5891" max="5891" width="7.5703125" style="102" bestFit="1" customWidth="1"/>
    <col min="5892" max="5892" width="7.28515625" style="102" bestFit="1" customWidth="1"/>
    <col min="5893" max="5893" width="7.5703125" style="102" bestFit="1" customWidth="1"/>
    <col min="5894" max="5894" width="9.42578125" style="102" bestFit="1" customWidth="1"/>
    <col min="5895" max="5896" width="8.42578125" style="102" bestFit="1" customWidth="1"/>
    <col min="5897" max="5898" width="7.28515625" style="102" bestFit="1" customWidth="1"/>
    <col min="5899" max="5899" width="9.5703125" style="102" customWidth="1"/>
    <col min="5900" max="5902" width="9.85546875" style="102" bestFit="1" customWidth="1"/>
    <col min="5903" max="6144" width="9.140625" style="102"/>
    <col min="6145" max="6145" width="29.28515625" style="102" customWidth="1"/>
    <col min="6146" max="6146" width="7.7109375" style="102" bestFit="1" customWidth="1"/>
    <col min="6147" max="6147" width="7.5703125" style="102" bestFit="1" customWidth="1"/>
    <col min="6148" max="6148" width="7.28515625" style="102" bestFit="1" customWidth="1"/>
    <col min="6149" max="6149" width="7.5703125" style="102" bestFit="1" customWidth="1"/>
    <col min="6150" max="6150" width="9.42578125" style="102" bestFit="1" customWidth="1"/>
    <col min="6151" max="6152" width="8.42578125" style="102" bestFit="1" customWidth="1"/>
    <col min="6153" max="6154" width="7.28515625" style="102" bestFit="1" customWidth="1"/>
    <col min="6155" max="6155" width="9.5703125" style="102" customWidth="1"/>
    <col min="6156" max="6158" width="9.85546875" style="102" bestFit="1" customWidth="1"/>
    <col min="6159" max="6400" width="9.140625" style="102"/>
    <col min="6401" max="6401" width="29.28515625" style="102" customWidth="1"/>
    <col min="6402" max="6402" width="7.7109375" style="102" bestFit="1" customWidth="1"/>
    <col min="6403" max="6403" width="7.5703125" style="102" bestFit="1" customWidth="1"/>
    <col min="6404" max="6404" width="7.28515625" style="102" bestFit="1" customWidth="1"/>
    <col min="6405" max="6405" width="7.5703125" style="102" bestFit="1" customWidth="1"/>
    <col min="6406" max="6406" width="9.42578125" style="102" bestFit="1" customWidth="1"/>
    <col min="6407" max="6408" width="8.42578125" style="102" bestFit="1" customWidth="1"/>
    <col min="6409" max="6410" width="7.28515625" style="102" bestFit="1" customWidth="1"/>
    <col min="6411" max="6411" width="9.5703125" style="102" customWidth="1"/>
    <col min="6412" max="6414" width="9.85546875" style="102" bestFit="1" customWidth="1"/>
    <col min="6415" max="6656" width="9.140625" style="102"/>
    <col min="6657" max="6657" width="29.28515625" style="102" customWidth="1"/>
    <col min="6658" max="6658" width="7.7109375" style="102" bestFit="1" customWidth="1"/>
    <col min="6659" max="6659" width="7.5703125" style="102" bestFit="1" customWidth="1"/>
    <col min="6660" max="6660" width="7.28515625" style="102" bestFit="1" customWidth="1"/>
    <col min="6661" max="6661" width="7.5703125" style="102" bestFit="1" customWidth="1"/>
    <col min="6662" max="6662" width="9.42578125" style="102" bestFit="1" customWidth="1"/>
    <col min="6663" max="6664" width="8.42578125" style="102" bestFit="1" customWidth="1"/>
    <col min="6665" max="6666" width="7.28515625" style="102" bestFit="1" customWidth="1"/>
    <col min="6667" max="6667" width="9.5703125" style="102" customWidth="1"/>
    <col min="6668" max="6670" width="9.85546875" style="102" bestFit="1" customWidth="1"/>
    <col min="6671" max="6912" width="9.140625" style="102"/>
    <col min="6913" max="6913" width="29.28515625" style="102" customWidth="1"/>
    <col min="6914" max="6914" width="7.7109375" style="102" bestFit="1" customWidth="1"/>
    <col min="6915" max="6915" width="7.5703125" style="102" bestFit="1" customWidth="1"/>
    <col min="6916" max="6916" width="7.28515625" style="102" bestFit="1" customWidth="1"/>
    <col min="6917" max="6917" width="7.5703125" style="102" bestFit="1" customWidth="1"/>
    <col min="6918" max="6918" width="9.42578125" style="102" bestFit="1" customWidth="1"/>
    <col min="6919" max="6920" width="8.42578125" style="102" bestFit="1" customWidth="1"/>
    <col min="6921" max="6922" width="7.28515625" style="102" bestFit="1" customWidth="1"/>
    <col min="6923" max="6923" width="9.5703125" style="102" customWidth="1"/>
    <col min="6924" max="6926" width="9.85546875" style="102" bestFit="1" customWidth="1"/>
    <col min="6927" max="7168" width="9.140625" style="102"/>
    <col min="7169" max="7169" width="29.28515625" style="102" customWidth="1"/>
    <col min="7170" max="7170" width="7.7109375" style="102" bestFit="1" customWidth="1"/>
    <col min="7171" max="7171" width="7.5703125" style="102" bestFit="1" customWidth="1"/>
    <col min="7172" max="7172" width="7.28515625" style="102" bestFit="1" customWidth="1"/>
    <col min="7173" max="7173" width="7.5703125" style="102" bestFit="1" customWidth="1"/>
    <col min="7174" max="7174" width="9.42578125" style="102" bestFit="1" customWidth="1"/>
    <col min="7175" max="7176" width="8.42578125" style="102" bestFit="1" customWidth="1"/>
    <col min="7177" max="7178" width="7.28515625" style="102" bestFit="1" customWidth="1"/>
    <col min="7179" max="7179" width="9.5703125" style="102" customWidth="1"/>
    <col min="7180" max="7182" width="9.85546875" style="102" bestFit="1" customWidth="1"/>
    <col min="7183" max="7424" width="9.140625" style="102"/>
    <col min="7425" max="7425" width="29.28515625" style="102" customWidth="1"/>
    <col min="7426" max="7426" width="7.7109375" style="102" bestFit="1" customWidth="1"/>
    <col min="7427" max="7427" width="7.5703125" style="102" bestFit="1" customWidth="1"/>
    <col min="7428" max="7428" width="7.28515625" style="102" bestFit="1" customWidth="1"/>
    <col min="7429" max="7429" width="7.5703125" style="102" bestFit="1" customWidth="1"/>
    <col min="7430" max="7430" width="9.42578125" style="102" bestFit="1" customWidth="1"/>
    <col min="7431" max="7432" width="8.42578125" style="102" bestFit="1" customWidth="1"/>
    <col min="7433" max="7434" width="7.28515625" style="102" bestFit="1" customWidth="1"/>
    <col min="7435" max="7435" width="9.5703125" style="102" customWidth="1"/>
    <col min="7436" max="7438" width="9.85546875" style="102" bestFit="1" customWidth="1"/>
    <col min="7439" max="7680" width="9.140625" style="102"/>
    <col min="7681" max="7681" width="29.28515625" style="102" customWidth="1"/>
    <col min="7682" max="7682" width="7.7109375" style="102" bestFit="1" customWidth="1"/>
    <col min="7683" max="7683" width="7.5703125" style="102" bestFit="1" customWidth="1"/>
    <col min="7684" max="7684" width="7.28515625" style="102" bestFit="1" customWidth="1"/>
    <col min="7685" max="7685" width="7.5703125" style="102" bestFit="1" customWidth="1"/>
    <col min="7686" max="7686" width="9.42578125" style="102" bestFit="1" customWidth="1"/>
    <col min="7687" max="7688" width="8.42578125" style="102" bestFit="1" customWidth="1"/>
    <col min="7689" max="7690" width="7.28515625" style="102" bestFit="1" customWidth="1"/>
    <col min="7691" max="7691" width="9.5703125" style="102" customWidth="1"/>
    <col min="7692" max="7694" width="9.85546875" style="102" bestFit="1" customWidth="1"/>
    <col min="7695" max="7936" width="9.140625" style="102"/>
    <col min="7937" max="7937" width="29.28515625" style="102" customWidth="1"/>
    <col min="7938" max="7938" width="7.7109375" style="102" bestFit="1" customWidth="1"/>
    <col min="7939" max="7939" width="7.5703125" style="102" bestFit="1" customWidth="1"/>
    <col min="7940" max="7940" width="7.28515625" style="102" bestFit="1" customWidth="1"/>
    <col min="7941" max="7941" width="7.5703125" style="102" bestFit="1" customWidth="1"/>
    <col min="7942" max="7942" width="9.42578125" style="102" bestFit="1" customWidth="1"/>
    <col min="7943" max="7944" width="8.42578125" style="102" bestFit="1" customWidth="1"/>
    <col min="7945" max="7946" width="7.28515625" style="102" bestFit="1" customWidth="1"/>
    <col min="7947" max="7947" width="9.5703125" style="102" customWidth="1"/>
    <col min="7948" max="7950" width="9.85546875" style="102" bestFit="1" customWidth="1"/>
    <col min="7951" max="8192" width="9.140625" style="102"/>
    <col min="8193" max="8193" width="29.28515625" style="102" customWidth="1"/>
    <col min="8194" max="8194" width="7.7109375" style="102" bestFit="1" customWidth="1"/>
    <col min="8195" max="8195" width="7.5703125" style="102" bestFit="1" customWidth="1"/>
    <col min="8196" max="8196" width="7.28515625" style="102" bestFit="1" customWidth="1"/>
    <col min="8197" max="8197" width="7.5703125" style="102" bestFit="1" customWidth="1"/>
    <col min="8198" max="8198" width="9.42578125" style="102" bestFit="1" customWidth="1"/>
    <col min="8199" max="8200" width="8.42578125" style="102" bestFit="1" customWidth="1"/>
    <col min="8201" max="8202" width="7.28515625" style="102" bestFit="1" customWidth="1"/>
    <col min="8203" max="8203" width="9.5703125" style="102" customWidth="1"/>
    <col min="8204" max="8206" width="9.85546875" style="102" bestFit="1" customWidth="1"/>
    <col min="8207" max="8448" width="9.140625" style="102"/>
    <col min="8449" max="8449" width="29.28515625" style="102" customWidth="1"/>
    <col min="8450" max="8450" width="7.7109375" style="102" bestFit="1" customWidth="1"/>
    <col min="8451" max="8451" width="7.5703125" style="102" bestFit="1" customWidth="1"/>
    <col min="8452" max="8452" width="7.28515625" style="102" bestFit="1" customWidth="1"/>
    <col min="8453" max="8453" width="7.5703125" style="102" bestFit="1" customWidth="1"/>
    <col min="8454" max="8454" width="9.42578125" style="102" bestFit="1" customWidth="1"/>
    <col min="8455" max="8456" width="8.42578125" style="102" bestFit="1" customWidth="1"/>
    <col min="8457" max="8458" width="7.28515625" style="102" bestFit="1" customWidth="1"/>
    <col min="8459" max="8459" width="9.5703125" style="102" customWidth="1"/>
    <col min="8460" max="8462" width="9.85546875" style="102" bestFit="1" customWidth="1"/>
    <col min="8463" max="8704" width="9.140625" style="102"/>
    <col min="8705" max="8705" width="29.28515625" style="102" customWidth="1"/>
    <col min="8706" max="8706" width="7.7109375" style="102" bestFit="1" customWidth="1"/>
    <col min="8707" max="8707" width="7.5703125" style="102" bestFit="1" customWidth="1"/>
    <col min="8708" max="8708" width="7.28515625" style="102" bestFit="1" customWidth="1"/>
    <col min="8709" max="8709" width="7.5703125" style="102" bestFit="1" customWidth="1"/>
    <col min="8710" max="8710" width="9.42578125" style="102" bestFit="1" customWidth="1"/>
    <col min="8711" max="8712" width="8.42578125" style="102" bestFit="1" customWidth="1"/>
    <col min="8713" max="8714" width="7.28515625" style="102" bestFit="1" customWidth="1"/>
    <col min="8715" max="8715" width="9.5703125" style="102" customWidth="1"/>
    <col min="8716" max="8718" width="9.85546875" style="102" bestFit="1" customWidth="1"/>
    <col min="8719" max="8960" width="9.140625" style="102"/>
    <col min="8961" max="8961" width="29.28515625" style="102" customWidth="1"/>
    <col min="8962" max="8962" width="7.7109375" style="102" bestFit="1" customWidth="1"/>
    <col min="8963" max="8963" width="7.5703125" style="102" bestFit="1" customWidth="1"/>
    <col min="8964" max="8964" width="7.28515625" style="102" bestFit="1" customWidth="1"/>
    <col min="8965" max="8965" width="7.5703125" style="102" bestFit="1" customWidth="1"/>
    <col min="8966" max="8966" width="9.42578125" style="102" bestFit="1" customWidth="1"/>
    <col min="8967" max="8968" width="8.42578125" style="102" bestFit="1" customWidth="1"/>
    <col min="8969" max="8970" width="7.28515625" style="102" bestFit="1" customWidth="1"/>
    <col min="8971" max="8971" width="9.5703125" style="102" customWidth="1"/>
    <col min="8972" max="8974" width="9.85546875" style="102" bestFit="1" customWidth="1"/>
    <col min="8975" max="9216" width="9.140625" style="102"/>
    <col min="9217" max="9217" width="29.28515625" style="102" customWidth="1"/>
    <col min="9218" max="9218" width="7.7109375" style="102" bestFit="1" customWidth="1"/>
    <col min="9219" max="9219" width="7.5703125" style="102" bestFit="1" customWidth="1"/>
    <col min="9220" max="9220" width="7.28515625" style="102" bestFit="1" customWidth="1"/>
    <col min="9221" max="9221" width="7.5703125" style="102" bestFit="1" customWidth="1"/>
    <col min="9222" max="9222" width="9.42578125" style="102" bestFit="1" customWidth="1"/>
    <col min="9223" max="9224" width="8.42578125" style="102" bestFit="1" customWidth="1"/>
    <col min="9225" max="9226" width="7.28515625" style="102" bestFit="1" customWidth="1"/>
    <col min="9227" max="9227" width="9.5703125" style="102" customWidth="1"/>
    <col min="9228" max="9230" width="9.85546875" style="102" bestFit="1" customWidth="1"/>
    <col min="9231" max="9472" width="9.140625" style="102"/>
    <col min="9473" max="9473" width="29.28515625" style="102" customWidth="1"/>
    <col min="9474" max="9474" width="7.7109375" style="102" bestFit="1" customWidth="1"/>
    <col min="9475" max="9475" width="7.5703125" style="102" bestFit="1" customWidth="1"/>
    <col min="9476" max="9476" width="7.28515625" style="102" bestFit="1" customWidth="1"/>
    <col min="9477" max="9477" width="7.5703125" style="102" bestFit="1" customWidth="1"/>
    <col min="9478" max="9478" width="9.42578125" style="102" bestFit="1" customWidth="1"/>
    <col min="9479" max="9480" width="8.42578125" style="102" bestFit="1" customWidth="1"/>
    <col min="9481" max="9482" width="7.28515625" style="102" bestFit="1" customWidth="1"/>
    <col min="9483" max="9483" width="9.5703125" style="102" customWidth="1"/>
    <col min="9484" max="9486" width="9.85546875" style="102" bestFit="1" customWidth="1"/>
    <col min="9487" max="9728" width="9.140625" style="102"/>
    <col min="9729" max="9729" width="29.28515625" style="102" customWidth="1"/>
    <col min="9730" max="9730" width="7.7109375" style="102" bestFit="1" customWidth="1"/>
    <col min="9731" max="9731" width="7.5703125" style="102" bestFit="1" customWidth="1"/>
    <col min="9732" max="9732" width="7.28515625" style="102" bestFit="1" customWidth="1"/>
    <col min="9733" max="9733" width="7.5703125" style="102" bestFit="1" customWidth="1"/>
    <col min="9734" max="9734" width="9.42578125" style="102" bestFit="1" customWidth="1"/>
    <col min="9735" max="9736" width="8.42578125" style="102" bestFit="1" customWidth="1"/>
    <col min="9737" max="9738" width="7.28515625" style="102" bestFit="1" customWidth="1"/>
    <col min="9739" max="9739" width="9.5703125" style="102" customWidth="1"/>
    <col min="9740" max="9742" width="9.85546875" style="102" bestFit="1" customWidth="1"/>
    <col min="9743" max="9984" width="9.140625" style="102"/>
    <col min="9985" max="9985" width="29.28515625" style="102" customWidth="1"/>
    <col min="9986" max="9986" width="7.7109375" style="102" bestFit="1" customWidth="1"/>
    <col min="9987" max="9987" width="7.5703125" style="102" bestFit="1" customWidth="1"/>
    <col min="9988" max="9988" width="7.28515625" style="102" bestFit="1" customWidth="1"/>
    <col min="9989" max="9989" width="7.5703125" style="102" bestFit="1" customWidth="1"/>
    <col min="9990" max="9990" width="9.42578125" style="102" bestFit="1" customWidth="1"/>
    <col min="9991" max="9992" width="8.42578125" style="102" bestFit="1" customWidth="1"/>
    <col min="9993" max="9994" width="7.28515625" style="102" bestFit="1" customWidth="1"/>
    <col min="9995" max="9995" width="9.5703125" style="102" customWidth="1"/>
    <col min="9996" max="9998" width="9.85546875" style="102" bestFit="1" customWidth="1"/>
    <col min="9999" max="10240" width="9.140625" style="102"/>
    <col min="10241" max="10241" width="29.28515625" style="102" customWidth="1"/>
    <col min="10242" max="10242" width="7.7109375" style="102" bestFit="1" customWidth="1"/>
    <col min="10243" max="10243" width="7.5703125" style="102" bestFit="1" customWidth="1"/>
    <col min="10244" max="10244" width="7.28515625" style="102" bestFit="1" customWidth="1"/>
    <col min="10245" max="10245" width="7.5703125" style="102" bestFit="1" customWidth="1"/>
    <col min="10246" max="10246" width="9.42578125" style="102" bestFit="1" customWidth="1"/>
    <col min="10247" max="10248" width="8.42578125" style="102" bestFit="1" customWidth="1"/>
    <col min="10249" max="10250" width="7.28515625" style="102" bestFit="1" customWidth="1"/>
    <col min="10251" max="10251" width="9.5703125" style="102" customWidth="1"/>
    <col min="10252" max="10254" width="9.85546875" style="102" bestFit="1" customWidth="1"/>
    <col min="10255" max="10496" width="9.140625" style="102"/>
    <col min="10497" max="10497" width="29.28515625" style="102" customWidth="1"/>
    <col min="10498" max="10498" width="7.7109375" style="102" bestFit="1" customWidth="1"/>
    <col min="10499" max="10499" width="7.5703125" style="102" bestFit="1" customWidth="1"/>
    <col min="10500" max="10500" width="7.28515625" style="102" bestFit="1" customWidth="1"/>
    <col min="10501" max="10501" width="7.5703125" style="102" bestFit="1" customWidth="1"/>
    <col min="10502" max="10502" width="9.42578125" style="102" bestFit="1" customWidth="1"/>
    <col min="10503" max="10504" width="8.42578125" style="102" bestFit="1" customWidth="1"/>
    <col min="10505" max="10506" width="7.28515625" style="102" bestFit="1" customWidth="1"/>
    <col min="10507" max="10507" width="9.5703125" style="102" customWidth="1"/>
    <col min="10508" max="10510" width="9.85546875" style="102" bestFit="1" customWidth="1"/>
    <col min="10511" max="10752" width="9.140625" style="102"/>
    <col min="10753" max="10753" width="29.28515625" style="102" customWidth="1"/>
    <col min="10754" max="10754" width="7.7109375" style="102" bestFit="1" customWidth="1"/>
    <col min="10755" max="10755" width="7.5703125" style="102" bestFit="1" customWidth="1"/>
    <col min="10756" max="10756" width="7.28515625" style="102" bestFit="1" customWidth="1"/>
    <col min="10757" max="10757" width="7.5703125" style="102" bestFit="1" customWidth="1"/>
    <col min="10758" max="10758" width="9.42578125" style="102" bestFit="1" customWidth="1"/>
    <col min="10759" max="10760" width="8.42578125" style="102" bestFit="1" customWidth="1"/>
    <col min="10761" max="10762" width="7.28515625" style="102" bestFit="1" customWidth="1"/>
    <col min="10763" max="10763" width="9.5703125" style="102" customWidth="1"/>
    <col min="10764" max="10766" width="9.85546875" style="102" bestFit="1" customWidth="1"/>
    <col min="10767" max="11008" width="9.140625" style="102"/>
    <col min="11009" max="11009" width="29.28515625" style="102" customWidth="1"/>
    <col min="11010" max="11010" width="7.7109375" style="102" bestFit="1" customWidth="1"/>
    <col min="11011" max="11011" width="7.5703125" style="102" bestFit="1" customWidth="1"/>
    <col min="11012" max="11012" width="7.28515625" style="102" bestFit="1" customWidth="1"/>
    <col min="11013" max="11013" width="7.5703125" style="102" bestFit="1" customWidth="1"/>
    <col min="11014" max="11014" width="9.42578125" style="102" bestFit="1" customWidth="1"/>
    <col min="11015" max="11016" width="8.42578125" style="102" bestFit="1" customWidth="1"/>
    <col min="11017" max="11018" width="7.28515625" style="102" bestFit="1" customWidth="1"/>
    <col min="11019" max="11019" width="9.5703125" style="102" customWidth="1"/>
    <col min="11020" max="11022" width="9.85546875" style="102" bestFit="1" customWidth="1"/>
    <col min="11023" max="11264" width="9.140625" style="102"/>
    <col min="11265" max="11265" width="29.28515625" style="102" customWidth="1"/>
    <col min="11266" max="11266" width="7.7109375" style="102" bestFit="1" customWidth="1"/>
    <col min="11267" max="11267" width="7.5703125" style="102" bestFit="1" customWidth="1"/>
    <col min="11268" max="11268" width="7.28515625" style="102" bestFit="1" customWidth="1"/>
    <col min="11269" max="11269" width="7.5703125" style="102" bestFit="1" customWidth="1"/>
    <col min="11270" max="11270" width="9.42578125" style="102" bestFit="1" customWidth="1"/>
    <col min="11271" max="11272" width="8.42578125" style="102" bestFit="1" customWidth="1"/>
    <col min="11273" max="11274" width="7.28515625" style="102" bestFit="1" customWidth="1"/>
    <col min="11275" max="11275" width="9.5703125" style="102" customWidth="1"/>
    <col min="11276" max="11278" width="9.85546875" style="102" bestFit="1" customWidth="1"/>
    <col min="11279" max="11520" width="9.140625" style="102"/>
    <col min="11521" max="11521" width="29.28515625" style="102" customWidth="1"/>
    <col min="11522" max="11522" width="7.7109375" style="102" bestFit="1" customWidth="1"/>
    <col min="11523" max="11523" width="7.5703125" style="102" bestFit="1" customWidth="1"/>
    <col min="11524" max="11524" width="7.28515625" style="102" bestFit="1" customWidth="1"/>
    <col min="11525" max="11525" width="7.5703125" style="102" bestFit="1" customWidth="1"/>
    <col min="11526" max="11526" width="9.42578125" style="102" bestFit="1" customWidth="1"/>
    <col min="11527" max="11528" width="8.42578125" style="102" bestFit="1" customWidth="1"/>
    <col min="11529" max="11530" width="7.28515625" style="102" bestFit="1" customWidth="1"/>
    <col min="11531" max="11531" width="9.5703125" style="102" customWidth="1"/>
    <col min="11532" max="11534" width="9.85546875" style="102" bestFit="1" customWidth="1"/>
    <col min="11535" max="11776" width="9.140625" style="102"/>
    <col min="11777" max="11777" width="29.28515625" style="102" customWidth="1"/>
    <col min="11778" max="11778" width="7.7109375" style="102" bestFit="1" customWidth="1"/>
    <col min="11779" max="11779" width="7.5703125" style="102" bestFit="1" customWidth="1"/>
    <col min="11780" max="11780" width="7.28515625" style="102" bestFit="1" customWidth="1"/>
    <col min="11781" max="11781" width="7.5703125" style="102" bestFit="1" customWidth="1"/>
    <col min="11782" max="11782" width="9.42578125" style="102" bestFit="1" customWidth="1"/>
    <col min="11783" max="11784" width="8.42578125" style="102" bestFit="1" customWidth="1"/>
    <col min="11785" max="11786" width="7.28515625" style="102" bestFit="1" customWidth="1"/>
    <col min="11787" max="11787" width="9.5703125" style="102" customWidth="1"/>
    <col min="11788" max="11790" width="9.85546875" style="102" bestFit="1" customWidth="1"/>
    <col min="11791" max="12032" width="9.140625" style="102"/>
    <col min="12033" max="12033" width="29.28515625" style="102" customWidth="1"/>
    <col min="12034" max="12034" width="7.7109375" style="102" bestFit="1" customWidth="1"/>
    <col min="12035" max="12035" width="7.5703125" style="102" bestFit="1" customWidth="1"/>
    <col min="12036" max="12036" width="7.28515625" style="102" bestFit="1" customWidth="1"/>
    <col min="12037" max="12037" width="7.5703125" style="102" bestFit="1" customWidth="1"/>
    <col min="12038" max="12038" width="9.42578125" style="102" bestFit="1" customWidth="1"/>
    <col min="12039" max="12040" width="8.42578125" style="102" bestFit="1" customWidth="1"/>
    <col min="12041" max="12042" width="7.28515625" style="102" bestFit="1" customWidth="1"/>
    <col min="12043" max="12043" width="9.5703125" style="102" customWidth="1"/>
    <col min="12044" max="12046" width="9.85546875" style="102" bestFit="1" customWidth="1"/>
    <col min="12047" max="12288" width="9.140625" style="102"/>
    <col min="12289" max="12289" width="29.28515625" style="102" customWidth="1"/>
    <col min="12290" max="12290" width="7.7109375" style="102" bestFit="1" customWidth="1"/>
    <col min="12291" max="12291" width="7.5703125" style="102" bestFit="1" customWidth="1"/>
    <col min="12292" max="12292" width="7.28515625" style="102" bestFit="1" customWidth="1"/>
    <col min="12293" max="12293" width="7.5703125" style="102" bestFit="1" customWidth="1"/>
    <col min="12294" max="12294" width="9.42578125" style="102" bestFit="1" customWidth="1"/>
    <col min="12295" max="12296" width="8.42578125" style="102" bestFit="1" customWidth="1"/>
    <col min="12297" max="12298" width="7.28515625" style="102" bestFit="1" customWidth="1"/>
    <col min="12299" max="12299" width="9.5703125" style="102" customWidth="1"/>
    <col min="12300" max="12302" width="9.85546875" style="102" bestFit="1" customWidth="1"/>
    <col min="12303" max="12544" width="9.140625" style="102"/>
    <col min="12545" max="12545" width="29.28515625" style="102" customWidth="1"/>
    <col min="12546" max="12546" width="7.7109375" style="102" bestFit="1" customWidth="1"/>
    <col min="12547" max="12547" width="7.5703125" style="102" bestFit="1" customWidth="1"/>
    <col min="12548" max="12548" width="7.28515625" style="102" bestFit="1" customWidth="1"/>
    <col min="12549" max="12549" width="7.5703125" style="102" bestFit="1" customWidth="1"/>
    <col min="12550" max="12550" width="9.42578125" style="102" bestFit="1" customWidth="1"/>
    <col min="12551" max="12552" width="8.42578125" style="102" bestFit="1" customWidth="1"/>
    <col min="12553" max="12554" width="7.28515625" style="102" bestFit="1" customWidth="1"/>
    <col min="12555" max="12555" width="9.5703125" style="102" customWidth="1"/>
    <col min="12556" max="12558" width="9.85546875" style="102" bestFit="1" customWidth="1"/>
    <col min="12559" max="12800" width="9.140625" style="102"/>
    <col min="12801" max="12801" width="29.28515625" style="102" customWidth="1"/>
    <col min="12802" max="12802" width="7.7109375" style="102" bestFit="1" customWidth="1"/>
    <col min="12803" max="12803" width="7.5703125" style="102" bestFit="1" customWidth="1"/>
    <col min="12804" max="12804" width="7.28515625" style="102" bestFit="1" customWidth="1"/>
    <col min="12805" max="12805" width="7.5703125" style="102" bestFit="1" customWidth="1"/>
    <col min="12806" max="12806" width="9.42578125" style="102" bestFit="1" customWidth="1"/>
    <col min="12807" max="12808" width="8.42578125" style="102" bestFit="1" customWidth="1"/>
    <col min="12809" max="12810" width="7.28515625" style="102" bestFit="1" customWidth="1"/>
    <col min="12811" max="12811" width="9.5703125" style="102" customWidth="1"/>
    <col min="12812" max="12814" width="9.85546875" style="102" bestFit="1" customWidth="1"/>
    <col min="12815" max="13056" width="9.140625" style="102"/>
    <col min="13057" max="13057" width="29.28515625" style="102" customWidth="1"/>
    <col min="13058" max="13058" width="7.7109375" style="102" bestFit="1" customWidth="1"/>
    <col min="13059" max="13059" width="7.5703125" style="102" bestFit="1" customWidth="1"/>
    <col min="13060" max="13060" width="7.28515625" style="102" bestFit="1" customWidth="1"/>
    <col min="13061" max="13061" width="7.5703125" style="102" bestFit="1" customWidth="1"/>
    <col min="13062" max="13062" width="9.42578125" style="102" bestFit="1" customWidth="1"/>
    <col min="13063" max="13064" width="8.42578125" style="102" bestFit="1" customWidth="1"/>
    <col min="13065" max="13066" width="7.28515625" style="102" bestFit="1" customWidth="1"/>
    <col min="13067" max="13067" width="9.5703125" style="102" customWidth="1"/>
    <col min="13068" max="13070" width="9.85546875" style="102" bestFit="1" customWidth="1"/>
    <col min="13071" max="13312" width="9.140625" style="102"/>
    <col min="13313" max="13313" width="29.28515625" style="102" customWidth="1"/>
    <col min="13314" max="13314" width="7.7109375" style="102" bestFit="1" customWidth="1"/>
    <col min="13315" max="13315" width="7.5703125" style="102" bestFit="1" customWidth="1"/>
    <col min="13316" max="13316" width="7.28515625" style="102" bestFit="1" customWidth="1"/>
    <col min="13317" max="13317" width="7.5703125" style="102" bestFit="1" customWidth="1"/>
    <col min="13318" max="13318" width="9.42578125" style="102" bestFit="1" customWidth="1"/>
    <col min="13319" max="13320" width="8.42578125" style="102" bestFit="1" customWidth="1"/>
    <col min="13321" max="13322" width="7.28515625" style="102" bestFit="1" customWidth="1"/>
    <col min="13323" max="13323" width="9.5703125" style="102" customWidth="1"/>
    <col min="13324" max="13326" width="9.85546875" style="102" bestFit="1" customWidth="1"/>
    <col min="13327" max="13568" width="9.140625" style="102"/>
    <col min="13569" max="13569" width="29.28515625" style="102" customWidth="1"/>
    <col min="13570" max="13570" width="7.7109375" style="102" bestFit="1" customWidth="1"/>
    <col min="13571" max="13571" width="7.5703125" style="102" bestFit="1" customWidth="1"/>
    <col min="13572" max="13572" width="7.28515625" style="102" bestFit="1" customWidth="1"/>
    <col min="13573" max="13573" width="7.5703125" style="102" bestFit="1" customWidth="1"/>
    <col min="13574" max="13574" width="9.42578125" style="102" bestFit="1" customWidth="1"/>
    <col min="13575" max="13576" width="8.42578125" style="102" bestFit="1" customWidth="1"/>
    <col min="13577" max="13578" width="7.28515625" style="102" bestFit="1" customWidth="1"/>
    <col min="13579" max="13579" width="9.5703125" style="102" customWidth="1"/>
    <col min="13580" max="13582" width="9.85546875" style="102" bestFit="1" customWidth="1"/>
    <col min="13583" max="13824" width="9.140625" style="102"/>
    <col min="13825" max="13825" width="29.28515625" style="102" customWidth="1"/>
    <col min="13826" max="13826" width="7.7109375" style="102" bestFit="1" customWidth="1"/>
    <col min="13827" max="13827" width="7.5703125" style="102" bestFit="1" customWidth="1"/>
    <col min="13828" max="13828" width="7.28515625" style="102" bestFit="1" customWidth="1"/>
    <col min="13829" max="13829" width="7.5703125" style="102" bestFit="1" customWidth="1"/>
    <col min="13830" max="13830" width="9.42578125" style="102" bestFit="1" customWidth="1"/>
    <col min="13831" max="13832" width="8.42578125" style="102" bestFit="1" customWidth="1"/>
    <col min="13833" max="13834" width="7.28515625" style="102" bestFit="1" customWidth="1"/>
    <col min="13835" max="13835" width="9.5703125" style="102" customWidth="1"/>
    <col min="13836" max="13838" width="9.85546875" style="102" bestFit="1" customWidth="1"/>
    <col min="13839" max="14080" width="9.140625" style="102"/>
    <col min="14081" max="14081" width="29.28515625" style="102" customWidth="1"/>
    <col min="14082" max="14082" width="7.7109375" style="102" bestFit="1" customWidth="1"/>
    <col min="14083" max="14083" width="7.5703125" style="102" bestFit="1" customWidth="1"/>
    <col min="14084" max="14084" width="7.28515625" style="102" bestFit="1" customWidth="1"/>
    <col min="14085" max="14085" width="7.5703125" style="102" bestFit="1" customWidth="1"/>
    <col min="14086" max="14086" width="9.42578125" style="102" bestFit="1" customWidth="1"/>
    <col min="14087" max="14088" width="8.42578125" style="102" bestFit="1" customWidth="1"/>
    <col min="14089" max="14090" width="7.28515625" style="102" bestFit="1" customWidth="1"/>
    <col min="14091" max="14091" width="9.5703125" style="102" customWidth="1"/>
    <col min="14092" max="14094" width="9.85546875" style="102" bestFit="1" customWidth="1"/>
    <col min="14095" max="14336" width="9.140625" style="102"/>
    <col min="14337" max="14337" width="29.28515625" style="102" customWidth="1"/>
    <col min="14338" max="14338" width="7.7109375" style="102" bestFit="1" customWidth="1"/>
    <col min="14339" max="14339" width="7.5703125" style="102" bestFit="1" customWidth="1"/>
    <col min="14340" max="14340" width="7.28515625" style="102" bestFit="1" customWidth="1"/>
    <col min="14341" max="14341" width="7.5703125" style="102" bestFit="1" customWidth="1"/>
    <col min="14342" max="14342" width="9.42578125" style="102" bestFit="1" customWidth="1"/>
    <col min="14343" max="14344" width="8.42578125" style="102" bestFit="1" customWidth="1"/>
    <col min="14345" max="14346" width="7.28515625" style="102" bestFit="1" customWidth="1"/>
    <col min="14347" max="14347" width="9.5703125" style="102" customWidth="1"/>
    <col min="14348" max="14350" width="9.85546875" style="102" bestFit="1" customWidth="1"/>
    <col min="14351" max="14592" width="9.140625" style="102"/>
    <col min="14593" max="14593" width="29.28515625" style="102" customWidth="1"/>
    <col min="14594" max="14594" width="7.7109375" style="102" bestFit="1" customWidth="1"/>
    <col min="14595" max="14595" width="7.5703125" style="102" bestFit="1" customWidth="1"/>
    <col min="14596" max="14596" width="7.28515625" style="102" bestFit="1" customWidth="1"/>
    <col min="14597" max="14597" width="7.5703125" style="102" bestFit="1" customWidth="1"/>
    <col min="14598" max="14598" width="9.42578125" style="102" bestFit="1" customWidth="1"/>
    <col min="14599" max="14600" width="8.42578125" style="102" bestFit="1" customWidth="1"/>
    <col min="14601" max="14602" width="7.28515625" style="102" bestFit="1" customWidth="1"/>
    <col min="14603" max="14603" width="9.5703125" style="102" customWidth="1"/>
    <col min="14604" max="14606" width="9.85546875" style="102" bestFit="1" customWidth="1"/>
    <col min="14607" max="14848" width="9.140625" style="102"/>
    <col min="14849" max="14849" width="29.28515625" style="102" customWidth="1"/>
    <col min="14850" max="14850" width="7.7109375" style="102" bestFit="1" customWidth="1"/>
    <col min="14851" max="14851" width="7.5703125" style="102" bestFit="1" customWidth="1"/>
    <col min="14852" max="14852" width="7.28515625" style="102" bestFit="1" customWidth="1"/>
    <col min="14853" max="14853" width="7.5703125" style="102" bestFit="1" customWidth="1"/>
    <col min="14854" max="14854" width="9.42578125" style="102" bestFit="1" customWidth="1"/>
    <col min="14855" max="14856" width="8.42578125" style="102" bestFit="1" customWidth="1"/>
    <col min="14857" max="14858" width="7.28515625" style="102" bestFit="1" customWidth="1"/>
    <col min="14859" max="14859" width="9.5703125" style="102" customWidth="1"/>
    <col min="14860" max="14862" width="9.85546875" style="102" bestFit="1" customWidth="1"/>
    <col min="14863" max="15104" width="9.140625" style="102"/>
    <col min="15105" max="15105" width="29.28515625" style="102" customWidth="1"/>
    <col min="15106" max="15106" width="7.7109375" style="102" bestFit="1" customWidth="1"/>
    <col min="15107" max="15107" width="7.5703125" style="102" bestFit="1" customWidth="1"/>
    <col min="15108" max="15108" width="7.28515625" style="102" bestFit="1" customWidth="1"/>
    <col min="15109" max="15109" width="7.5703125" style="102" bestFit="1" customWidth="1"/>
    <col min="15110" max="15110" width="9.42578125" style="102" bestFit="1" customWidth="1"/>
    <col min="15111" max="15112" width="8.42578125" style="102" bestFit="1" customWidth="1"/>
    <col min="15113" max="15114" width="7.28515625" style="102" bestFit="1" customWidth="1"/>
    <col min="15115" max="15115" width="9.5703125" style="102" customWidth="1"/>
    <col min="15116" max="15118" width="9.85546875" style="102" bestFit="1" customWidth="1"/>
    <col min="15119" max="15360" width="9.140625" style="102"/>
    <col min="15361" max="15361" width="29.28515625" style="102" customWidth="1"/>
    <col min="15362" max="15362" width="7.7109375" style="102" bestFit="1" customWidth="1"/>
    <col min="15363" max="15363" width="7.5703125" style="102" bestFit="1" customWidth="1"/>
    <col min="15364" max="15364" width="7.28515625" style="102" bestFit="1" customWidth="1"/>
    <col min="15365" max="15365" width="7.5703125" style="102" bestFit="1" customWidth="1"/>
    <col min="15366" max="15366" width="9.42578125" style="102" bestFit="1" customWidth="1"/>
    <col min="15367" max="15368" width="8.42578125" style="102" bestFit="1" customWidth="1"/>
    <col min="15369" max="15370" width="7.28515625" style="102" bestFit="1" customWidth="1"/>
    <col min="15371" max="15371" width="9.5703125" style="102" customWidth="1"/>
    <col min="15372" max="15374" width="9.85546875" style="102" bestFit="1" customWidth="1"/>
    <col min="15375" max="15616" width="9.140625" style="102"/>
    <col min="15617" max="15617" width="29.28515625" style="102" customWidth="1"/>
    <col min="15618" max="15618" width="7.7109375" style="102" bestFit="1" customWidth="1"/>
    <col min="15619" max="15619" width="7.5703125" style="102" bestFit="1" customWidth="1"/>
    <col min="15620" max="15620" width="7.28515625" style="102" bestFit="1" customWidth="1"/>
    <col min="15621" max="15621" width="7.5703125" style="102" bestFit="1" customWidth="1"/>
    <col min="15622" max="15622" width="9.42578125" style="102" bestFit="1" customWidth="1"/>
    <col min="15623" max="15624" width="8.42578125" style="102" bestFit="1" customWidth="1"/>
    <col min="15625" max="15626" width="7.28515625" style="102" bestFit="1" customWidth="1"/>
    <col min="15627" max="15627" width="9.5703125" style="102" customWidth="1"/>
    <col min="15628" max="15630" width="9.85546875" style="102" bestFit="1" customWidth="1"/>
    <col min="15631" max="15872" width="9.140625" style="102"/>
    <col min="15873" max="15873" width="29.28515625" style="102" customWidth="1"/>
    <col min="15874" max="15874" width="7.7109375" style="102" bestFit="1" customWidth="1"/>
    <col min="15875" max="15875" width="7.5703125" style="102" bestFit="1" customWidth="1"/>
    <col min="15876" max="15876" width="7.28515625" style="102" bestFit="1" customWidth="1"/>
    <col min="15877" max="15877" width="7.5703125" style="102" bestFit="1" customWidth="1"/>
    <col min="15878" max="15878" width="9.42578125" style="102" bestFit="1" customWidth="1"/>
    <col min="15879" max="15880" width="8.42578125" style="102" bestFit="1" customWidth="1"/>
    <col min="15881" max="15882" width="7.28515625" style="102" bestFit="1" customWidth="1"/>
    <col min="15883" max="15883" width="9.5703125" style="102" customWidth="1"/>
    <col min="15884" max="15886" width="9.85546875" style="102" bestFit="1" customWidth="1"/>
    <col min="15887" max="16128" width="9.140625" style="102"/>
    <col min="16129" max="16129" width="29.28515625" style="102" customWidth="1"/>
    <col min="16130" max="16130" width="7.7109375" style="102" bestFit="1" customWidth="1"/>
    <col min="16131" max="16131" width="7.5703125" style="102" bestFit="1" customWidth="1"/>
    <col min="16132" max="16132" width="7.28515625" style="102" bestFit="1" customWidth="1"/>
    <col min="16133" max="16133" width="7.5703125" style="102" bestFit="1" customWidth="1"/>
    <col min="16134" max="16134" width="9.42578125" style="102" bestFit="1" customWidth="1"/>
    <col min="16135" max="16136" width="8.42578125" style="102" bestFit="1" customWidth="1"/>
    <col min="16137" max="16138" width="7.28515625" style="102" bestFit="1" customWidth="1"/>
    <col min="16139" max="16139" width="9.5703125" style="102" customWidth="1"/>
    <col min="16140" max="16142" width="9.85546875" style="102" bestFit="1" customWidth="1"/>
    <col min="16143" max="16384" width="9.140625" style="102"/>
  </cols>
  <sheetData>
    <row r="1" spans="1:14">
      <c r="A1" s="1751" t="s">
        <v>990</v>
      </c>
      <c r="B1" s="1751"/>
      <c r="C1" s="1751"/>
      <c r="D1" s="1751"/>
      <c r="E1" s="1751"/>
      <c r="F1" s="1751"/>
      <c r="G1" s="1751"/>
      <c r="H1" s="1751"/>
      <c r="I1" s="1751"/>
      <c r="J1" s="1751"/>
      <c r="K1" s="1404"/>
      <c r="L1" s="1404"/>
      <c r="M1" s="1404"/>
      <c r="N1" s="1404"/>
    </row>
    <row r="2" spans="1:14" ht="15.75">
      <c r="A2" s="1752" t="s">
        <v>285</v>
      </c>
      <c r="B2" s="1752"/>
      <c r="C2" s="1752"/>
      <c r="D2" s="1752"/>
      <c r="E2" s="1752"/>
      <c r="F2" s="1752"/>
      <c r="G2" s="1752"/>
      <c r="H2" s="1752"/>
      <c r="I2" s="1752"/>
      <c r="J2" s="1752"/>
      <c r="K2" s="1404"/>
      <c r="L2" s="1404"/>
      <c r="M2" s="1404"/>
      <c r="N2" s="1404"/>
    </row>
    <row r="3" spans="1:14">
      <c r="A3" s="1612" t="s">
        <v>1256</v>
      </c>
      <c r="B3" s="1612"/>
      <c r="C3" s="1612"/>
      <c r="D3" s="1612"/>
      <c r="E3" s="1612"/>
      <c r="F3" s="1612"/>
      <c r="G3" s="1612"/>
      <c r="H3" s="1612"/>
      <c r="I3" s="1612"/>
      <c r="J3" s="1612"/>
      <c r="K3" s="780"/>
      <c r="L3" s="1395"/>
      <c r="M3" s="780"/>
      <c r="N3" s="780"/>
    </row>
    <row r="4" spans="1:14" ht="6.75" customHeight="1" thickBot="1">
      <c r="A4" s="1612"/>
      <c r="B4" s="1612"/>
      <c r="C4" s="1612"/>
      <c r="D4" s="1612"/>
      <c r="E4" s="1612"/>
      <c r="F4" s="1612"/>
      <c r="G4" s="1612"/>
      <c r="H4" s="1612"/>
      <c r="I4" s="1612"/>
      <c r="J4" s="1612"/>
      <c r="K4" s="780"/>
      <c r="L4" s="780"/>
      <c r="M4" s="780"/>
      <c r="N4" s="780"/>
    </row>
    <row r="5" spans="1:14" ht="18" customHeight="1">
      <c r="A5" s="2027" t="s">
        <v>1198</v>
      </c>
      <c r="B5" s="1536" t="s">
        <v>4</v>
      </c>
      <c r="C5" s="2009" t="s">
        <v>5</v>
      </c>
      <c r="D5" s="2009"/>
      <c r="E5" s="2009"/>
      <c r="F5" s="2009" t="s">
        <v>79</v>
      </c>
      <c r="G5" s="2009"/>
      <c r="H5" s="2009"/>
      <c r="I5" s="2009" t="s">
        <v>1199</v>
      </c>
      <c r="J5" s="2010"/>
      <c r="K5" s="780"/>
    </row>
    <row r="6" spans="1:14" ht="18" customHeight="1">
      <c r="A6" s="2028"/>
      <c r="B6" s="1537" t="s">
        <v>1200</v>
      </c>
      <c r="C6" s="1458" t="s">
        <v>1201</v>
      </c>
      <c r="D6" s="1537" t="s">
        <v>1202</v>
      </c>
      <c r="E6" s="1537" t="s">
        <v>1200</v>
      </c>
      <c r="F6" s="1458" t="s">
        <v>1201</v>
      </c>
      <c r="G6" s="1537" t="s">
        <v>1202</v>
      </c>
      <c r="H6" s="1537" t="s">
        <v>1200</v>
      </c>
      <c r="I6" s="2030" t="s">
        <v>1203</v>
      </c>
      <c r="J6" s="2032" t="s">
        <v>1204</v>
      </c>
      <c r="K6" s="1538"/>
    </row>
    <row r="7" spans="1:14" ht="18" customHeight="1">
      <c r="A7" s="2029"/>
      <c r="B7" s="1458">
        <v>1</v>
      </c>
      <c r="C7" s="1537">
        <v>2</v>
      </c>
      <c r="D7" s="1537">
        <v>3</v>
      </c>
      <c r="E7" s="1458">
        <v>4</v>
      </c>
      <c r="F7" s="1537">
        <v>5</v>
      </c>
      <c r="G7" s="1537">
        <v>6</v>
      </c>
      <c r="H7" s="1458">
        <v>7</v>
      </c>
      <c r="I7" s="2031"/>
      <c r="J7" s="2033"/>
      <c r="K7" s="611"/>
      <c r="L7" s="1538"/>
      <c r="M7" s="1539"/>
      <c r="N7" s="1538"/>
    </row>
    <row r="8" spans="1:14" ht="18" customHeight="1">
      <c r="A8" s="1466" t="s">
        <v>1082</v>
      </c>
      <c r="B8" s="1540">
        <v>1131.6300000000001</v>
      </c>
      <c r="C8" s="1540">
        <v>1776.08</v>
      </c>
      <c r="D8" s="1540">
        <v>1590.66</v>
      </c>
      <c r="E8" s="1540">
        <v>1731.42</v>
      </c>
      <c r="F8" s="1541">
        <v>1416.6</v>
      </c>
      <c r="G8" s="1541">
        <v>1279.73</v>
      </c>
      <c r="H8" s="1541">
        <v>1316.7</v>
      </c>
      <c r="I8" s="1542">
        <v>53.002306407571353</v>
      </c>
      <c r="J8" s="1543">
        <v>-23.952593824721902</v>
      </c>
      <c r="L8" s="1544"/>
      <c r="M8" s="1544"/>
      <c r="N8" s="1544"/>
    </row>
    <row r="9" spans="1:14" ht="17.25" customHeight="1">
      <c r="A9" s="1466" t="s">
        <v>1205</v>
      </c>
      <c r="B9" s="1540">
        <v>964.65</v>
      </c>
      <c r="C9" s="1540">
        <v>1902.93</v>
      </c>
      <c r="D9" s="1540">
        <v>1754.14</v>
      </c>
      <c r="E9" s="1540">
        <v>1894.41</v>
      </c>
      <c r="F9" s="1541">
        <v>2035.31</v>
      </c>
      <c r="G9" s="1541">
        <v>1893.52</v>
      </c>
      <c r="H9" s="1541">
        <v>1917.43</v>
      </c>
      <c r="I9" s="1542">
        <v>96.383144145545032</v>
      </c>
      <c r="J9" s="1543">
        <v>1.2151540585195306</v>
      </c>
      <c r="L9" s="1544"/>
      <c r="M9" s="1544"/>
      <c r="N9" s="1544"/>
    </row>
    <row r="10" spans="1:14" ht="18" customHeight="1">
      <c r="A10" s="1466" t="s">
        <v>1206</v>
      </c>
      <c r="B10" s="1540">
        <v>5151.42</v>
      </c>
      <c r="C10" s="1540">
        <v>9063.1299999999992</v>
      </c>
      <c r="D10" s="1540">
        <v>8057.8</v>
      </c>
      <c r="E10" s="1540">
        <v>9063.1299999999992</v>
      </c>
      <c r="F10" s="1541">
        <v>9241.98</v>
      </c>
      <c r="G10" s="1541">
        <v>8257.84</v>
      </c>
      <c r="H10" s="1541">
        <v>8515.83</v>
      </c>
      <c r="I10" s="1542">
        <v>75.934596674315031</v>
      </c>
      <c r="J10" s="1543">
        <v>-6.038752616369834</v>
      </c>
      <c r="L10" s="1544"/>
      <c r="M10" s="1544"/>
      <c r="N10" s="1544"/>
    </row>
    <row r="11" spans="1:14" ht="18" customHeight="1">
      <c r="A11" s="1466" t="s">
        <v>1084</v>
      </c>
      <c r="B11" s="1540">
        <v>564.87</v>
      </c>
      <c r="C11" s="1540">
        <v>856.26</v>
      </c>
      <c r="D11" s="1540">
        <v>806.99</v>
      </c>
      <c r="E11" s="1540">
        <v>845.05</v>
      </c>
      <c r="F11" s="1541">
        <v>823.6</v>
      </c>
      <c r="G11" s="1541">
        <v>753.72</v>
      </c>
      <c r="H11" s="1541">
        <v>789.82</v>
      </c>
      <c r="I11" s="1542">
        <v>49.600793102837827</v>
      </c>
      <c r="J11" s="1543">
        <v>-6.535707946275366</v>
      </c>
      <c r="L11" s="1544"/>
      <c r="M11" s="1544"/>
      <c r="N11" s="1544"/>
    </row>
    <row r="12" spans="1:14" ht="18" customHeight="1">
      <c r="A12" s="1466" t="s">
        <v>1192</v>
      </c>
      <c r="B12" s="1540">
        <v>2033.78</v>
      </c>
      <c r="C12" s="1540">
        <v>2600.58</v>
      </c>
      <c r="D12" s="1540">
        <v>2424.37</v>
      </c>
      <c r="E12" s="1540">
        <v>2497.4499999999998</v>
      </c>
      <c r="F12" s="1541">
        <v>2666.41</v>
      </c>
      <c r="G12" s="1541">
        <v>2550.15</v>
      </c>
      <c r="H12" s="1541">
        <v>2592.3200000000002</v>
      </c>
      <c r="I12" s="1542">
        <v>22.798434442270036</v>
      </c>
      <c r="J12" s="1543">
        <v>3.798674648141116</v>
      </c>
      <c r="L12" s="1544"/>
      <c r="M12" s="1544"/>
      <c r="N12" s="1544"/>
    </row>
    <row r="13" spans="1:14" ht="18" customHeight="1">
      <c r="A13" s="1466" t="s">
        <v>1193</v>
      </c>
      <c r="B13" s="1540">
        <v>1944.33</v>
      </c>
      <c r="C13" s="1540">
        <v>2232.48</v>
      </c>
      <c r="D13" s="1540">
        <v>2116.71</v>
      </c>
      <c r="E13" s="1540">
        <v>2211.73</v>
      </c>
      <c r="F13" s="1541">
        <v>2460.06</v>
      </c>
      <c r="G13" s="1541">
        <v>2319.75</v>
      </c>
      <c r="H13" s="1541">
        <v>2374.09</v>
      </c>
      <c r="I13" s="1542">
        <v>13.752809451070547</v>
      </c>
      <c r="J13" s="1543">
        <v>7.3408598698756293</v>
      </c>
      <c r="L13" s="1544"/>
      <c r="M13" s="1544"/>
      <c r="N13" s="1544"/>
    </row>
    <row r="14" spans="1:14" ht="18" customHeight="1">
      <c r="A14" s="1466" t="s">
        <v>1194</v>
      </c>
      <c r="B14" s="1540">
        <v>206.99</v>
      </c>
      <c r="C14" s="1540">
        <v>202.79</v>
      </c>
      <c r="D14" s="1540">
        <v>202.79</v>
      </c>
      <c r="E14" s="1540">
        <v>202.79</v>
      </c>
      <c r="F14" s="1541">
        <v>231.25</v>
      </c>
      <c r="G14" s="1541">
        <v>214.11</v>
      </c>
      <c r="H14" s="1541">
        <v>231.25</v>
      </c>
      <c r="I14" s="1542">
        <v>-2.0290835306053481</v>
      </c>
      <c r="J14" s="1543">
        <v>14.034222594802515</v>
      </c>
      <c r="L14" s="1544"/>
      <c r="M14" s="1544"/>
      <c r="N14" s="1544"/>
    </row>
    <row r="15" spans="1:14" ht="18" customHeight="1">
      <c r="A15" s="1466" t="s">
        <v>1207</v>
      </c>
      <c r="B15" s="1540">
        <v>2106.9499999999998</v>
      </c>
      <c r="C15" s="1540">
        <v>2495.0100000000002</v>
      </c>
      <c r="D15" s="1540">
        <v>2358.25</v>
      </c>
      <c r="E15" s="1540">
        <v>2421.42</v>
      </c>
      <c r="F15" s="1541">
        <v>1871.4</v>
      </c>
      <c r="G15" s="1541">
        <v>1735.49</v>
      </c>
      <c r="H15" s="1541">
        <v>1762.98</v>
      </c>
      <c r="I15" s="1542">
        <v>14.925366050452084</v>
      </c>
      <c r="J15" s="1543">
        <v>-27.192308645340347</v>
      </c>
      <c r="L15" s="1544"/>
      <c r="M15" s="1544"/>
      <c r="N15" s="1544"/>
    </row>
    <row r="16" spans="1:14" ht="18" customHeight="1">
      <c r="A16" s="1466" t="s">
        <v>542</v>
      </c>
      <c r="B16" s="1540">
        <v>787.13</v>
      </c>
      <c r="C16" s="1540">
        <v>798.81</v>
      </c>
      <c r="D16" s="1540">
        <v>770.18</v>
      </c>
      <c r="E16" s="1540">
        <v>773.36</v>
      </c>
      <c r="F16" s="1541">
        <v>723.91</v>
      </c>
      <c r="G16" s="1541">
        <v>708.58</v>
      </c>
      <c r="H16" s="1541">
        <v>718.99</v>
      </c>
      <c r="I16" s="1542">
        <v>-1.7493933657718514</v>
      </c>
      <c r="J16" s="1543">
        <v>-7.0303610220337163</v>
      </c>
      <c r="L16" s="1544"/>
      <c r="M16" s="1544"/>
      <c r="N16" s="1544"/>
    </row>
    <row r="17" spans="1:18" ht="18" customHeight="1">
      <c r="A17" s="1498" t="s">
        <v>1208</v>
      </c>
      <c r="B17" s="1545">
        <v>1196.02</v>
      </c>
      <c r="C17" s="1545">
        <v>1838.9</v>
      </c>
      <c r="D17" s="1545">
        <v>1681.86</v>
      </c>
      <c r="E17" s="1545">
        <v>1815.17</v>
      </c>
      <c r="F17" s="1546">
        <v>1629.75</v>
      </c>
      <c r="G17" s="1546">
        <v>1493.2</v>
      </c>
      <c r="H17" s="1546">
        <v>1530.31</v>
      </c>
      <c r="I17" s="1547">
        <v>51.767528971087444</v>
      </c>
      <c r="J17" s="1548">
        <v>-15.693295944732455</v>
      </c>
      <c r="L17" s="1549"/>
      <c r="M17" s="1549"/>
      <c r="N17" s="1549"/>
    </row>
    <row r="18" spans="1:18" ht="18" customHeight="1">
      <c r="A18" s="1498" t="s">
        <v>1209</v>
      </c>
      <c r="B18" s="1545">
        <v>258.5</v>
      </c>
      <c r="C18" s="1545">
        <v>399.58</v>
      </c>
      <c r="D18" s="1545">
        <v>363.56</v>
      </c>
      <c r="E18" s="1545">
        <v>393.88</v>
      </c>
      <c r="F18" s="1546">
        <v>342.34</v>
      </c>
      <c r="G18" s="1546">
        <v>313.32</v>
      </c>
      <c r="H18" s="1546">
        <v>320.73</v>
      </c>
      <c r="I18" s="1547">
        <v>52.371373307543507</v>
      </c>
      <c r="J18" s="1548">
        <v>-18.571646186655826</v>
      </c>
      <c r="L18" s="1549"/>
      <c r="M18" s="1549"/>
      <c r="N18" s="1549"/>
    </row>
    <row r="19" spans="1:18" ht="18" customHeight="1" thickBot="1">
      <c r="A19" s="1550" t="s">
        <v>1210</v>
      </c>
      <c r="B19" s="1551">
        <v>85.29</v>
      </c>
      <c r="C19" s="1551">
        <v>137.16999999999999</v>
      </c>
      <c r="D19" s="1551">
        <v>124.92</v>
      </c>
      <c r="E19" s="1551">
        <v>135.54</v>
      </c>
      <c r="F19" s="1552">
        <v>118.44</v>
      </c>
      <c r="G19" s="1552">
        <v>108.09</v>
      </c>
      <c r="H19" s="1552">
        <v>110.88</v>
      </c>
      <c r="I19" s="1553">
        <v>58.916637354906754</v>
      </c>
      <c r="J19" s="1554">
        <v>-18.193891102257638</v>
      </c>
      <c r="K19" s="1555"/>
      <c r="L19" s="1556"/>
      <c r="M19" s="1556"/>
      <c r="N19" s="1556"/>
    </row>
    <row r="20" spans="1:18" s="1557" customFormat="1" ht="18" customHeight="1">
      <c r="A20" s="614" t="s">
        <v>1196</v>
      </c>
      <c r="F20" s="613"/>
      <c r="G20" s="613"/>
      <c r="H20" s="613"/>
      <c r="I20" s="1544"/>
      <c r="J20" s="1555"/>
      <c r="K20" s="1555"/>
      <c r="L20" s="1556"/>
      <c r="M20" s="1556"/>
      <c r="N20" s="1556"/>
    </row>
    <row r="21" spans="1:18" s="1557" customFormat="1">
      <c r="A21" s="1533" t="s">
        <v>1151</v>
      </c>
      <c r="B21" s="1558"/>
      <c r="C21" s="1558"/>
      <c r="F21" s="1559"/>
      <c r="G21" s="1559"/>
      <c r="H21" s="1559"/>
      <c r="I21" s="1559"/>
      <c r="J21" s="1559"/>
      <c r="K21" s="1559"/>
      <c r="L21" s="1559"/>
      <c r="M21" s="1559"/>
      <c r="N21" s="1559"/>
    </row>
    <row r="22" spans="1:18" s="1557" customFormat="1">
      <c r="A22" s="1533" t="s">
        <v>1152</v>
      </c>
      <c r="B22" s="1558"/>
      <c r="C22" s="1370"/>
      <c r="F22" s="1559"/>
      <c r="G22" s="1559"/>
      <c r="H22" s="1559"/>
      <c r="I22" s="1559"/>
      <c r="J22" s="1559"/>
      <c r="K22" s="1560"/>
      <c r="L22" s="1560"/>
      <c r="M22" s="1560"/>
      <c r="N22" s="1560"/>
    </row>
    <row r="23" spans="1:18">
      <c r="A23" s="372" t="s">
        <v>1211</v>
      </c>
      <c r="F23" s="1557"/>
      <c r="G23" s="1557"/>
      <c r="H23" s="1557"/>
      <c r="I23" s="1557"/>
      <c r="J23" s="1557"/>
      <c r="K23" s="1557"/>
      <c r="L23" s="1561"/>
      <c r="M23" s="1561"/>
      <c r="N23" s="1557"/>
      <c r="O23" s="373"/>
      <c r="P23" s="373"/>
      <c r="Q23" s="372"/>
      <c r="R23" s="372"/>
    </row>
    <row r="24" spans="1:18">
      <c r="F24" s="1557"/>
      <c r="G24" s="1557"/>
      <c r="H24" s="1557"/>
      <c r="I24" s="1557"/>
      <c r="J24" s="1557"/>
      <c r="K24" s="1557"/>
      <c r="L24" s="1561"/>
      <c r="M24" s="1561"/>
      <c r="N24" s="1557"/>
      <c r="O24" s="373"/>
      <c r="P24" s="373"/>
      <c r="Q24" s="372"/>
      <c r="R24" s="372"/>
    </row>
    <row r="25" spans="1:18">
      <c r="L25" s="1561"/>
      <c r="M25" s="1561"/>
      <c r="O25" s="372"/>
      <c r="P25" s="372"/>
      <c r="Q25" s="372"/>
      <c r="R25" s="372"/>
    </row>
    <row r="26" spans="1:18">
      <c r="L26" s="1561"/>
      <c r="M26" s="1561"/>
      <c r="O26" s="372"/>
      <c r="P26" s="372"/>
      <c r="Q26" s="372"/>
      <c r="R26" s="372"/>
    </row>
    <row r="27" spans="1:18">
      <c r="L27" s="1561"/>
      <c r="M27" s="1561"/>
      <c r="O27" s="372"/>
      <c r="P27" s="372"/>
      <c r="Q27" s="372"/>
      <c r="R27" s="372"/>
    </row>
    <row r="28" spans="1:18">
      <c r="L28" s="1561"/>
      <c r="M28" s="1561"/>
      <c r="O28" s="372"/>
      <c r="P28" s="372"/>
      <c r="Q28" s="372"/>
      <c r="R28" s="372"/>
    </row>
    <row r="29" spans="1:18">
      <c r="L29" s="1561"/>
      <c r="M29" s="1561"/>
      <c r="O29" s="372"/>
      <c r="P29" s="372"/>
      <c r="Q29" s="372"/>
      <c r="R29" s="372"/>
    </row>
    <row r="30" spans="1:18">
      <c r="L30" s="1561"/>
      <c r="M30" s="1561"/>
      <c r="O30" s="372"/>
      <c r="P30" s="372"/>
      <c r="Q30" s="372"/>
      <c r="R30" s="372"/>
    </row>
    <row r="31" spans="1:18">
      <c r="L31" s="1561"/>
      <c r="M31" s="1561"/>
      <c r="O31" s="372"/>
      <c r="P31" s="372"/>
      <c r="Q31" s="372"/>
      <c r="R31" s="372"/>
    </row>
    <row r="32" spans="1:18">
      <c r="L32" s="1561"/>
      <c r="M32" s="1561"/>
      <c r="O32" s="372"/>
      <c r="P32" s="372"/>
      <c r="Q32" s="372"/>
      <c r="R32" s="372"/>
    </row>
    <row r="33" spans="12:18">
      <c r="L33" s="1561"/>
      <c r="M33" s="1561"/>
      <c r="O33" s="372"/>
      <c r="P33" s="372"/>
      <c r="Q33" s="372"/>
      <c r="R33" s="372"/>
    </row>
    <row r="34" spans="12:18">
      <c r="L34" s="1561"/>
      <c r="M34" s="1561"/>
    </row>
    <row r="35" spans="12:18">
      <c r="L35" s="1561"/>
      <c r="M35" s="1561"/>
    </row>
    <row r="36" spans="12:18">
      <c r="L36" s="1561"/>
      <c r="M36" s="1561"/>
    </row>
    <row r="37" spans="12:18">
      <c r="L37" s="1561"/>
      <c r="M37" s="1561"/>
    </row>
    <row r="38" spans="12:18">
      <c r="L38" s="1561"/>
      <c r="M38" s="1561"/>
    </row>
    <row r="39" spans="12:18">
      <c r="L39" s="1561"/>
      <c r="M39" s="1561"/>
    </row>
    <row r="40" spans="12:18">
      <c r="L40" s="1561"/>
      <c r="M40" s="1561"/>
    </row>
    <row r="41" spans="12:18">
      <c r="L41" s="1561"/>
      <c r="M41" s="1561"/>
    </row>
    <row r="42" spans="12:18">
      <c r="L42" s="1561"/>
      <c r="M42" s="1561"/>
    </row>
    <row r="43" spans="12:18">
      <c r="L43" s="1561"/>
      <c r="M43" s="1561"/>
    </row>
    <row r="44" spans="12:18">
      <c r="L44" s="1561"/>
      <c r="M44" s="1561"/>
    </row>
    <row r="45" spans="12:18">
      <c r="L45" s="1561"/>
      <c r="M45" s="1561"/>
    </row>
    <row r="46" spans="12:18">
      <c r="L46" s="1561"/>
      <c r="M46" s="1561"/>
    </row>
    <row r="47" spans="12:18">
      <c r="L47" s="1561"/>
      <c r="M47" s="1561"/>
    </row>
    <row r="48" spans="12:18">
      <c r="L48" s="1561"/>
      <c r="M48" s="1561"/>
    </row>
    <row r="49" spans="12:13">
      <c r="L49" s="1561"/>
      <c r="M49" s="1561"/>
    </row>
    <row r="50" spans="12:13">
      <c r="L50" s="1561"/>
      <c r="M50" s="1561"/>
    </row>
    <row r="51" spans="12:13">
      <c r="L51" s="1561"/>
      <c r="M51" s="1561"/>
    </row>
    <row r="52" spans="12:13">
      <c r="L52" s="1561"/>
      <c r="M52" s="1561"/>
    </row>
    <row r="53" spans="12:13">
      <c r="L53" s="1561"/>
      <c r="M53" s="1561"/>
    </row>
    <row r="54" spans="12:13">
      <c r="L54" s="1561"/>
      <c r="M54" s="1561"/>
    </row>
    <row r="55" spans="12:13">
      <c r="L55" s="1561"/>
      <c r="M55" s="1561"/>
    </row>
    <row r="56" spans="12:13">
      <c r="L56" s="1561"/>
      <c r="M56" s="1561"/>
    </row>
    <row r="57" spans="12:13">
      <c r="L57" s="1561"/>
      <c r="M57" s="1561"/>
    </row>
    <row r="58" spans="12:13">
      <c r="L58" s="1561"/>
      <c r="M58" s="1561"/>
    </row>
    <row r="59" spans="12:13">
      <c r="L59" s="1561"/>
      <c r="M59" s="1561"/>
    </row>
    <row r="60" spans="12:13">
      <c r="L60" s="1561"/>
      <c r="M60" s="1561"/>
    </row>
    <row r="61" spans="12:13">
      <c r="L61" s="1561"/>
      <c r="M61" s="1561"/>
    </row>
    <row r="62" spans="12:13">
      <c r="L62" s="1561"/>
      <c r="M62" s="1561"/>
    </row>
    <row r="63" spans="12:13">
      <c r="L63" s="1561"/>
      <c r="M63" s="1561"/>
    </row>
    <row r="64" spans="12:13">
      <c r="L64" s="1561"/>
      <c r="M64" s="1561"/>
    </row>
    <row r="65" spans="12:13">
      <c r="L65" s="1561"/>
      <c r="M65" s="1561"/>
    </row>
    <row r="66" spans="12:13">
      <c r="L66" s="1561"/>
      <c r="M66" s="1561"/>
    </row>
    <row r="67" spans="12:13">
      <c r="L67" s="1561"/>
      <c r="M67" s="1561"/>
    </row>
    <row r="68" spans="12:13">
      <c r="L68" s="1561"/>
      <c r="M68" s="1561"/>
    </row>
    <row r="69" spans="12:13">
      <c r="L69" s="1561"/>
      <c r="M69" s="1561"/>
    </row>
    <row r="70" spans="12:13">
      <c r="L70" s="1561"/>
      <c r="M70" s="1561"/>
    </row>
    <row r="71" spans="12:13">
      <c r="L71" s="1561"/>
      <c r="M71" s="1561"/>
    </row>
    <row r="72" spans="12:13">
      <c r="L72" s="1561"/>
      <c r="M72" s="1561"/>
    </row>
    <row r="73" spans="12:13">
      <c r="L73" s="1561"/>
      <c r="M73" s="1561"/>
    </row>
    <row r="74" spans="12:13">
      <c r="L74" s="1561"/>
      <c r="M74" s="1561"/>
    </row>
    <row r="75" spans="12:13">
      <c r="L75" s="1561"/>
      <c r="M75" s="1561"/>
    </row>
    <row r="76" spans="12:13">
      <c r="L76" s="1561"/>
      <c r="M76" s="1561"/>
    </row>
    <row r="77" spans="12:13">
      <c r="L77" s="1561"/>
      <c r="M77" s="1561"/>
    </row>
    <row r="78" spans="12:13">
      <c r="L78" s="1561"/>
      <c r="M78" s="1561"/>
    </row>
    <row r="79" spans="12:13">
      <c r="L79" s="1561"/>
      <c r="M79" s="1561"/>
    </row>
    <row r="80" spans="12:13">
      <c r="L80" s="1561"/>
      <c r="M80" s="1561"/>
    </row>
    <row r="81" spans="12:13">
      <c r="L81" s="1561"/>
      <c r="M81" s="1561"/>
    </row>
    <row r="82" spans="12:13">
      <c r="L82" s="1561"/>
      <c r="M82" s="1561"/>
    </row>
    <row r="83" spans="12:13">
      <c r="L83" s="1561"/>
      <c r="M83" s="1561"/>
    </row>
    <row r="84" spans="12:13">
      <c r="L84" s="1561"/>
      <c r="M84" s="1561"/>
    </row>
    <row r="85" spans="12:13">
      <c r="L85" s="1561"/>
      <c r="M85" s="1561"/>
    </row>
    <row r="86" spans="12:13">
      <c r="L86" s="1561"/>
      <c r="M86" s="1561"/>
    </row>
    <row r="87" spans="12:13">
      <c r="L87" s="1561"/>
      <c r="M87" s="1561"/>
    </row>
    <row r="88" spans="12:13">
      <c r="L88" s="1561"/>
      <c r="M88" s="1561"/>
    </row>
    <row r="89" spans="12:13">
      <c r="L89" s="1561"/>
      <c r="M89" s="1561"/>
    </row>
    <row r="90" spans="12:13">
      <c r="L90" s="1561"/>
      <c r="M90" s="1561"/>
    </row>
    <row r="91" spans="12:13">
      <c r="L91" s="1561"/>
      <c r="M91" s="1561"/>
    </row>
    <row r="92" spans="12:13">
      <c r="L92" s="1561"/>
      <c r="M92" s="1561"/>
    </row>
    <row r="93" spans="12:13">
      <c r="L93" s="1561"/>
      <c r="M93" s="1561"/>
    </row>
    <row r="94" spans="12:13">
      <c r="L94" s="1561"/>
      <c r="M94" s="1561"/>
    </row>
    <row r="95" spans="12:13">
      <c r="L95" s="1561"/>
      <c r="M95" s="1561"/>
    </row>
    <row r="96" spans="12:13">
      <c r="L96" s="1561"/>
      <c r="M96" s="1561"/>
    </row>
    <row r="97" spans="12:13">
      <c r="L97" s="1561"/>
      <c r="M97" s="1561"/>
    </row>
    <row r="98" spans="12:13">
      <c r="L98" s="1561"/>
      <c r="M98" s="1561"/>
    </row>
    <row r="99" spans="12:13">
      <c r="L99" s="1561"/>
      <c r="M99" s="1561"/>
    </row>
    <row r="100" spans="12:13">
      <c r="L100" s="1561"/>
      <c r="M100" s="1561"/>
    </row>
    <row r="101" spans="12:13">
      <c r="L101" s="1561"/>
      <c r="M101" s="1561"/>
    </row>
    <row r="102" spans="12:13">
      <c r="L102" s="1561"/>
      <c r="M102" s="1561"/>
    </row>
    <row r="103" spans="12:13">
      <c r="L103" s="1561"/>
      <c r="M103" s="1561"/>
    </row>
    <row r="104" spans="12:13">
      <c r="L104" s="1561"/>
      <c r="M104" s="1561"/>
    </row>
    <row r="105" spans="12:13">
      <c r="L105" s="1561"/>
      <c r="M105" s="1561"/>
    </row>
    <row r="106" spans="12:13">
      <c r="L106" s="1561"/>
      <c r="M106" s="1561"/>
    </row>
    <row r="107" spans="12:13">
      <c r="L107" s="1561"/>
      <c r="M107" s="1561"/>
    </row>
    <row r="108" spans="12:13">
      <c r="L108" s="1561"/>
      <c r="M108" s="1561"/>
    </row>
    <row r="109" spans="12:13">
      <c r="L109" s="1561"/>
      <c r="M109" s="1561"/>
    </row>
    <row r="110" spans="12:13">
      <c r="L110" s="1561"/>
      <c r="M110" s="1561"/>
    </row>
    <row r="111" spans="12:13">
      <c r="L111" s="1561"/>
      <c r="M111" s="1561"/>
    </row>
    <row r="112" spans="12:13">
      <c r="L112" s="1561"/>
      <c r="M112" s="1561"/>
    </row>
    <row r="113" spans="12:13">
      <c r="L113" s="1561"/>
      <c r="M113" s="1561"/>
    </row>
    <row r="114" spans="12:13">
      <c r="L114" s="1561"/>
      <c r="M114" s="1561"/>
    </row>
  </sheetData>
  <mergeCells count="10">
    <mergeCell ref="A1:J1"/>
    <mergeCell ref="A2:J2"/>
    <mergeCell ref="A3:J3"/>
    <mergeCell ref="A4:J4"/>
    <mergeCell ref="A5:A7"/>
    <mergeCell ref="C5:E5"/>
    <mergeCell ref="F5:H5"/>
    <mergeCell ref="I5:J5"/>
    <mergeCell ref="I6:I7"/>
    <mergeCell ref="J6:J7"/>
  </mergeCells>
  <pageMargins left="1.45" right="1.1299999999999999" top="1.1417322834645669" bottom="0.74803149606299213" header="0.31496062992125984" footer="0.31496062992125984"/>
  <pageSetup orientation="landscape" r:id="rId1"/>
</worksheet>
</file>

<file path=xl/worksheets/sheet45.xml><?xml version="1.0" encoding="utf-8"?>
<worksheet xmlns="http://schemas.openxmlformats.org/spreadsheetml/2006/main" xmlns:r="http://schemas.openxmlformats.org/officeDocument/2006/relationships">
  <sheetPr>
    <pageSetUpPr fitToPage="1"/>
  </sheetPr>
  <dimension ref="A1:M23"/>
  <sheetViews>
    <sheetView workbookViewId="0">
      <selection activeCell="O13" sqref="O13"/>
    </sheetView>
  </sheetViews>
  <sheetFormatPr defaultRowHeight="12.75"/>
  <cols>
    <col min="1" max="1" width="26.28515625" style="162" customWidth="1"/>
    <col min="2" max="2" width="10.85546875" style="162" customWidth="1"/>
    <col min="3" max="3" width="10" style="162" customWidth="1"/>
    <col min="4" max="4" width="10.5703125" style="162" customWidth="1"/>
    <col min="5" max="5" width="11.42578125" style="162" customWidth="1"/>
    <col min="6" max="6" width="9.140625" style="162" customWidth="1"/>
    <col min="7" max="7" width="9.85546875" style="162" customWidth="1"/>
    <col min="8" max="8" width="10.28515625" style="162" bestFit="1" customWidth="1"/>
    <col min="9" max="9" width="8.7109375" style="162" bestFit="1" customWidth="1"/>
    <col min="10" max="10" width="10.140625" style="162" bestFit="1" customWidth="1"/>
    <col min="11" max="256" width="9.140625" style="162"/>
    <col min="257" max="257" width="26.28515625" style="162" customWidth="1"/>
    <col min="258" max="258" width="10.85546875" style="162" customWidth="1"/>
    <col min="259" max="259" width="10" style="162" customWidth="1"/>
    <col min="260" max="260" width="10.5703125" style="162" customWidth="1"/>
    <col min="261" max="261" width="11.42578125" style="162" customWidth="1"/>
    <col min="262" max="262" width="9.140625" style="162" customWidth="1"/>
    <col min="263" max="263" width="9.85546875" style="162" customWidth="1"/>
    <col min="264" max="264" width="10.28515625" style="162" bestFit="1" customWidth="1"/>
    <col min="265" max="265" width="8.7109375" style="162" bestFit="1" customWidth="1"/>
    <col min="266" max="266" width="10.140625" style="162" bestFit="1" customWidth="1"/>
    <col min="267" max="512" width="9.140625" style="162"/>
    <col min="513" max="513" width="26.28515625" style="162" customWidth="1"/>
    <col min="514" max="514" width="10.85546875" style="162" customWidth="1"/>
    <col min="515" max="515" width="10" style="162" customWidth="1"/>
    <col min="516" max="516" width="10.5703125" style="162" customWidth="1"/>
    <col min="517" max="517" width="11.42578125" style="162" customWidth="1"/>
    <col min="518" max="518" width="9.140625" style="162" customWidth="1"/>
    <col min="519" max="519" width="9.85546875" style="162" customWidth="1"/>
    <col min="520" max="520" width="10.28515625" style="162" bestFit="1" customWidth="1"/>
    <col min="521" max="521" width="8.7109375" style="162" bestFit="1" customWidth="1"/>
    <col min="522" max="522" width="10.140625" style="162" bestFit="1" customWidth="1"/>
    <col min="523" max="768" width="9.140625" style="162"/>
    <col min="769" max="769" width="26.28515625" style="162" customWidth="1"/>
    <col min="770" max="770" width="10.85546875" style="162" customWidth="1"/>
    <col min="771" max="771" width="10" style="162" customWidth="1"/>
    <col min="772" max="772" width="10.5703125" style="162" customWidth="1"/>
    <col min="773" max="773" width="11.42578125" style="162" customWidth="1"/>
    <col min="774" max="774" width="9.140625" style="162" customWidth="1"/>
    <col min="775" max="775" width="9.85546875" style="162" customWidth="1"/>
    <col min="776" max="776" width="10.28515625" style="162" bestFit="1" customWidth="1"/>
    <col min="777" max="777" width="8.7109375" style="162" bestFit="1" customWidth="1"/>
    <col min="778" max="778" width="10.140625" style="162" bestFit="1" customWidth="1"/>
    <col min="779" max="1024" width="9.140625" style="162"/>
    <col min="1025" max="1025" width="26.28515625" style="162" customWidth="1"/>
    <col min="1026" max="1026" width="10.85546875" style="162" customWidth="1"/>
    <col min="1027" max="1027" width="10" style="162" customWidth="1"/>
    <col min="1028" max="1028" width="10.5703125" style="162" customWidth="1"/>
    <col min="1029" max="1029" width="11.42578125" style="162" customWidth="1"/>
    <col min="1030" max="1030" width="9.140625" style="162" customWidth="1"/>
    <col min="1031" max="1031" width="9.85546875" style="162" customWidth="1"/>
    <col min="1032" max="1032" width="10.28515625" style="162" bestFit="1" customWidth="1"/>
    <col min="1033" max="1033" width="8.7109375" style="162" bestFit="1" customWidth="1"/>
    <col min="1034" max="1034" width="10.140625" style="162" bestFit="1" customWidth="1"/>
    <col min="1035" max="1280" width="9.140625" style="162"/>
    <col min="1281" max="1281" width="26.28515625" style="162" customWidth="1"/>
    <col min="1282" max="1282" width="10.85546875" style="162" customWidth="1"/>
    <col min="1283" max="1283" width="10" style="162" customWidth="1"/>
    <col min="1284" max="1284" width="10.5703125" style="162" customWidth="1"/>
    <col min="1285" max="1285" width="11.42578125" style="162" customWidth="1"/>
    <col min="1286" max="1286" width="9.140625" style="162" customWidth="1"/>
    <col min="1287" max="1287" width="9.85546875" style="162" customWidth="1"/>
    <col min="1288" max="1288" width="10.28515625" style="162" bestFit="1" customWidth="1"/>
    <col min="1289" max="1289" width="8.7109375" style="162" bestFit="1" customWidth="1"/>
    <col min="1290" max="1290" width="10.140625" style="162" bestFit="1" customWidth="1"/>
    <col min="1291" max="1536" width="9.140625" style="162"/>
    <col min="1537" max="1537" width="26.28515625" style="162" customWidth="1"/>
    <col min="1538" max="1538" width="10.85546875" style="162" customWidth="1"/>
    <col min="1539" max="1539" width="10" style="162" customWidth="1"/>
    <col min="1540" max="1540" width="10.5703125" style="162" customWidth="1"/>
    <col min="1541" max="1541" width="11.42578125" style="162" customWidth="1"/>
    <col min="1542" max="1542" width="9.140625" style="162" customWidth="1"/>
    <col min="1543" max="1543" width="9.85546875" style="162" customWidth="1"/>
    <col min="1544" max="1544" width="10.28515625" style="162" bestFit="1" customWidth="1"/>
    <col min="1545" max="1545" width="8.7109375" style="162" bestFit="1" customWidth="1"/>
    <col min="1546" max="1546" width="10.140625" style="162" bestFit="1" customWidth="1"/>
    <col min="1547" max="1792" width="9.140625" style="162"/>
    <col min="1793" max="1793" width="26.28515625" style="162" customWidth="1"/>
    <col min="1794" max="1794" width="10.85546875" style="162" customWidth="1"/>
    <col min="1795" max="1795" width="10" style="162" customWidth="1"/>
    <col min="1796" max="1796" width="10.5703125" style="162" customWidth="1"/>
    <col min="1797" max="1797" width="11.42578125" style="162" customWidth="1"/>
    <col min="1798" max="1798" width="9.140625" style="162" customWidth="1"/>
    <col min="1799" max="1799" width="9.85546875" style="162" customWidth="1"/>
    <col min="1800" max="1800" width="10.28515625" style="162" bestFit="1" customWidth="1"/>
    <col min="1801" max="1801" width="8.7109375" style="162" bestFit="1" customWidth="1"/>
    <col min="1802" max="1802" width="10.140625" style="162" bestFit="1" customWidth="1"/>
    <col min="1803" max="2048" width="9.140625" style="162"/>
    <col min="2049" max="2049" width="26.28515625" style="162" customWidth="1"/>
    <col min="2050" max="2050" width="10.85546875" style="162" customWidth="1"/>
    <col min="2051" max="2051" width="10" style="162" customWidth="1"/>
    <col min="2052" max="2052" width="10.5703125" style="162" customWidth="1"/>
    <col min="2053" max="2053" width="11.42578125" style="162" customWidth="1"/>
    <col min="2054" max="2054" width="9.140625" style="162" customWidth="1"/>
    <col min="2055" max="2055" width="9.85546875" style="162" customWidth="1"/>
    <col min="2056" max="2056" width="10.28515625" style="162" bestFit="1" customWidth="1"/>
    <col min="2057" max="2057" width="8.7109375" style="162" bestFit="1" customWidth="1"/>
    <col min="2058" max="2058" width="10.140625" style="162" bestFit="1" customWidth="1"/>
    <col min="2059" max="2304" width="9.140625" style="162"/>
    <col min="2305" max="2305" width="26.28515625" style="162" customWidth="1"/>
    <col min="2306" max="2306" width="10.85546875" style="162" customWidth="1"/>
    <col min="2307" max="2307" width="10" style="162" customWidth="1"/>
    <col min="2308" max="2308" width="10.5703125" style="162" customWidth="1"/>
    <col min="2309" max="2309" width="11.42578125" style="162" customWidth="1"/>
    <col min="2310" max="2310" width="9.140625" style="162" customWidth="1"/>
    <col min="2311" max="2311" width="9.85546875" style="162" customWidth="1"/>
    <col min="2312" max="2312" width="10.28515625" style="162" bestFit="1" customWidth="1"/>
    <col min="2313" max="2313" width="8.7109375" style="162" bestFit="1" customWidth="1"/>
    <col min="2314" max="2314" width="10.140625" style="162" bestFit="1" customWidth="1"/>
    <col min="2315" max="2560" width="9.140625" style="162"/>
    <col min="2561" max="2561" width="26.28515625" style="162" customWidth="1"/>
    <col min="2562" max="2562" width="10.85546875" style="162" customWidth="1"/>
    <col min="2563" max="2563" width="10" style="162" customWidth="1"/>
    <col min="2564" max="2564" width="10.5703125" style="162" customWidth="1"/>
    <col min="2565" max="2565" width="11.42578125" style="162" customWidth="1"/>
    <col min="2566" max="2566" width="9.140625" style="162" customWidth="1"/>
    <col min="2567" max="2567" width="9.85546875" style="162" customWidth="1"/>
    <col min="2568" max="2568" width="10.28515625" style="162" bestFit="1" customWidth="1"/>
    <col min="2569" max="2569" width="8.7109375" style="162" bestFit="1" customWidth="1"/>
    <col min="2570" max="2570" width="10.140625" style="162" bestFit="1" customWidth="1"/>
    <col min="2571" max="2816" width="9.140625" style="162"/>
    <col min="2817" max="2817" width="26.28515625" style="162" customWidth="1"/>
    <col min="2818" max="2818" width="10.85546875" style="162" customWidth="1"/>
    <col min="2819" max="2819" width="10" style="162" customWidth="1"/>
    <col min="2820" max="2820" width="10.5703125" style="162" customWidth="1"/>
    <col min="2821" max="2821" width="11.42578125" style="162" customWidth="1"/>
    <col min="2822" max="2822" width="9.140625" style="162" customWidth="1"/>
    <col min="2823" max="2823" width="9.85546875" style="162" customWidth="1"/>
    <col min="2824" max="2824" width="10.28515625" style="162" bestFit="1" customWidth="1"/>
    <col min="2825" max="2825" width="8.7109375" style="162" bestFit="1" customWidth="1"/>
    <col min="2826" max="2826" width="10.140625" style="162" bestFit="1" customWidth="1"/>
    <col min="2827" max="3072" width="9.140625" style="162"/>
    <col min="3073" max="3073" width="26.28515625" style="162" customWidth="1"/>
    <col min="3074" max="3074" width="10.85546875" style="162" customWidth="1"/>
    <col min="3075" max="3075" width="10" style="162" customWidth="1"/>
    <col min="3076" max="3076" width="10.5703125" style="162" customWidth="1"/>
    <col min="3077" max="3077" width="11.42578125" style="162" customWidth="1"/>
    <col min="3078" max="3078" width="9.140625" style="162" customWidth="1"/>
    <col min="3079" max="3079" width="9.85546875" style="162" customWidth="1"/>
    <col min="3080" max="3080" width="10.28515625" style="162" bestFit="1" customWidth="1"/>
    <col min="3081" max="3081" width="8.7109375" style="162" bestFit="1" customWidth="1"/>
    <col min="3082" max="3082" width="10.140625" style="162" bestFit="1" customWidth="1"/>
    <col min="3083" max="3328" width="9.140625" style="162"/>
    <col min="3329" max="3329" width="26.28515625" style="162" customWidth="1"/>
    <col min="3330" max="3330" width="10.85546875" style="162" customWidth="1"/>
    <col min="3331" max="3331" width="10" style="162" customWidth="1"/>
    <col min="3332" max="3332" width="10.5703125" style="162" customWidth="1"/>
    <col min="3333" max="3333" width="11.42578125" style="162" customWidth="1"/>
    <col min="3334" max="3334" width="9.140625" style="162" customWidth="1"/>
    <col min="3335" max="3335" width="9.85546875" style="162" customWidth="1"/>
    <col min="3336" max="3336" width="10.28515625" style="162" bestFit="1" customWidth="1"/>
    <col min="3337" max="3337" width="8.7109375" style="162" bestFit="1" customWidth="1"/>
    <col min="3338" max="3338" width="10.140625" style="162" bestFit="1" customWidth="1"/>
    <col min="3339" max="3584" width="9.140625" style="162"/>
    <col min="3585" max="3585" width="26.28515625" style="162" customWidth="1"/>
    <col min="3586" max="3586" width="10.85546875" style="162" customWidth="1"/>
    <col min="3587" max="3587" width="10" style="162" customWidth="1"/>
    <col min="3588" max="3588" width="10.5703125" style="162" customWidth="1"/>
    <col min="3589" max="3589" width="11.42578125" style="162" customWidth="1"/>
    <col min="3590" max="3590" width="9.140625" style="162" customWidth="1"/>
    <col min="3591" max="3591" width="9.85546875" style="162" customWidth="1"/>
    <col min="3592" max="3592" width="10.28515625" style="162" bestFit="1" customWidth="1"/>
    <col min="3593" max="3593" width="8.7109375" style="162" bestFit="1" customWidth="1"/>
    <col min="3594" max="3594" width="10.140625" style="162" bestFit="1" customWidth="1"/>
    <col min="3595" max="3840" width="9.140625" style="162"/>
    <col min="3841" max="3841" width="26.28515625" style="162" customWidth="1"/>
    <col min="3842" max="3842" width="10.85546875" style="162" customWidth="1"/>
    <col min="3843" max="3843" width="10" style="162" customWidth="1"/>
    <col min="3844" max="3844" width="10.5703125" style="162" customWidth="1"/>
    <col min="3845" max="3845" width="11.42578125" style="162" customWidth="1"/>
    <col min="3846" max="3846" width="9.140625" style="162" customWidth="1"/>
    <col min="3847" max="3847" width="9.85546875" style="162" customWidth="1"/>
    <col min="3848" max="3848" width="10.28515625" style="162" bestFit="1" customWidth="1"/>
    <col min="3849" max="3849" width="8.7109375" style="162" bestFit="1" customWidth="1"/>
    <col min="3850" max="3850" width="10.140625" style="162" bestFit="1" customWidth="1"/>
    <col min="3851" max="4096" width="9.140625" style="162"/>
    <col min="4097" max="4097" width="26.28515625" style="162" customWidth="1"/>
    <col min="4098" max="4098" width="10.85546875" style="162" customWidth="1"/>
    <col min="4099" max="4099" width="10" style="162" customWidth="1"/>
    <col min="4100" max="4100" width="10.5703125" style="162" customWidth="1"/>
    <col min="4101" max="4101" width="11.42578125" style="162" customWidth="1"/>
    <col min="4102" max="4102" width="9.140625" style="162" customWidth="1"/>
    <col min="4103" max="4103" width="9.85546875" style="162" customWidth="1"/>
    <col min="4104" max="4104" width="10.28515625" style="162" bestFit="1" customWidth="1"/>
    <col min="4105" max="4105" width="8.7109375" style="162" bestFit="1" customWidth="1"/>
    <col min="4106" max="4106" width="10.140625" style="162" bestFit="1" customWidth="1"/>
    <col min="4107" max="4352" width="9.140625" style="162"/>
    <col min="4353" max="4353" width="26.28515625" style="162" customWidth="1"/>
    <col min="4354" max="4354" width="10.85546875" style="162" customWidth="1"/>
    <col min="4355" max="4355" width="10" style="162" customWidth="1"/>
    <col min="4356" max="4356" width="10.5703125" style="162" customWidth="1"/>
    <col min="4357" max="4357" width="11.42578125" style="162" customWidth="1"/>
    <col min="4358" max="4358" width="9.140625" style="162" customWidth="1"/>
    <col min="4359" max="4359" width="9.85546875" style="162" customWidth="1"/>
    <col min="4360" max="4360" width="10.28515625" style="162" bestFit="1" customWidth="1"/>
    <col min="4361" max="4361" width="8.7109375" style="162" bestFit="1" customWidth="1"/>
    <col min="4362" max="4362" width="10.140625" style="162" bestFit="1" customWidth="1"/>
    <col min="4363" max="4608" width="9.140625" style="162"/>
    <col min="4609" max="4609" width="26.28515625" style="162" customWidth="1"/>
    <col min="4610" max="4610" width="10.85546875" style="162" customWidth="1"/>
    <col min="4611" max="4611" width="10" style="162" customWidth="1"/>
    <col min="4612" max="4612" width="10.5703125" style="162" customWidth="1"/>
    <col min="4613" max="4613" width="11.42578125" style="162" customWidth="1"/>
    <col min="4614" max="4614" width="9.140625" style="162" customWidth="1"/>
    <col min="4615" max="4615" width="9.85546875" style="162" customWidth="1"/>
    <col min="4616" max="4616" width="10.28515625" style="162" bestFit="1" customWidth="1"/>
    <col min="4617" max="4617" width="8.7109375" style="162" bestFit="1" customWidth="1"/>
    <col min="4618" max="4618" width="10.140625" style="162" bestFit="1" customWidth="1"/>
    <col min="4619" max="4864" width="9.140625" style="162"/>
    <col min="4865" max="4865" width="26.28515625" style="162" customWidth="1"/>
    <col min="4866" max="4866" width="10.85546875" style="162" customWidth="1"/>
    <col min="4867" max="4867" width="10" style="162" customWidth="1"/>
    <col min="4868" max="4868" width="10.5703125" style="162" customWidth="1"/>
    <col min="4869" max="4869" width="11.42578125" style="162" customWidth="1"/>
    <col min="4870" max="4870" width="9.140625" style="162" customWidth="1"/>
    <col min="4871" max="4871" width="9.85546875" style="162" customWidth="1"/>
    <col min="4872" max="4872" width="10.28515625" style="162" bestFit="1" customWidth="1"/>
    <col min="4873" max="4873" width="8.7109375" style="162" bestFit="1" customWidth="1"/>
    <col min="4874" max="4874" width="10.140625" style="162" bestFit="1" customWidth="1"/>
    <col min="4875" max="5120" width="9.140625" style="162"/>
    <col min="5121" max="5121" width="26.28515625" style="162" customWidth="1"/>
    <col min="5122" max="5122" width="10.85546875" style="162" customWidth="1"/>
    <col min="5123" max="5123" width="10" style="162" customWidth="1"/>
    <col min="5124" max="5124" width="10.5703125" style="162" customWidth="1"/>
    <col min="5125" max="5125" width="11.42578125" style="162" customWidth="1"/>
    <col min="5126" max="5126" width="9.140625" style="162" customWidth="1"/>
    <col min="5127" max="5127" width="9.85546875" style="162" customWidth="1"/>
    <col min="5128" max="5128" width="10.28515625" style="162" bestFit="1" customWidth="1"/>
    <col min="5129" max="5129" width="8.7109375" style="162" bestFit="1" customWidth="1"/>
    <col min="5130" max="5130" width="10.140625" style="162" bestFit="1" customWidth="1"/>
    <col min="5131" max="5376" width="9.140625" style="162"/>
    <col min="5377" max="5377" width="26.28515625" style="162" customWidth="1"/>
    <col min="5378" max="5378" width="10.85546875" style="162" customWidth="1"/>
    <col min="5379" max="5379" width="10" style="162" customWidth="1"/>
    <col min="5380" max="5380" width="10.5703125" style="162" customWidth="1"/>
    <col min="5381" max="5381" width="11.42578125" style="162" customWidth="1"/>
    <col min="5382" max="5382" width="9.140625" style="162" customWidth="1"/>
    <col min="5383" max="5383" width="9.85546875" style="162" customWidth="1"/>
    <col min="5384" max="5384" width="10.28515625" style="162" bestFit="1" customWidth="1"/>
    <col min="5385" max="5385" width="8.7109375" style="162" bestFit="1" customWidth="1"/>
    <col min="5386" max="5386" width="10.140625" style="162" bestFit="1" customWidth="1"/>
    <col min="5387" max="5632" width="9.140625" style="162"/>
    <col min="5633" max="5633" width="26.28515625" style="162" customWidth="1"/>
    <col min="5634" max="5634" width="10.85546875" style="162" customWidth="1"/>
    <col min="5635" max="5635" width="10" style="162" customWidth="1"/>
    <col min="5636" max="5636" width="10.5703125" style="162" customWidth="1"/>
    <col min="5637" max="5637" width="11.42578125" style="162" customWidth="1"/>
    <col min="5638" max="5638" width="9.140625" style="162" customWidth="1"/>
    <col min="5639" max="5639" width="9.85546875" style="162" customWidth="1"/>
    <col min="5640" max="5640" width="10.28515625" style="162" bestFit="1" customWidth="1"/>
    <col min="5641" max="5641" width="8.7109375" style="162" bestFit="1" customWidth="1"/>
    <col min="5642" max="5642" width="10.140625" style="162" bestFit="1" customWidth="1"/>
    <col min="5643" max="5888" width="9.140625" style="162"/>
    <col min="5889" max="5889" width="26.28515625" style="162" customWidth="1"/>
    <col min="5890" max="5890" width="10.85546875" style="162" customWidth="1"/>
    <col min="5891" max="5891" width="10" style="162" customWidth="1"/>
    <col min="5892" max="5892" width="10.5703125" style="162" customWidth="1"/>
    <col min="5893" max="5893" width="11.42578125" style="162" customWidth="1"/>
    <col min="5894" max="5894" width="9.140625" style="162" customWidth="1"/>
    <col min="5895" max="5895" width="9.85546875" style="162" customWidth="1"/>
    <col min="5896" max="5896" width="10.28515625" style="162" bestFit="1" customWidth="1"/>
    <col min="5897" max="5897" width="8.7109375" style="162" bestFit="1" customWidth="1"/>
    <col min="5898" max="5898" width="10.140625" style="162" bestFit="1" customWidth="1"/>
    <col min="5899" max="6144" width="9.140625" style="162"/>
    <col min="6145" max="6145" width="26.28515625" style="162" customWidth="1"/>
    <col min="6146" max="6146" width="10.85546875" style="162" customWidth="1"/>
    <col min="6147" max="6147" width="10" style="162" customWidth="1"/>
    <col min="6148" max="6148" width="10.5703125" style="162" customWidth="1"/>
    <col min="6149" max="6149" width="11.42578125" style="162" customWidth="1"/>
    <col min="6150" max="6150" width="9.140625" style="162" customWidth="1"/>
    <col min="6151" max="6151" width="9.85546875" style="162" customWidth="1"/>
    <col min="6152" max="6152" width="10.28515625" style="162" bestFit="1" customWidth="1"/>
    <col min="6153" max="6153" width="8.7109375" style="162" bestFit="1" customWidth="1"/>
    <col min="6154" max="6154" width="10.140625" style="162" bestFit="1" customWidth="1"/>
    <col min="6155" max="6400" width="9.140625" style="162"/>
    <col min="6401" max="6401" width="26.28515625" style="162" customWidth="1"/>
    <col min="6402" max="6402" width="10.85546875" style="162" customWidth="1"/>
    <col min="6403" max="6403" width="10" style="162" customWidth="1"/>
    <col min="6404" max="6404" width="10.5703125" style="162" customWidth="1"/>
    <col min="6405" max="6405" width="11.42578125" style="162" customWidth="1"/>
    <col min="6406" max="6406" width="9.140625" style="162" customWidth="1"/>
    <col min="6407" max="6407" width="9.85546875" style="162" customWidth="1"/>
    <col min="6408" max="6408" width="10.28515625" style="162" bestFit="1" customWidth="1"/>
    <col min="6409" max="6409" width="8.7109375" style="162" bestFit="1" customWidth="1"/>
    <col min="6410" max="6410" width="10.140625" style="162" bestFit="1" customWidth="1"/>
    <col min="6411" max="6656" width="9.140625" style="162"/>
    <col min="6657" max="6657" width="26.28515625" style="162" customWidth="1"/>
    <col min="6658" max="6658" width="10.85546875" style="162" customWidth="1"/>
    <col min="6659" max="6659" width="10" style="162" customWidth="1"/>
    <col min="6660" max="6660" width="10.5703125" style="162" customWidth="1"/>
    <col min="6661" max="6661" width="11.42578125" style="162" customWidth="1"/>
    <col min="6662" max="6662" width="9.140625" style="162" customWidth="1"/>
    <col min="6663" max="6663" width="9.85546875" style="162" customWidth="1"/>
    <col min="6664" max="6664" width="10.28515625" style="162" bestFit="1" customWidth="1"/>
    <col min="6665" max="6665" width="8.7109375" style="162" bestFit="1" customWidth="1"/>
    <col min="6666" max="6666" width="10.140625" style="162" bestFit="1" customWidth="1"/>
    <col min="6667" max="6912" width="9.140625" style="162"/>
    <col min="6913" max="6913" width="26.28515625" style="162" customWidth="1"/>
    <col min="6914" max="6914" width="10.85546875" style="162" customWidth="1"/>
    <col min="6915" max="6915" width="10" style="162" customWidth="1"/>
    <col min="6916" max="6916" width="10.5703125" style="162" customWidth="1"/>
    <col min="6917" max="6917" width="11.42578125" style="162" customWidth="1"/>
    <col min="6918" max="6918" width="9.140625" style="162" customWidth="1"/>
    <col min="6919" max="6919" width="9.85546875" style="162" customWidth="1"/>
    <col min="6920" max="6920" width="10.28515625" style="162" bestFit="1" customWidth="1"/>
    <col min="6921" max="6921" width="8.7109375" style="162" bestFit="1" customWidth="1"/>
    <col min="6922" max="6922" width="10.140625" style="162" bestFit="1" customWidth="1"/>
    <col min="6923" max="7168" width="9.140625" style="162"/>
    <col min="7169" max="7169" width="26.28515625" style="162" customWidth="1"/>
    <col min="7170" max="7170" width="10.85546875" style="162" customWidth="1"/>
    <col min="7171" max="7171" width="10" style="162" customWidth="1"/>
    <col min="7172" max="7172" width="10.5703125" style="162" customWidth="1"/>
    <col min="7173" max="7173" width="11.42578125" style="162" customWidth="1"/>
    <col min="7174" max="7174" width="9.140625" style="162" customWidth="1"/>
    <col min="7175" max="7175" width="9.85546875" style="162" customWidth="1"/>
    <col min="7176" max="7176" width="10.28515625" style="162" bestFit="1" customWidth="1"/>
    <col min="7177" max="7177" width="8.7109375" style="162" bestFit="1" customWidth="1"/>
    <col min="7178" max="7178" width="10.140625" style="162" bestFit="1" customWidth="1"/>
    <col min="7179" max="7424" width="9.140625" style="162"/>
    <col min="7425" max="7425" width="26.28515625" style="162" customWidth="1"/>
    <col min="7426" max="7426" width="10.85546875" style="162" customWidth="1"/>
    <col min="7427" max="7427" width="10" style="162" customWidth="1"/>
    <col min="7428" max="7428" width="10.5703125" style="162" customWidth="1"/>
    <col min="7429" max="7429" width="11.42578125" style="162" customWidth="1"/>
    <col min="7430" max="7430" width="9.140625" style="162" customWidth="1"/>
    <col min="7431" max="7431" width="9.85546875" style="162" customWidth="1"/>
    <col min="7432" max="7432" width="10.28515625" style="162" bestFit="1" customWidth="1"/>
    <col min="7433" max="7433" width="8.7109375" style="162" bestFit="1" customWidth="1"/>
    <col min="7434" max="7434" width="10.140625" style="162" bestFit="1" customWidth="1"/>
    <col min="7435" max="7680" width="9.140625" style="162"/>
    <col min="7681" max="7681" width="26.28515625" style="162" customWidth="1"/>
    <col min="7682" max="7682" width="10.85546875" style="162" customWidth="1"/>
    <col min="7683" max="7683" width="10" style="162" customWidth="1"/>
    <col min="7684" max="7684" width="10.5703125" style="162" customWidth="1"/>
    <col min="7685" max="7685" width="11.42578125" style="162" customWidth="1"/>
    <col min="7686" max="7686" width="9.140625" style="162" customWidth="1"/>
    <col min="7687" max="7687" width="9.85546875" style="162" customWidth="1"/>
    <col min="7688" max="7688" width="10.28515625" style="162" bestFit="1" customWidth="1"/>
    <col min="7689" max="7689" width="8.7109375" style="162" bestFit="1" customWidth="1"/>
    <col min="7690" max="7690" width="10.140625" style="162" bestFit="1" customWidth="1"/>
    <col min="7691" max="7936" width="9.140625" style="162"/>
    <col min="7937" max="7937" width="26.28515625" style="162" customWidth="1"/>
    <col min="7938" max="7938" width="10.85546875" style="162" customWidth="1"/>
    <col min="7939" max="7939" width="10" style="162" customWidth="1"/>
    <col min="7940" max="7940" width="10.5703125" style="162" customWidth="1"/>
    <col min="7941" max="7941" width="11.42578125" style="162" customWidth="1"/>
    <col min="7942" max="7942" width="9.140625" style="162" customWidth="1"/>
    <col min="7943" max="7943" width="9.85546875" style="162" customWidth="1"/>
    <col min="7944" max="7944" width="10.28515625" style="162" bestFit="1" customWidth="1"/>
    <col min="7945" max="7945" width="8.7109375" style="162" bestFit="1" customWidth="1"/>
    <col min="7946" max="7946" width="10.140625" style="162" bestFit="1" customWidth="1"/>
    <col min="7947" max="8192" width="9.140625" style="162"/>
    <col min="8193" max="8193" width="26.28515625" style="162" customWidth="1"/>
    <col min="8194" max="8194" width="10.85546875" style="162" customWidth="1"/>
    <col min="8195" max="8195" width="10" style="162" customWidth="1"/>
    <col min="8196" max="8196" width="10.5703125" style="162" customWidth="1"/>
    <col min="8197" max="8197" width="11.42578125" style="162" customWidth="1"/>
    <col min="8198" max="8198" width="9.140625" style="162" customWidth="1"/>
    <col min="8199" max="8199" width="9.85546875" style="162" customWidth="1"/>
    <col min="8200" max="8200" width="10.28515625" style="162" bestFit="1" customWidth="1"/>
    <col min="8201" max="8201" width="8.7109375" style="162" bestFit="1" customWidth="1"/>
    <col min="8202" max="8202" width="10.140625" style="162" bestFit="1" customWidth="1"/>
    <col min="8203" max="8448" width="9.140625" style="162"/>
    <col min="8449" max="8449" width="26.28515625" style="162" customWidth="1"/>
    <col min="8450" max="8450" width="10.85546875" style="162" customWidth="1"/>
    <col min="8451" max="8451" width="10" style="162" customWidth="1"/>
    <col min="8452" max="8452" width="10.5703125" style="162" customWidth="1"/>
    <col min="8453" max="8453" width="11.42578125" style="162" customWidth="1"/>
    <col min="8454" max="8454" width="9.140625" style="162" customWidth="1"/>
    <col min="8455" max="8455" width="9.85546875" style="162" customWidth="1"/>
    <col min="8456" max="8456" width="10.28515625" style="162" bestFit="1" customWidth="1"/>
    <col min="8457" max="8457" width="8.7109375" style="162" bestFit="1" customWidth="1"/>
    <col min="8458" max="8458" width="10.140625" style="162" bestFit="1" customWidth="1"/>
    <col min="8459" max="8704" width="9.140625" style="162"/>
    <col min="8705" max="8705" width="26.28515625" style="162" customWidth="1"/>
    <col min="8706" max="8706" width="10.85546875" style="162" customWidth="1"/>
    <col min="8707" max="8707" width="10" style="162" customWidth="1"/>
    <col min="8708" max="8708" width="10.5703125" style="162" customWidth="1"/>
    <col min="8709" max="8709" width="11.42578125" style="162" customWidth="1"/>
    <col min="8710" max="8710" width="9.140625" style="162" customWidth="1"/>
    <col min="8711" max="8711" width="9.85546875" style="162" customWidth="1"/>
    <col min="8712" max="8712" width="10.28515625" style="162" bestFit="1" customWidth="1"/>
    <col min="8713" max="8713" width="8.7109375" style="162" bestFit="1" customWidth="1"/>
    <col min="8714" max="8714" width="10.140625" style="162" bestFit="1" customWidth="1"/>
    <col min="8715" max="8960" width="9.140625" style="162"/>
    <col min="8961" max="8961" width="26.28515625" style="162" customWidth="1"/>
    <col min="8962" max="8962" width="10.85546875" style="162" customWidth="1"/>
    <col min="8963" max="8963" width="10" style="162" customWidth="1"/>
    <col min="8964" max="8964" width="10.5703125" style="162" customWidth="1"/>
    <col min="8965" max="8965" width="11.42578125" style="162" customWidth="1"/>
    <col min="8966" max="8966" width="9.140625" style="162" customWidth="1"/>
    <col min="8967" max="8967" width="9.85546875" style="162" customWidth="1"/>
    <col min="8968" max="8968" width="10.28515625" style="162" bestFit="1" customWidth="1"/>
    <col min="8969" max="8969" width="8.7109375" style="162" bestFit="1" customWidth="1"/>
    <col min="8970" max="8970" width="10.140625" style="162" bestFit="1" customWidth="1"/>
    <col min="8971" max="9216" width="9.140625" style="162"/>
    <col min="9217" max="9217" width="26.28515625" style="162" customWidth="1"/>
    <col min="9218" max="9218" width="10.85546875" style="162" customWidth="1"/>
    <col min="9219" max="9219" width="10" style="162" customWidth="1"/>
    <col min="9220" max="9220" width="10.5703125" style="162" customWidth="1"/>
    <col min="9221" max="9221" width="11.42578125" style="162" customWidth="1"/>
    <col min="9222" max="9222" width="9.140625" style="162" customWidth="1"/>
    <col min="9223" max="9223" width="9.85546875" style="162" customWidth="1"/>
    <col min="9224" max="9224" width="10.28515625" style="162" bestFit="1" customWidth="1"/>
    <col min="9225" max="9225" width="8.7109375" style="162" bestFit="1" customWidth="1"/>
    <col min="9226" max="9226" width="10.140625" style="162" bestFit="1" customWidth="1"/>
    <col min="9227" max="9472" width="9.140625" style="162"/>
    <col min="9473" max="9473" width="26.28515625" style="162" customWidth="1"/>
    <col min="9474" max="9474" width="10.85546875" style="162" customWidth="1"/>
    <col min="9475" max="9475" width="10" style="162" customWidth="1"/>
    <col min="9476" max="9476" width="10.5703125" style="162" customWidth="1"/>
    <col min="9477" max="9477" width="11.42578125" style="162" customWidth="1"/>
    <col min="9478" max="9478" width="9.140625" style="162" customWidth="1"/>
    <col min="9479" max="9479" width="9.85546875" style="162" customWidth="1"/>
    <col min="9480" max="9480" width="10.28515625" style="162" bestFit="1" customWidth="1"/>
    <col min="9481" max="9481" width="8.7109375" style="162" bestFit="1" customWidth="1"/>
    <col min="9482" max="9482" width="10.140625" style="162" bestFit="1" customWidth="1"/>
    <col min="9483" max="9728" width="9.140625" style="162"/>
    <col min="9729" max="9729" width="26.28515625" style="162" customWidth="1"/>
    <col min="9730" max="9730" width="10.85546875" style="162" customWidth="1"/>
    <col min="9731" max="9731" width="10" style="162" customWidth="1"/>
    <col min="9732" max="9732" width="10.5703125" style="162" customWidth="1"/>
    <col min="9733" max="9733" width="11.42578125" style="162" customWidth="1"/>
    <col min="9734" max="9734" width="9.140625" style="162" customWidth="1"/>
    <col min="9735" max="9735" width="9.85546875" style="162" customWidth="1"/>
    <col min="9736" max="9736" width="10.28515625" style="162" bestFit="1" customWidth="1"/>
    <col min="9737" max="9737" width="8.7109375" style="162" bestFit="1" customWidth="1"/>
    <col min="9738" max="9738" width="10.140625" style="162" bestFit="1" customWidth="1"/>
    <col min="9739" max="9984" width="9.140625" style="162"/>
    <col min="9985" max="9985" width="26.28515625" style="162" customWidth="1"/>
    <col min="9986" max="9986" width="10.85546875" style="162" customWidth="1"/>
    <col min="9987" max="9987" width="10" style="162" customWidth="1"/>
    <col min="9988" max="9988" width="10.5703125" style="162" customWidth="1"/>
    <col min="9989" max="9989" width="11.42578125" style="162" customWidth="1"/>
    <col min="9990" max="9990" width="9.140625" style="162" customWidth="1"/>
    <col min="9991" max="9991" width="9.85546875" style="162" customWidth="1"/>
    <col min="9992" max="9992" width="10.28515625" style="162" bestFit="1" customWidth="1"/>
    <col min="9993" max="9993" width="8.7109375" style="162" bestFit="1" customWidth="1"/>
    <col min="9994" max="9994" width="10.140625" style="162" bestFit="1" customWidth="1"/>
    <col min="9995" max="10240" width="9.140625" style="162"/>
    <col min="10241" max="10241" width="26.28515625" style="162" customWidth="1"/>
    <col min="10242" max="10242" width="10.85546875" style="162" customWidth="1"/>
    <col min="10243" max="10243" width="10" style="162" customWidth="1"/>
    <col min="10244" max="10244" width="10.5703125" style="162" customWidth="1"/>
    <col min="10245" max="10245" width="11.42578125" style="162" customWidth="1"/>
    <col min="10246" max="10246" width="9.140625" style="162" customWidth="1"/>
    <col min="10247" max="10247" width="9.85546875" style="162" customWidth="1"/>
    <col min="10248" max="10248" width="10.28515625" style="162" bestFit="1" customWidth="1"/>
    <col min="10249" max="10249" width="8.7109375" style="162" bestFit="1" customWidth="1"/>
    <col min="10250" max="10250" width="10.140625" style="162" bestFit="1" customWidth="1"/>
    <col min="10251" max="10496" width="9.140625" style="162"/>
    <col min="10497" max="10497" width="26.28515625" style="162" customWidth="1"/>
    <col min="10498" max="10498" width="10.85546875" style="162" customWidth="1"/>
    <col min="10499" max="10499" width="10" style="162" customWidth="1"/>
    <col min="10500" max="10500" width="10.5703125" style="162" customWidth="1"/>
    <col min="10501" max="10501" width="11.42578125" style="162" customWidth="1"/>
    <col min="10502" max="10502" width="9.140625" style="162" customWidth="1"/>
    <col min="10503" max="10503" width="9.85546875" style="162" customWidth="1"/>
    <col min="10504" max="10504" width="10.28515625" style="162" bestFit="1" customWidth="1"/>
    <col min="10505" max="10505" width="8.7109375" style="162" bestFit="1" customWidth="1"/>
    <col min="10506" max="10506" width="10.140625" style="162" bestFit="1" customWidth="1"/>
    <col min="10507" max="10752" width="9.140625" style="162"/>
    <col min="10753" max="10753" width="26.28515625" style="162" customWidth="1"/>
    <col min="10754" max="10754" width="10.85546875" style="162" customWidth="1"/>
    <col min="10755" max="10755" width="10" style="162" customWidth="1"/>
    <col min="10756" max="10756" width="10.5703125" style="162" customWidth="1"/>
    <col min="10757" max="10757" width="11.42578125" style="162" customWidth="1"/>
    <col min="10758" max="10758" width="9.140625" style="162" customWidth="1"/>
    <col min="10759" max="10759" width="9.85546875" style="162" customWidth="1"/>
    <col min="10760" max="10760" width="10.28515625" style="162" bestFit="1" customWidth="1"/>
    <col min="10761" max="10761" width="8.7109375" style="162" bestFit="1" customWidth="1"/>
    <col min="10762" max="10762" width="10.140625" style="162" bestFit="1" customWidth="1"/>
    <col min="10763" max="11008" width="9.140625" style="162"/>
    <col min="11009" max="11009" width="26.28515625" style="162" customWidth="1"/>
    <col min="11010" max="11010" width="10.85546875" style="162" customWidth="1"/>
    <col min="11011" max="11011" width="10" style="162" customWidth="1"/>
    <col min="11012" max="11012" width="10.5703125" style="162" customWidth="1"/>
    <col min="11013" max="11013" width="11.42578125" style="162" customWidth="1"/>
    <col min="11014" max="11014" width="9.140625" style="162" customWidth="1"/>
    <col min="11015" max="11015" width="9.85546875" style="162" customWidth="1"/>
    <col min="11016" max="11016" width="10.28515625" style="162" bestFit="1" customWidth="1"/>
    <col min="11017" max="11017" width="8.7109375" style="162" bestFit="1" customWidth="1"/>
    <col min="11018" max="11018" width="10.140625" style="162" bestFit="1" customWidth="1"/>
    <col min="11019" max="11264" width="9.140625" style="162"/>
    <col min="11265" max="11265" width="26.28515625" style="162" customWidth="1"/>
    <col min="11266" max="11266" width="10.85546875" style="162" customWidth="1"/>
    <col min="11267" max="11267" width="10" style="162" customWidth="1"/>
    <col min="11268" max="11268" width="10.5703125" style="162" customWidth="1"/>
    <col min="11269" max="11269" width="11.42578125" style="162" customWidth="1"/>
    <col min="11270" max="11270" width="9.140625" style="162" customWidth="1"/>
    <col min="11271" max="11271" width="9.85546875" style="162" customWidth="1"/>
    <col min="11272" max="11272" width="10.28515625" style="162" bestFit="1" customWidth="1"/>
    <col min="11273" max="11273" width="8.7109375" style="162" bestFit="1" customWidth="1"/>
    <col min="11274" max="11274" width="10.140625" style="162" bestFit="1" customWidth="1"/>
    <col min="11275" max="11520" width="9.140625" style="162"/>
    <col min="11521" max="11521" width="26.28515625" style="162" customWidth="1"/>
    <col min="11522" max="11522" width="10.85546875" style="162" customWidth="1"/>
    <col min="11523" max="11523" width="10" style="162" customWidth="1"/>
    <col min="11524" max="11524" width="10.5703125" style="162" customWidth="1"/>
    <col min="11525" max="11525" width="11.42578125" style="162" customWidth="1"/>
    <col min="11526" max="11526" width="9.140625" style="162" customWidth="1"/>
    <col min="11527" max="11527" width="9.85546875" style="162" customWidth="1"/>
    <col min="11528" max="11528" width="10.28515625" style="162" bestFit="1" customWidth="1"/>
    <col min="11529" max="11529" width="8.7109375" style="162" bestFit="1" customWidth="1"/>
    <col min="11530" max="11530" width="10.140625" style="162" bestFit="1" customWidth="1"/>
    <col min="11531" max="11776" width="9.140625" style="162"/>
    <col min="11777" max="11777" width="26.28515625" style="162" customWidth="1"/>
    <col min="11778" max="11778" width="10.85546875" style="162" customWidth="1"/>
    <col min="11779" max="11779" width="10" style="162" customWidth="1"/>
    <col min="11780" max="11780" width="10.5703125" style="162" customWidth="1"/>
    <col min="11781" max="11781" width="11.42578125" style="162" customWidth="1"/>
    <col min="11782" max="11782" width="9.140625" style="162" customWidth="1"/>
    <col min="11783" max="11783" width="9.85546875" style="162" customWidth="1"/>
    <col min="11784" max="11784" width="10.28515625" style="162" bestFit="1" customWidth="1"/>
    <col min="11785" max="11785" width="8.7109375" style="162" bestFit="1" customWidth="1"/>
    <col min="11786" max="11786" width="10.140625" style="162" bestFit="1" customWidth="1"/>
    <col min="11787" max="12032" width="9.140625" style="162"/>
    <col min="12033" max="12033" width="26.28515625" style="162" customWidth="1"/>
    <col min="12034" max="12034" width="10.85546875" style="162" customWidth="1"/>
    <col min="12035" max="12035" width="10" style="162" customWidth="1"/>
    <col min="12036" max="12036" width="10.5703125" style="162" customWidth="1"/>
    <col min="12037" max="12037" width="11.42578125" style="162" customWidth="1"/>
    <col min="12038" max="12038" width="9.140625" style="162" customWidth="1"/>
    <col min="12039" max="12039" width="9.85546875" style="162" customWidth="1"/>
    <col min="12040" max="12040" width="10.28515625" style="162" bestFit="1" customWidth="1"/>
    <col min="12041" max="12041" width="8.7109375" style="162" bestFit="1" customWidth="1"/>
    <col min="12042" max="12042" width="10.140625" style="162" bestFit="1" customWidth="1"/>
    <col min="12043" max="12288" width="9.140625" style="162"/>
    <col min="12289" max="12289" width="26.28515625" style="162" customWidth="1"/>
    <col min="12290" max="12290" width="10.85546875" style="162" customWidth="1"/>
    <col min="12291" max="12291" width="10" style="162" customWidth="1"/>
    <col min="12292" max="12292" width="10.5703125" style="162" customWidth="1"/>
    <col min="12293" max="12293" width="11.42578125" style="162" customWidth="1"/>
    <col min="12294" max="12294" width="9.140625" style="162" customWidth="1"/>
    <col min="12295" max="12295" width="9.85546875" style="162" customWidth="1"/>
    <col min="12296" max="12296" width="10.28515625" style="162" bestFit="1" customWidth="1"/>
    <col min="12297" max="12297" width="8.7109375" style="162" bestFit="1" customWidth="1"/>
    <col min="12298" max="12298" width="10.140625" style="162" bestFit="1" customWidth="1"/>
    <col min="12299" max="12544" width="9.140625" style="162"/>
    <col min="12545" max="12545" width="26.28515625" style="162" customWidth="1"/>
    <col min="12546" max="12546" width="10.85546875" style="162" customWidth="1"/>
    <col min="12547" max="12547" width="10" style="162" customWidth="1"/>
    <col min="12548" max="12548" width="10.5703125" style="162" customWidth="1"/>
    <col min="12549" max="12549" width="11.42578125" style="162" customWidth="1"/>
    <col min="12550" max="12550" width="9.140625" style="162" customWidth="1"/>
    <col min="12551" max="12551" width="9.85546875" style="162" customWidth="1"/>
    <col min="12552" max="12552" width="10.28515625" style="162" bestFit="1" customWidth="1"/>
    <col min="12553" max="12553" width="8.7109375" style="162" bestFit="1" customWidth="1"/>
    <col min="12554" max="12554" width="10.140625" style="162" bestFit="1" customWidth="1"/>
    <col min="12555" max="12800" width="9.140625" style="162"/>
    <col min="12801" max="12801" width="26.28515625" style="162" customWidth="1"/>
    <col min="12802" max="12802" width="10.85546875" style="162" customWidth="1"/>
    <col min="12803" max="12803" width="10" style="162" customWidth="1"/>
    <col min="12804" max="12804" width="10.5703125" style="162" customWidth="1"/>
    <col min="12805" max="12805" width="11.42578125" style="162" customWidth="1"/>
    <col min="12806" max="12806" width="9.140625" style="162" customWidth="1"/>
    <col min="12807" max="12807" width="9.85546875" style="162" customWidth="1"/>
    <col min="12808" max="12808" width="10.28515625" style="162" bestFit="1" customWidth="1"/>
    <col min="12809" max="12809" width="8.7109375" style="162" bestFit="1" customWidth="1"/>
    <col min="12810" max="12810" width="10.140625" style="162" bestFit="1" customWidth="1"/>
    <col min="12811" max="13056" width="9.140625" style="162"/>
    <col min="13057" max="13057" width="26.28515625" style="162" customWidth="1"/>
    <col min="13058" max="13058" width="10.85546875" style="162" customWidth="1"/>
    <col min="13059" max="13059" width="10" style="162" customWidth="1"/>
    <col min="13060" max="13060" width="10.5703125" style="162" customWidth="1"/>
    <col min="13061" max="13061" width="11.42578125" style="162" customWidth="1"/>
    <col min="13062" max="13062" width="9.140625" style="162" customWidth="1"/>
    <col min="13063" max="13063" width="9.85546875" style="162" customWidth="1"/>
    <col min="13064" max="13064" width="10.28515625" style="162" bestFit="1" customWidth="1"/>
    <col min="13065" max="13065" width="8.7109375" style="162" bestFit="1" customWidth="1"/>
    <col min="13066" max="13066" width="10.140625" style="162" bestFit="1" customWidth="1"/>
    <col min="13067" max="13312" width="9.140625" style="162"/>
    <col min="13313" max="13313" width="26.28515625" style="162" customWidth="1"/>
    <col min="13314" max="13314" width="10.85546875" style="162" customWidth="1"/>
    <col min="13315" max="13315" width="10" style="162" customWidth="1"/>
    <col min="13316" max="13316" width="10.5703125" style="162" customWidth="1"/>
    <col min="13317" max="13317" width="11.42578125" style="162" customWidth="1"/>
    <col min="13318" max="13318" width="9.140625" style="162" customWidth="1"/>
    <col min="13319" max="13319" width="9.85546875" style="162" customWidth="1"/>
    <col min="13320" max="13320" width="10.28515625" style="162" bestFit="1" customWidth="1"/>
    <col min="13321" max="13321" width="8.7109375" style="162" bestFit="1" customWidth="1"/>
    <col min="13322" max="13322" width="10.140625" style="162" bestFit="1" customWidth="1"/>
    <col min="13323" max="13568" width="9.140625" style="162"/>
    <col min="13569" max="13569" width="26.28515625" style="162" customWidth="1"/>
    <col min="13570" max="13570" width="10.85546875" style="162" customWidth="1"/>
    <col min="13571" max="13571" width="10" style="162" customWidth="1"/>
    <col min="13572" max="13572" width="10.5703125" style="162" customWidth="1"/>
    <col min="13573" max="13573" width="11.42578125" style="162" customWidth="1"/>
    <col min="13574" max="13574" width="9.140625" style="162" customWidth="1"/>
    <col min="13575" max="13575" width="9.85546875" style="162" customWidth="1"/>
    <col min="13576" max="13576" width="10.28515625" style="162" bestFit="1" customWidth="1"/>
    <col min="13577" max="13577" width="8.7109375" style="162" bestFit="1" customWidth="1"/>
    <col min="13578" max="13578" width="10.140625" style="162" bestFit="1" customWidth="1"/>
    <col min="13579" max="13824" width="9.140625" style="162"/>
    <col min="13825" max="13825" width="26.28515625" style="162" customWidth="1"/>
    <col min="13826" max="13826" width="10.85546875" style="162" customWidth="1"/>
    <col min="13827" max="13827" width="10" style="162" customWidth="1"/>
    <col min="13828" max="13828" width="10.5703125" style="162" customWidth="1"/>
    <col min="13829" max="13829" width="11.42578125" style="162" customWidth="1"/>
    <col min="13830" max="13830" width="9.140625" style="162" customWidth="1"/>
    <col min="13831" max="13831" width="9.85546875" style="162" customWidth="1"/>
    <col min="13832" max="13832" width="10.28515625" style="162" bestFit="1" customWidth="1"/>
    <col min="13833" max="13833" width="8.7109375" style="162" bestFit="1" customWidth="1"/>
    <col min="13834" max="13834" width="10.140625" style="162" bestFit="1" customWidth="1"/>
    <col min="13835" max="14080" width="9.140625" style="162"/>
    <col min="14081" max="14081" width="26.28515625" style="162" customWidth="1"/>
    <col min="14082" max="14082" width="10.85546875" style="162" customWidth="1"/>
    <col min="14083" max="14083" width="10" style="162" customWidth="1"/>
    <col min="14084" max="14084" width="10.5703125" style="162" customWidth="1"/>
    <col min="14085" max="14085" width="11.42578125" style="162" customWidth="1"/>
    <col min="14086" max="14086" width="9.140625" style="162" customWidth="1"/>
    <col min="14087" max="14087" width="9.85546875" style="162" customWidth="1"/>
    <col min="14088" max="14088" width="10.28515625" style="162" bestFit="1" customWidth="1"/>
    <col min="14089" max="14089" width="8.7109375" style="162" bestFit="1" customWidth="1"/>
    <col min="14090" max="14090" width="10.140625" style="162" bestFit="1" customWidth="1"/>
    <col min="14091" max="14336" width="9.140625" style="162"/>
    <col min="14337" max="14337" width="26.28515625" style="162" customWidth="1"/>
    <col min="14338" max="14338" width="10.85546875" style="162" customWidth="1"/>
    <col min="14339" max="14339" width="10" style="162" customWidth="1"/>
    <col min="14340" max="14340" width="10.5703125" style="162" customWidth="1"/>
    <col min="14341" max="14341" width="11.42578125" style="162" customWidth="1"/>
    <col min="14342" max="14342" width="9.140625" style="162" customWidth="1"/>
    <col min="14343" max="14343" width="9.85546875" style="162" customWidth="1"/>
    <col min="14344" max="14344" width="10.28515625" style="162" bestFit="1" customWidth="1"/>
    <col min="14345" max="14345" width="8.7109375" style="162" bestFit="1" customWidth="1"/>
    <col min="14346" max="14346" width="10.140625" style="162" bestFit="1" customWidth="1"/>
    <col min="14347" max="14592" width="9.140625" style="162"/>
    <col min="14593" max="14593" width="26.28515625" style="162" customWidth="1"/>
    <col min="14594" max="14594" width="10.85546875" style="162" customWidth="1"/>
    <col min="14595" max="14595" width="10" style="162" customWidth="1"/>
    <col min="14596" max="14596" width="10.5703125" style="162" customWidth="1"/>
    <col min="14597" max="14597" width="11.42578125" style="162" customWidth="1"/>
    <col min="14598" max="14598" width="9.140625" style="162" customWidth="1"/>
    <col min="14599" max="14599" width="9.85546875" style="162" customWidth="1"/>
    <col min="14600" max="14600" width="10.28515625" style="162" bestFit="1" customWidth="1"/>
    <col min="14601" max="14601" width="8.7109375" style="162" bestFit="1" customWidth="1"/>
    <col min="14602" max="14602" width="10.140625" style="162" bestFit="1" customWidth="1"/>
    <col min="14603" max="14848" width="9.140625" style="162"/>
    <col min="14849" max="14849" width="26.28515625" style="162" customWidth="1"/>
    <col min="14850" max="14850" width="10.85546875" style="162" customWidth="1"/>
    <col min="14851" max="14851" width="10" style="162" customWidth="1"/>
    <col min="14852" max="14852" width="10.5703125" style="162" customWidth="1"/>
    <col min="14853" max="14853" width="11.42578125" style="162" customWidth="1"/>
    <col min="14854" max="14854" width="9.140625" style="162" customWidth="1"/>
    <col min="14855" max="14855" width="9.85546875" style="162" customWidth="1"/>
    <col min="14856" max="14856" width="10.28515625" style="162" bestFit="1" customWidth="1"/>
    <col min="14857" max="14857" width="8.7109375" style="162" bestFit="1" customWidth="1"/>
    <col min="14858" max="14858" width="10.140625" style="162" bestFit="1" customWidth="1"/>
    <col min="14859" max="15104" width="9.140625" style="162"/>
    <col min="15105" max="15105" width="26.28515625" style="162" customWidth="1"/>
    <col min="15106" max="15106" width="10.85546875" style="162" customWidth="1"/>
    <col min="15107" max="15107" width="10" style="162" customWidth="1"/>
    <col min="15108" max="15108" width="10.5703125" style="162" customWidth="1"/>
    <col min="15109" max="15109" width="11.42578125" style="162" customWidth="1"/>
    <col min="15110" max="15110" width="9.140625" style="162" customWidth="1"/>
    <col min="15111" max="15111" width="9.85546875" style="162" customWidth="1"/>
    <col min="15112" max="15112" width="10.28515625" style="162" bestFit="1" customWidth="1"/>
    <col min="15113" max="15113" width="8.7109375" style="162" bestFit="1" customWidth="1"/>
    <col min="15114" max="15114" width="10.140625" style="162" bestFit="1" customWidth="1"/>
    <col min="15115" max="15360" width="9.140625" style="162"/>
    <col min="15361" max="15361" width="26.28515625" style="162" customWidth="1"/>
    <col min="15362" max="15362" width="10.85546875" style="162" customWidth="1"/>
    <col min="15363" max="15363" width="10" style="162" customWidth="1"/>
    <col min="15364" max="15364" width="10.5703125" style="162" customWidth="1"/>
    <col min="15365" max="15365" width="11.42578125" style="162" customWidth="1"/>
    <col min="15366" max="15366" width="9.140625" style="162" customWidth="1"/>
    <col min="15367" max="15367" width="9.85546875" style="162" customWidth="1"/>
    <col min="15368" max="15368" width="10.28515625" style="162" bestFit="1" customWidth="1"/>
    <col min="15369" max="15369" width="8.7109375" style="162" bestFit="1" customWidth="1"/>
    <col min="15370" max="15370" width="10.140625" style="162" bestFit="1" customWidth="1"/>
    <col min="15371" max="15616" width="9.140625" style="162"/>
    <col min="15617" max="15617" width="26.28515625" style="162" customWidth="1"/>
    <col min="15618" max="15618" width="10.85546875" style="162" customWidth="1"/>
    <col min="15619" max="15619" width="10" style="162" customWidth="1"/>
    <col min="15620" max="15620" width="10.5703125" style="162" customWidth="1"/>
    <col min="15621" max="15621" width="11.42578125" style="162" customWidth="1"/>
    <col min="15622" max="15622" width="9.140625" style="162" customWidth="1"/>
    <col min="15623" max="15623" width="9.85546875" style="162" customWidth="1"/>
    <col min="15624" max="15624" width="10.28515625" style="162" bestFit="1" customWidth="1"/>
    <col min="15625" max="15625" width="8.7109375" style="162" bestFit="1" customWidth="1"/>
    <col min="15626" max="15626" width="10.140625" style="162" bestFit="1" customWidth="1"/>
    <col min="15627" max="15872" width="9.140625" style="162"/>
    <col min="15873" max="15873" width="26.28515625" style="162" customWidth="1"/>
    <col min="15874" max="15874" width="10.85546875" style="162" customWidth="1"/>
    <col min="15875" max="15875" width="10" style="162" customWidth="1"/>
    <col min="15876" max="15876" width="10.5703125" style="162" customWidth="1"/>
    <col min="15877" max="15877" width="11.42578125" style="162" customWidth="1"/>
    <col min="15878" max="15878" width="9.140625" style="162" customWidth="1"/>
    <col min="15879" max="15879" width="9.85546875" style="162" customWidth="1"/>
    <col min="15880" max="15880" width="10.28515625" style="162" bestFit="1" customWidth="1"/>
    <col min="15881" max="15881" width="8.7109375" style="162" bestFit="1" customWidth="1"/>
    <col min="15882" max="15882" width="10.140625" style="162" bestFit="1" customWidth="1"/>
    <col min="15883" max="16128" width="9.140625" style="162"/>
    <col min="16129" max="16129" width="26.28515625" style="162" customWidth="1"/>
    <col min="16130" max="16130" width="10.85546875" style="162" customWidth="1"/>
    <col min="16131" max="16131" width="10" style="162" customWidth="1"/>
    <col min="16132" max="16132" width="10.5703125" style="162" customWidth="1"/>
    <col min="16133" max="16133" width="11.42578125" style="162" customWidth="1"/>
    <col min="16134" max="16134" width="9.140625" style="162" customWidth="1"/>
    <col min="16135" max="16135" width="9.85546875" style="162" customWidth="1"/>
    <col min="16136" max="16136" width="10.28515625" style="162" bestFit="1" customWidth="1"/>
    <col min="16137" max="16137" width="8.7109375" style="162" bestFit="1" customWidth="1"/>
    <col min="16138" max="16138" width="10.140625" style="162" bestFit="1" customWidth="1"/>
    <col min="16139" max="16384" width="9.140625" style="162"/>
  </cols>
  <sheetData>
    <row r="1" spans="1:13">
      <c r="A1" s="1612" t="s">
        <v>1244</v>
      </c>
      <c r="B1" s="1612"/>
      <c r="C1" s="1612"/>
      <c r="D1" s="1612"/>
      <c r="E1" s="1612"/>
      <c r="F1" s="1612"/>
      <c r="G1" s="1612"/>
      <c r="H1" s="1612"/>
      <c r="I1" s="1612"/>
      <c r="J1" s="1612"/>
    </row>
    <row r="2" spans="1:13" ht="15.75">
      <c r="A2" s="2015" t="s">
        <v>1212</v>
      </c>
      <c r="B2" s="2015"/>
      <c r="C2" s="2015"/>
      <c r="D2" s="2015"/>
      <c r="E2" s="2015"/>
      <c r="F2" s="2015"/>
      <c r="G2" s="2015"/>
      <c r="H2" s="2015"/>
      <c r="I2" s="2015"/>
      <c r="J2" s="2015"/>
      <c r="K2" s="1562"/>
      <c r="L2" s="1562"/>
      <c r="M2" s="1562"/>
    </row>
    <row r="3" spans="1:13" ht="24" customHeight="1" thickBot="1">
      <c r="A3" s="2034" t="s">
        <v>1257</v>
      </c>
      <c r="B3" s="2034"/>
      <c r="C3" s="2034"/>
      <c r="D3" s="2034"/>
      <c r="E3" s="2034"/>
      <c r="F3" s="2034"/>
      <c r="G3" s="2034"/>
      <c r="H3" s="2034"/>
      <c r="I3" s="2034"/>
      <c r="J3" s="2034"/>
    </row>
    <row r="4" spans="1:13">
      <c r="A4" s="2035" t="s">
        <v>579</v>
      </c>
      <c r="B4" s="2009" t="s">
        <v>4</v>
      </c>
      <c r="C4" s="2009"/>
      <c r="D4" s="2009"/>
      <c r="E4" s="2009" t="s">
        <v>5</v>
      </c>
      <c r="F4" s="2009"/>
      <c r="G4" s="2009"/>
      <c r="H4" s="2009" t="s">
        <v>79</v>
      </c>
      <c r="I4" s="2009"/>
      <c r="J4" s="2010"/>
    </row>
    <row r="5" spans="1:13" ht="25.5">
      <c r="A5" s="2036"/>
      <c r="B5" s="1537" t="s">
        <v>1213</v>
      </c>
      <c r="C5" s="1537" t="s">
        <v>1214</v>
      </c>
      <c r="D5" s="1537" t="s">
        <v>1215</v>
      </c>
      <c r="E5" s="1537" t="s">
        <v>1213</v>
      </c>
      <c r="F5" s="1537" t="s">
        <v>1214</v>
      </c>
      <c r="G5" s="1537" t="s">
        <v>1215</v>
      </c>
      <c r="H5" s="1537" t="s">
        <v>1213</v>
      </c>
      <c r="I5" s="1537" t="s">
        <v>1214</v>
      </c>
      <c r="J5" s="1563" t="s">
        <v>1215</v>
      </c>
    </row>
    <row r="6" spans="1:13">
      <c r="A6" s="2036"/>
      <c r="B6" s="1537">
        <v>1</v>
      </c>
      <c r="C6" s="1537">
        <v>2</v>
      </c>
      <c r="D6" s="1537">
        <v>3</v>
      </c>
      <c r="E6" s="1537">
        <v>4</v>
      </c>
      <c r="F6" s="1537">
        <v>5</v>
      </c>
      <c r="G6" s="1537">
        <v>6</v>
      </c>
      <c r="H6" s="1537">
        <v>7</v>
      </c>
      <c r="I6" s="1537">
        <v>8</v>
      </c>
      <c r="J6" s="1563">
        <v>9</v>
      </c>
    </row>
    <row r="7" spans="1:13">
      <c r="A7" s="1564" t="s">
        <v>1082</v>
      </c>
      <c r="B7" s="1565">
        <v>9452.31</v>
      </c>
      <c r="C7" s="1565">
        <v>6801.15</v>
      </c>
      <c r="D7" s="1542">
        <v>55.629988982216958</v>
      </c>
      <c r="E7" s="1565">
        <v>12157.54</v>
      </c>
      <c r="F7" s="1565">
        <v>11915.91</v>
      </c>
      <c r="G7" s="1542">
        <v>50.449907681390926</v>
      </c>
      <c r="H7" s="1566">
        <v>10205.49</v>
      </c>
      <c r="I7" s="1566">
        <v>4697.92</v>
      </c>
      <c r="J7" s="1543">
        <v>34.6235709611042</v>
      </c>
    </row>
    <row r="8" spans="1:13" ht="15.75">
      <c r="A8" s="1564" t="s">
        <v>1205</v>
      </c>
      <c r="B8" s="1565">
        <v>3680.77</v>
      </c>
      <c r="C8" s="1565">
        <v>1146.24</v>
      </c>
      <c r="D8" s="1542">
        <v>9.3756671402595693</v>
      </c>
      <c r="E8" s="1565">
        <v>4306.72</v>
      </c>
      <c r="F8" s="1565">
        <v>3260.18</v>
      </c>
      <c r="G8" s="1542">
        <v>13.803039803482662</v>
      </c>
      <c r="H8" s="1567">
        <v>3925.21</v>
      </c>
      <c r="I8" s="1566">
        <v>3616.32</v>
      </c>
      <c r="J8" s="1543">
        <v>26.652201854876274</v>
      </c>
    </row>
    <row r="9" spans="1:13">
      <c r="A9" s="1564" t="s">
        <v>1206</v>
      </c>
      <c r="B9" s="1565">
        <v>1158.4100000000001</v>
      </c>
      <c r="C9" s="1565">
        <v>1568.49</v>
      </c>
      <c r="D9" s="1542">
        <v>12.829459932322839</v>
      </c>
      <c r="E9" s="1565">
        <v>2855.72</v>
      </c>
      <c r="F9" s="1565">
        <v>5461.15</v>
      </c>
      <c r="G9" s="1542">
        <v>23.121567159724105</v>
      </c>
      <c r="H9" s="1566">
        <v>1740.03</v>
      </c>
      <c r="I9" s="1566">
        <v>2857.42</v>
      </c>
      <c r="J9" s="1543">
        <v>21.059124918193238</v>
      </c>
    </row>
    <row r="10" spans="1:13">
      <c r="A10" s="1564" t="s">
        <v>1084</v>
      </c>
      <c r="B10" s="1565">
        <v>1423.44</v>
      </c>
      <c r="C10" s="1565">
        <v>351.67</v>
      </c>
      <c r="D10" s="1542">
        <v>2.876483863078485</v>
      </c>
      <c r="E10" s="1565">
        <v>911.11</v>
      </c>
      <c r="F10" s="1565">
        <v>451.71</v>
      </c>
      <c r="G10" s="1542">
        <v>1.912462228966239</v>
      </c>
      <c r="H10" s="1566">
        <v>688.2</v>
      </c>
      <c r="I10" s="1566">
        <v>250.05</v>
      </c>
      <c r="J10" s="1543">
        <v>1.8428632072968687</v>
      </c>
    </row>
    <row r="11" spans="1:13">
      <c r="A11" s="1564" t="s">
        <v>1192</v>
      </c>
      <c r="B11" s="1568">
        <v>7.75</v>
      </c>
      <c r="C11" s="1565">
        <v>31.25</v>
      </c>
      <c r="D11" s="1542">
        <v>0.25560929485370565</v>
      </c>
      <c r="E11" s="1568">
        <v>4.0599999999999996</v>
      </c>
      <c r="F11" s="1565">
        <v>29.68</v>
      </c>
      <c r="G11" s="1542">
        <v>0.1256600007874919</v>
      </c>
      <c r="H11" s="1566">
        <v>18.55</v>
      </c>
      <c r="I11" s="1566">
        <v>65.319999999999993</v>
      </c>
      <c r="J11" s="1543">
        <v>0.48140701739904601</v>
      </c>
    </row>
    <row r="12" spans="1:13">
      <c r="A12" s="1564" t="s">
        <v>1193</v>
      </c>
      <c r="B12" s="1565">
        <v>195.73</v>
      </c>
      <c r="C12" s="1565">
        <v>85.63</v>
      </c>
      <c r="D12" s="1542">
        <v>0.70041036538632995</v>
      </c>
      <c r="E12" s="1565">
        <v>344.2</v>
      </c>
      <c r="F12" s="1565">
        <v>145.15</v>
      </c>
      <c r="G12" s="1542">
        <v>0.61454006449812837</v>
      </c>
      <c r="H12" s="1566">
        <v>198.34</v>
      </c>
      <c r="I12" s="1566">
        <v>83.5</v>
      </c>
      <c r="J12" s="1543">
        <v>0.61539323259063605</v>
      </c>
    </row>
    <row r="13" spans="1:13">
      <c r="A13" s="1564" t="s">
        <v>1194</v>
      </c>
      <c r="B13" s="1565">
        <v>3.65</v>
      </c>
      <c r="C13" s="1565">
        <v>0.83</v>
      </c>
      <c r="D13" s="1542">
        <v>6.7889828713144206E-3</v>
      </c>
      <c r="E13" s="1565"/>
      <c r="F13" s="1565"/>
      <c r="G13" s="1542">
        <v>0</v>
      </c>
      <c r="H13" s="1566">
        <v>4.49</v>
      </c>
      <c r="I13" s="1566">
        <v>9.0299999999999994</v>
      </c>
      <c r="J13" s="1543">
        <v>6.6550908865789737E-2</v>
      </c>
    </row>
    <row r="14" spans="1:13">
      <c r="A14" s="1564" t="s">
        <v>1195</v>
      </c>
      <c r="B14" s="1565">
        <v>1401.27</v>
      </c>
      <c r="C14" s="1565">
        <v>702.48</v>
      </c>
      <c r="D14" s="1542">
        <v>5.7459333583625964</v>
      </c>
      <c r="E14" s="1565">
        <v>1201.6500000000001</v>
      </c>
      <c r="F14" s="1565">
        <v>710.66</v>
      </c>
      <c r="G14" s="1542">
        <v>3.0088118652169475</v>
      </c>
      <c r="H14" s="1566">
        <v>1713.83</v>
      </c>
      <c r="I14" s="1566">
        <v>574.48</v>
      </c>
      <c r="J14" s="1543">
        <v>4.2339054402235758</v>
      </c>
    </row>
    <row r="15" spans="1:13">
      <c r="A15" s="1564" t="s">
        <v>542</v>
      </c>
      <c r="B15" s="1565">
        <v>28.2</v>
      </c>
      <c r="C15" s="1565">
        <v>18.77</v>
      </c>
      <c r="D15" s="1542">
        <v>0.15352916686092977</v>
      </c>
      <c r="E15" s="1565">
        <v>572.51</v>
      </c>
      <c r="F15" s="1565">
        <v>239</v>
      </c>
      <c r="G15" s="1542">
        <v>1.0118847772308144</v>
      </c>
      <c r="H15" s="1566">
        <v>315</v>
      </c>
      <c r="I15" s="1566">
        <v>108.36</v>
      </c>
      <c r="J15" s="1543">
        <v>0.79861090638947696</v>
      </c>
    </row>
    <row r="16" spans="1:13">
      <c r="A16" s="1564" t="s">
        <v>1216</v>
      </c>
      <c r="B16" s="1565">
        <v>7333.11</v>
      </c>
      <c r="C16" s="1565">
        <v>110.9</v>
      </c>
      <c r="D16" s="1542">
        <v>0.90710626557683049</v>
      </c>
      <c r="E16" s="1565">
        <v>10129.65</v>
      </c>
      <c r="F16" s="1565">
        <v>196.15</v>
      </c>
      <c r="G16" s="1542">
        <v>0.83046526800763276</v>
      </c>
      <c r="H16" s="1566">
        <v>15936.66</v>
      </c>
      <c r="I16" s="1566">
        <v>304.05</v>
      </c>
      <c r="J16" s="1543">
        <v>2.2408420643015918</v>
      </c>
    </row>
    <row r="17" spans="1:10">
      <c r="A17" s="1564" t="s">
        <v>1217</v>
      </c>
      <c r="B17" s="1565">
        <v>2.4300000000000002</v>
      </c>
      <c r="C17" s="1565">
        <v>3.12</v>
      </c>
      <c r="D17" s="1542">
        <v>2.5520031998193974E-2</v>
      </c>
      <c r="E17" s="1565">
        <v>3.38</v>
      </c>
      <c r="F17" s="1565">
        <v>6.16</v>
      </c>
      <c r="G17" s="1542">
        <v>2.6080377521932287E-2</v>
      </c>
      <c r="H17" s="1566" t="s">
        <v>1218</v>
      </c>
      <c r="I17" s="1566">
        <v>0.84</v>
      </c>
      <c r="J17" s="1543">
        <v>6.1907822200734635E-3</v>
      </c>
    </row>
    <row r="18" spans="1:10">
      <c r="A18" s="1564" t="s">
        <v>1219</v>
      </c>
      <c r="B18" s="1565">
        <v>2162.16</v>
      </c>
      <c r="C18" s="1565">
        <v>1405.16</v>
      </c>
      <c r="D18" s="1542">
        <v>11.493502616212256</v>
      </c>
      <c r="E18" s="1565">
        <v>1771.8</v>
      </c>
      <c r="F18" s="1565">
        <v>1203.54</v>
      </c>
      <c r="G18" s="1542">
        <v>5.095580773173114</v>
      </c>
      <c r="H18" s="1566">
        <v>2065.27</v>
      </c>
      <c r="I18" s="1566">
        <v>1001.27</v>
      </c>
      <c r="J18" s="1543">
        <v>7.3793387065392348</v>
      </c>
    </row>
    <row r="19" spans="1:10" ht="13.5" thickBot="1">
      <c r="A19" s="1550" t="s">
        <v>1220</v>
      </c>
      <c r="B19" s="1552">
        <v>26849.23</v>
      </c>
      <c r="C19" s="1552">
        <v>12225.689999999999</v>
      </c>
      <c r="D19" s="1552">
        <v>100</v>
      </c>
      <c r="E19" s="1552">
        <v>34258.340000000004</v>
      </c>
      <c r="F19" s="1552">
        <v>23619.29</v>
      </c>
      <c r="G19" s="1552">
        <v>99.999999999999986</v>
      </c>
      <c r="H19" s="1552">
        <v>36811.07</v>
      </c>
      <c r="I19" s="1552">
        <v>13568.56</v>
      </c>
      <c r="J19" s="1569">
        <v>100</v>
      </c>
    </row>
    <row r="20" spans="1:10">
      <c r="A20" s="614" t="s">
        <v>1196</v>
      </c>
      <c r="B20" s="102"/>
      <c r="C20" s="102"/>
      <c r="D20" s="102"/>
      <c r="E20" s="102"/>
      <c r="F20" s="102"/>
      <c r="G20" s="102"/>
      <c r="H20" s="102"/>
      <c r="I20" s="102"/>
      <c r="J20" s="102"/>
    </row>
    <row r="21" spans="1:10">
      <c r="A21" s="372" t="s">
        <v>1197</v>
      </c>
      <c r="B21" s="1557"/>
      <c r="C21" s="1557"/>
      <c r="D21" s="1557"/>
      <c r="E21" s="1557"/>
      <c r="F21" s="1557"/>
      <c r="G21" s="1557"/>
      <c r="H21" s="102"/>
      <c r="I21" s="102"/>
      <c r="J21" s="102"/>
    </row>
    <row r="22" spans="1:10">
      <c r="A22" s="614"/>
      <c r="B22" s="1558"/>
      <c r="C22" s="1558"/>
      <c r="D22" s="1557"/>
      <c r="E22" s="1557"/>
      <c r="F22" s="1561"/>
      <c r="G22" s="1561"/>
      <c r="H22" s="102"/>
      <c r="I22" s="372"/>
      <c r="J22" s="372"/>
    </row>
    <row r="23" spans="1:10">
      <c r="A23" s="614"/>
      <c r="B23" s="1558"/>
      <c r="C23" s="1370"/>
      <c r="D23" s="1557"/>
      <c r="E23" s="1557"/>
      <c r="F23" s="1561"/>
      <c r="G23" s="1561"/>
      <c r="H23" s="102"/>
      <c r="I23" s="372"/>
      <c r="J23" s="372"/>
    </row>
  </sheetData>
  <mergeCells count="7">
    <mergeCell ref="A1:J1"/>
    <mergeCell ref="A2:J2"/>
    <mergeCell ref="A3:J3"/>
    <mergeCell ref="A4:A6"/>
    <mergeCell ref="B4:D4"/>
    <mergeCell ref="E4:G4"/>
    <mergeCell ref="H4:J4"/>
  </mergeCells>
  <pageMargins left="0.83" right="0.70866141732283472" top="1.1417322834645669" bottom="0.74803149606299213" header="0.31496062992125984" footer="0.31496062992125984"/>
  <pageSetup orientation="landscape" r:id="rId1"/>
</worksheet>
</file>

<file path=xl/worksheets/sheet46.xml><?xml version="1.0" encoding="utf-8"?>
<worksheet xmlns="http://schemas.openxmlformats.org/spreadsheetml/2006/main" xmlns:r="http://schemas.openxmlformats.org/officeDocument/2006/relationships">
  <sheetPr>
    <pageSetUpPr fitToPage="1"/>
  </sheetPr>
  <dimension ref="A1:L34"/>
  <sheetViews>
    <sheetView workbookViewId="0">
      <selection activeCell="L13" sqref="L13"/>
    </sheetView>
  </sheetViews>
  <sheetFormatPr defaultRowHeight="12.75"/>
  <cols>
    <col min="1" max="1" width="23" style="162" customWidth="1"/>
    <col min="2" max="2" width="10.140625" style="162" customWidth="1"/>
    <col min="3" max="3" width="9" style="162" customWidth="1"/>
    <col min="4" max="4" width="7" style="162" customWidth="1"/>
    <col min="5" max="5" width="9.85546875" style="162" customWidth="1"/>
    <col min="6" max="6" width="7.28515625" style="162" customWidth="1"/>
    <col min="7" max="7" width="7.7109375" style="162" customWidth="1"/>
    <col min="8" max="8" width="10.140625" style="162" customWidth="1"/>
    <col min="9" max="9" width="9.140625" style="162" customWidth="1"/>
    <col min="10" max="10" width="8" style="162" customWidth="1"/>
    <col min="11" max="11" width="9.140625" style="162"/>
    <col min="12" max="12" width="10.140625" style="162" bestFit="1" customWidth="1"/>
    <col min="13" max="256" width="9.140625" style="162"/>
    <col min="257" max="257" width="23" style="162" customWidth="1"/>
    <col min="258" max="258" width="10.140625" style="162" customWidth="1"/>
    <col min="259" max="259" width="9" style="162" customWidth="1"/>
    <col min="260" max="260" width="7" style="162" customWidth="1"/>
    <col min="261" max="261" width="9.85546875" style="162" customWidth="1"/>
    <col min="262" max="262" width="7.28515625" style="162" customWidth="1"/>
    <col min="263" max="263" width="7.7109375" style="162" customWidth="1"/>
    <col min="264" max="264" width="10.140625" style="162" customWidth="1"/>
    <col min="265" max="265" width="9.140625" style="162" customWidth="1"/>
    <col min="266" max="266" width="8" style="162" customWidth="1"/>
    <col min="267" max="267" width="9.140625" style="162"/>
    <col min="268" max="268" width="10.140625" style="162" bestFit="1" customWidth="1"/>
    <col min="269" max="512" width="9.140625" style="162"/>
    <col min="513" max="513" width="23" style="162" customWidth="1"/>
    <col min="514" max="514" width="10.140625" style="162" customWidth="1"/>
    <col min="515" max="515" width="9" style="162" customWidth="1"/>
    <col min="516" max="516" width="7" style="162" customWidth="1"/>
    <col min="517" max="517" width="9.85546875" style="162" customWidth="1"/>
    <col min="518" max="518" width="7.28515625" style="162" customWidth="1"/>
    <col min="519" max="519" width="7.7109375" style="162" customWidth="1"/>
    <col min="520" max="520" width="10.140625" style="162" customWidth="1"/>
    <col min="521" max="521" width="9.140625" style="162" customWidth="1"/>
    <col min="522" max="522" width="8" style="162" customWidth="1"/>
    <col min="523" max="523" width="9.140625" style="162"/>
    <col min="524" max="524" width="10.140625" style="162" bestFit="1" customWidth="1"/>
    <col min="525" max="768" width="9.140625" style="162"/>
    <col min="769" max="769" width="23" style="162" customWidth="1"/>
    <col min="770" max="770" width="10.140625" style="162" customWidth="1"/>
    <col min="771" max="771" width="9" style="162" customWidth="1"/>
    <col min="772" max="772" width="7" style="162" customWidth="1"/>
    <col min="773" max="773" width="9.85546875" style="162" customWidth="1"/>
    <col min="774" max="774" width="7.28515625" style="162" customWidth="1"/>
    <col min="775" max="775" width="7.7109375" style="162" customWidth="1"/>
    <col min="776" max="776" width="10.140625" style="162" customWidth="1"/>
    <col min="777" max="777" width="9.140625" style="162" customWidth="1"/>
    <col min="778" max="778" width="8" style="162" customWidth="1"/>
    <col min="779" max="779" width="9.140625" style="162"/>
    <col min="780" max="780" width="10.140625" style="162" bestFit="1" customWidth="1"/>
    <col min="781" max="1024" width="9.140625" style="162"/>
    <col min="1025" max="1025" width="23" style="162" customWidth="1"/>
    <col min="1026" max="1026" width="10.140625" style="162" customWidth="1"/>
    <col min="1027" max="1027" width="9" style="162" customWidth="1"/>
    <col min="1028" max="1028" width="7" style="162" customWidth="1"/>
    <col min="1029" max="1029" width="9.85546875" style="162" customWidth="1"/>
    <col min="1030" max="1030" width="7.28515625" style="162" customWidth="1"/>
    <col min="1031" max="1031" width="7.7109375" style="162" customWidth="1"/>
    <col min="1032" max="1032" width="10.140625" style="162" customWidth="1"/>
    <col min="1033" max="1033" width="9.140625" style="162" customWidth="1"/>
    <col min="1034" max="1034" width="8" style="162" customWidth="1"/>
    <col min="1035" max="1035" width="9.140625" style="162"/>
    <col min="1036" max="1036" width="10.140625" style="162" bestFit="1" customWidth="1"/>
    <col min="1037" max="1280" width="9.140625" style="162"/>
    <col min="1281" max="1281" width="23" style="162" customWidth="1"/>
    <col min="1282" max="1282" width="10.140625" style="162" customWidth="1"/>
    <col min="1283" max="1283" width="9" style="162" customWidth="1"/>
    <col min="1284" max="1284" width="7" style="162" customWidth="1"/>
    <col min="1285" max="1285" width="9.85546875" style="162" customWidth="1"/>
    <col min="1286" max="1286" width="7.28515625" style="162" customWidth="1"/>
    <col min="1287" max="1287" width="7.7109375" style="162" customWidth="1"/>
    <col min="1288" max="1288" width="10.140625" style="162" customWidth="1"/>
    <col min="1289" max="1289" width="9.140625" style="162" customWidth="1"/>
    <col min="1290" max="1290" width="8" style="162" customWidth="1"/>
    <col min="1291" max="1291" width="9.140625" style="162"/>
    <col min="1292" max="1292" width="10.140625" style="162" bestFit="1" customWidth="1"/>
    <col min="1293" max="1536" width="9.140625" style="162"/>
    <col min="1537" max="1537" width="23" style="162" customWidth="1"/>
    <col min="1538" max="1538" width="10.140625" style="162" customWidth="1"/>
    <col min="1539" max="1539" width="9" style="162" customWidth="1"/>
    <col min="1540" max="1540" width="7" style="162" customWidth="1"/>
    <col min="1541" max="1541" width="9.85546875" style="162" customWidth="1"/>
    <col min="1542" max="1542" width="7.28515625" style="162" customWidth="1"/>
    <col min="1543" max="1543" width="7.7109375" style="162" customWidth="1"/>
    <col min="1544" max="1544" width="10.140625" style="162" customWidth="1"/>
    <col min="1545" max="1545" width="9.140625" style="162" customWidth="1"/>
    <col min="1546" max="1546" width="8" style="162" customWidth="1"/>
    <col min="1547" max="1547" width="9.140625" style="162"/>
    <col min="1548" max="1548" width="10.140625" style="162" bestFit="1" customWidth="1"/>
    <col min="1549" max="1792" width="9.140625" style="162"/>
    <col min="1793" max="1793" width="23" style="162" customWidth="1"/>
    <col min="1794" max="1794" width="10.140625" style="162" customWidth="1"/>
    <col min="1795" max="1795" width="9" style="162" customWidth="1"/>
    <col min="1796" max="1796" width="7" style="162" customWidth="1"/>
    <col min="1797" max="1797" width="9.85546875" style="162" customWidth="1"/>
    <col min="1798" max="1798" width="7.28515625" style="162" customWidth="1"/>
    <col min="1799" max="1799" width="7.7109375" style="162" customWidth="1"/>
    <col min="1800" max="1800" width="10.140625" style="162" customWidth="1"/>
    <col min="1801" max="1801" width="9.140625" style="162" customWidth="1"/>
    <col min="1802" max="1802" width="8" style="162" customWidth="1"/>
    <col min="1803" max="1803" width="9.140625" style="162"/>
    <col min="1804" max="1804" width="10.140625" style="162" bestFit="1" customWidth="1"/>
    <col min="1805" max="2048" width="9.140625" style="162"/>
    <col min="2049" max="2049" width="23" style="162" customWidth="1"/>
    <col min="2050" max="2050" width="10.140625" style="162" customWidth="1"/>
    <col min="2051" max="2051" width="9" style="162" customWidth="1"/>
    <col min="2052" max="2052" width="7" style="162" customWidth="1"/>
    <col min="2053" max="2053" width="9.85546875" style="162" customWidth="1"/>
    <col min="2054" max="2054" width="7.28515625" style="162" customWidth="1"/>
    <col min="2055" max="2055" width="7.7109375" style="162" customWidth="1"/>
    <col min="2056" max="2056" width="10.140625" style="162" customWidth="1"/>
    <col min="2057" max="2057" width="9.140625" style="162" customWidth="1"/>
    <col min="2058" max="2058" width="8" style="162" customWidth="1"/>
    <col min="2059" max="2059" width="9.140625" style="162"/>
    <col min="2060" max="2060" width="10.140625" style="162" bestFit="1" customWidth="1"/>
    <col min="2061" max="2304" width="9.140625" style="162"/>
    <col min="2305" max="2305" width="23" style="162" customWidth="1"/>
    <col min="2306" max="2306" width="10.140625" style="162" customWidth="1"/>
    <col min="2307" max="2307" width="9" style="162" customWidth="1"/>
    <col min="2308" max="2308" width="7" style="162" customWidth="1"/>
    <col min="2309" max="2309" width="9.85546875" style="162" customWidth="1"/>
    <col min="2310" max="2310" width="7.28515625" style="162" customWidth="1"/>
    <col min="2311" max="2311" width="7.7109375" style="162" customWidth="1"/>
    <col min="2312" max="2312" width="10.140625" style="162" customWidth="1"/>
    <col min="2313" max="2313" width="9.140625" style="162" customWidth="1"/>
    <col min="2314" max="2314" width="8" style="162" customWidth="1"/>
    <col min="2315" max="2315" width="9.140625" style="162"/>
    <col min="2316" max="2316" width="10.140625" style="162" bestFit="1" customWidth="1"/>
    <col min="2317" max="2560" width="9.140625" style="162"/>
    <col min="2561" max="2561" width="23" style="162" customWidth="1"/>
    <col min="2562" max="2562" width="10.140625" style="162" customWidth="1"/>
    <col min="2563" max="2563" width="9" style="162" customWidth="1"/>
    <col min="2564" max="2564" width="7" style="162" customWidth="1"/>
    <col min="2565" max="2565" width="9.85546875" style="162" customWidth="1"/>
    <col min="2566" max="2566" width="7.28515625" style="162" customWidth="1"/>
    <col min="2567" max="2567" width="7.7109375" style="162" customWidth="1"/>
    <col min="2568" max="2568" width="10.140625" style="162" customWidth="1"/>
    <col min="2569" max="2569" width="9.140625" style="162" customWidth="1"/>
    <col min="2570" max="2570" width="8" style="162" customWidth="1"/>
    <col min="2571" max="2571" width="9.140625" style="162"/>
    <col min="2572" max="2572" width="10.140625" style="162" bestFit="1" customWidth="1"/>
    <col min="2573" max="2816" width="9.140625" style="162"/>
    <col min="2817" max="2817" width="23" style="162" customWidth="1"/>
    <col min="2818" max="2818" width="10.140625" style="162" customWidth="1"/>
    <col min="2819" max="2819" width="9" style="162" customWidth="1"/>
    <col min="2820" max="2820" width="7" style="162" customWidth="1"/>
    <col min="2821" max="2821" width="9.85546875" style="162" customWidth="1"/>
    <col min="2822" max="2822" width="7.28515625" style="162" customWidth="1"/>
    <col min="2823" max="2823" width="7.7109375" style="162" customWidth="1"/>
    <col min="2824" max="2824" width="10.140625" style="162" customWidth="1"/>
    <col min="2825" max="2825" width="9.140625" style="162" customWidth="1"/>
    <col min="2826" max="2826" width="8" style="162" customWidth="1"/>
    <col min="2827" max="2827" width="9.140625" style="162"/>
    <col min="2828" max="2828" width="10.140625" style="162" bestFit="1" customWidth="1"/>
    <col min="2829" max="3072" width="9.140625" style="162"/>
    <col min="3073" max="3073" width="23" style="162" customWidth="1"/>
    <col min="3074" max="3074" width="10.140625" style="162" customWidth="1"/>
    <col min="3075" max="3075" width="9" style="162" customWidth="1"/>
    <col min="3076" max="3076" width="7" style="162" customWidth="1"/>
    <col min="3077" max="3077" width="9.85546875" style="162" customWidth="1"/>
    <col min="3078" max="3078" width="7.28515625" style="162" customWidth="1"/>
    <col min="3079" max="3079" width="7.7109375" style="162" customWidth="1"/>
    <col min="3080" max="3080" width="10.140625" style="162" customWidth="1"/>
    <col min="3081" max="3081" width="9.140625" style="162" customWidth="1"/>
    <col min="3082" max="3082" width="8" style="162" customWidth="1"/>
    <col min="3083" max="3083" width="9.140625" style="162"/>
    <col min="3084" max="3084" width="10.140625" style="162" bestFit="1" customWidth="1"/>
    <col min="3085" max="3328" width="9.140625" style="162"/>
    <col min="3329" max="3329" width="23" style="162" customWidth="1"/>
    <col min="3330" max="3330" width="10.140625" style="162" customWidth="1"/>
    <col min="3331" max="3331" width="9" style="162" customWidth="1"/>
    <col min="3332" max="3332" width="7" style="162" customWidth="1"/>
    <col min="3333" max="3333" width="9.85546875" style="162" customWidth="1"/>
    <col min="3334" max="3334" width="7.28515625" style="162" customWidth="1"/>
    <col min="3335" max="3335" width="7.7109375" style="162" customWidth="1"/>
    <col min="3336" max="3336" width="10.140625" style="162" customWidth="1"/>
    <col min="3337" max="3337" width="9.140625" style="162" customWidth="1"/>
    <col min="3338" max="3338" width="8" style="162" customWidth="1"/>
    <col min="3339" max="3339" width="9.140625" style="162"/>
    <col min="3340" max="3340" width="10.140625" style="162" bestFit="1" customWidth="1"/>
    <col min="3341" max="3584" width="9.140625" style="162"/>
    <col min="3585" max="3585" width="23" style="162" customWidth="1"/>
    <col min="3586" max="3586" width="10.140625" style="162" customWidth="1"/>
    <col min="3587" max="3587" width="9" style="162" customWidth="1"/>
    <col min="3588" max="3588" width="7" style="162" customWidth="1"/>
    <col min="3589" max="3589" width="9.85546875" style="162" customWidth="1"/>
    <col min="3590" max="3590" width="7.28515625" style="162" customWidth="1"/>
    <col min="3591" max="3591" width="7.7109375" style="162" customWidth="1"/>
    <col min="3592" max="3592" width="10.140625" style="162" customWidth="1"/>
    <col min="3593" max="3593" width="9.140625" style="162" customWidth="1"/>
    <col min="3594" max="3594" width="8" style="162" customWidth="1"/>
    <col min="3595" max="3595" width="9.140625" style="162"/>
    <col min="3596" max="3596" width="10.140625" style="162" bestFit="1" customWidth="1"/>
    <col min="3597" max="3840" width="9.140625" style="162"/>
    <col min="3841" max="3841" width="23" style="162" customWidth="1"/>
    <col min="3842" max="3842" width="10.140625" style="162" customWidth="1"/>
    <col min="3843" max="3843" width="9" style="162" customWidth="1"/>
    <col min="3844" max="3844" width="7" style="162" customWidth="1"/>
    <col min="3845" max="3845" width="9.85546875" style="162" customWidth="1"/>
    <col min="3846" max="3846" width="7.28515625" style="162" customWidth="1"/>
    <col min="3847" max="3847" width="7.7109375" style="162" customWidth="1"/>
    <col min="3848" max="3848" width="10.140625" style="162" customWidth="1"/>
    <col min="3849" max="3849" width="9.140625" style="162" customWidth="1"/>
    <col min="3850" max="3850" width="8" style="162" customWidth="1"/>
    <col min="3851" max="3851" width="9.140625" style="162"/>
    <col min="3852" max="3852" width="10.140625" style="162" bestFit="1" customWidth="1"/>
    <col min="3853" max="4096" width="9.140625" style="162"/>
    <col min="4097" max="4097" width="23" style="162" customWidth="1"/>
    <col min="4098" max="4098" width="10.140625" style="162" customWidth="1"/>
    <col min="4099" max="4099" width="9" style="162" customWidth="1"/>
    <col min="4100" max="4100" width="7" style="162" customWidth="1"/>
    <col min="4101" max="4101" width="9.85546875" style="162" customWidth="1"/>
    <col min="4102" max="4102" width="7.28515625" style="162" customWidth="1"/>
    <col min="4103" max="4103" width="7.7109375" style="162" customWidth="1"/>
    <col min="4104" max="4104" width="10.140625" style="162" customWidth="1"/>
    <col min="4105" max="4105" width="9.140625" style="162" customWidth="1"/>
    <col min="4106" max="4106" width="8" style="162" customWidth="1"/>
    <col min="4107" max="4107" width="9.140625" style="162"/>
    <col min="4108" max="4108" width="10.140625" style="162" bestFit="1" customWidth="1"/>
    <col min="4109" max="4352" width="9.140625" style="162"/>
    <col min="4353" max="4353" width="23" style="162" customWidth="1"/>
    <col min="4354" max="4354" width="10.140625" style="162" customWidth="1"/>
    <col min="4355" max="4355" width="9" style="162" customWidth="1"/>
    <col min="4356" max="4356" width="7" style="162" customWidth="1"/>
    <col min="4357" max="4357" width="9.85546875" style="162" customWidth="1"/>
    <col min="4358" max="4358" width="7.28515625" style="162" customWidth="1"/>
    <col min="4359" max="4359" width="7.7109375" style="162" customWidth="1"/>
    <col min="4360" max="4360" width="10.140625" style="162" customWidth="1"/>
    <col min="4361" max="4361" width="9.140625" style="162" customWidth="1"/>
    <col min="4362" max="4362" width="8" style="162" customWidth="1"/>
    <col min="4363" max="4363" width="9.140625" style="162"/>
    <col min="4364" max="4364" width="10.140625" style="162" bestFit="1" customWidth="1"/>
    <col min="4365" max="4608" width="9.140625" style="162"/>
    <col min="4609" max="4609" width="23" style="162" customWidth="1"/>
    <col min="4610" max="4610" width="10.140625" style="162" customWidth="1"/>
    <col min="4611" max="4611" width="9" style="162" customWidth="1"/>
    <col min="4612" max="4612" width="7" style="162" customWidth="1"/>
    <col min="4613" max="4613" width="9.85546875" style="162" customWidth="1"/>
    <col min="4614" max="4614" width="7.28515625" style="162" customWidth="1"/>
    <col min="4615" max="4615" width="7.7109375" style="162" customWidth="1"/>
    <col min="4616" max="4616" width="10.140625" style="162" customWidth="1"/>
    <col min="4617" max="4617" width="9.140625" style="162" customWidth="1"/>
    <col min="4618" max="4618" width="8" style="162" customWidth="1"/>
    <col min="4619" max="4619" width="9.140625" style="162"/>
    <col min="4620" max="4620" width="10.140625" style="162" bestFit="1" customWidth="1"/>
    <col min="4621" max="4864" width="9.140625" style="162"/>
    <col min="4865" max="4865" width="23" style="162" customWidth="1"/>
    <col min="4866" max="4866" width="10.140625" style="162" customWidth="1"/>
    <col min="4867" max="4867" width="9" style="162" customWidth="1"/>
    <col min="4868" max="4868" width="7" style="162" customWidth="1"/>
    <col min="4869" max="4869" width="9.85546875" style="162" customWidth="1"/>
    <col min="4870" max="4870" width="7.28515625" style="162" customWidth="1"/>
    <col min="4871" max="4871" width="7.7109375" style="162" customWidth="1"/>
    <col min="4872" max="4872" width="10.140625" style="162" customWidth="1"/>
    <col min="4873" max="4873" width="9.140625" style="162" customWidth="1"/>
    <col min="4874" max="4874" width="8" style="162" customWidth="1"/>
    <col min="4875" max="4875" width="9.140625" style="162"/>
    <col min="4876" max="4876" width="10.140625" style="162" bestFit="1" customWidth="1"/>
    <col min="4877" max="5120" width="9.140625" style="162"/>
    <col min="5121" max="5121" width="23" style="162" customWidth="1"/>
    <col min="5122" max="5122" width="10.140625" style="162" customWidth="1"/>
    <col min="5123" max="5123" width="9" style="162" customWidth="1"/>
    <col min="5124" max="5124" width="7" style="162" customWidth="1"/>
    <col min="5125" max="5125" width="9.85546875" style="162" customWidth="1"/>
    <col min="5126" max="5126" width="7.28515625" style="162" customWidth="1"/>
    <col min="5127" max="5127" width="7.7109375" style="162" customWidth="1"/>
    <col min="5128" max="5128" width="10.140625" style="162" customWidth="1"/>
    <col min="5129" max="5129" width="9.140625" style="162" customWidth="1"/>
    <col min="5130" max="5130" width="8" style="162" customWidth="1"/>
    <col min="5131" max="5131" width="9.140625" style="162"/>
    <col min="5132" max="5132" width="10.140625" style="162" bestFit="1" customWidth="1"/>
    <col min="5133" max="5376" width="9.140625" style="162"/>
    <col min="5377" max="5377" width="23" style="162" customWidth="1"/>
    <col min="5378" max="5378" width="10.140625" style="162" customWidth="1"/>
    <col min="5379" max="5379" width="9" style="162" customWidth="1"/>
    <col min="5380" max="5380" width="7" style="162" customWidth="1"/>
    <col min="5381" max="5381" width="9.85546875" style="162" customWidth="1"/>
    <col min="5382" max="5382" width="7.28515625" style="162" customWidth="1"/>
    <col min="5383" max="5383" width="7.7109375" style="162" customWidth="1"/>
    <col min="5384" max="5384" width="10.140625" style="162" customWidth="1"/>
    <col min="5385" max="5385" width="9.140625" style="162" customWidth="1"/>
    <col min="5386" max="5386" width="8" style="162" customWidth="1"/>
    <col min="5387" max="5387" width="9.140625" style="162"/>
    <col min="5388" max="5388" width="10.140625" style="162" bestFit="1" customWidth="1"/>
    <col min="5389" max="5632" width="9.140625" style="162"/>
    <col min="5633" max="5633" width="23" style="162" customWidth="1"/>
    <col min="5634" max="5634" width="10.140625" style="162" customWidth="1"/>
    <col min="5635" max="5635" width="9" style="162" customWidth="1"/>
    <col min="5636" max="5636" width="7" style="162" customWidth="1"/>
    <col min="5637" max="5637" width="9.85546875" style="162" customWidth="1"/>
    <col min="5638" max="5638" width="7.28515625" style="162" customWidth="1"/>
    <col min="5639" max="5639" width="7.7109375" style="162" customWidth="1"/>
    <col min="5640" max="5640" width="10.140625" style="162" customWidth="1"/>
    <col min="5641" max="5641" width="9.140625" style="162" customWidth="1"/>
    <col min="5642" max="5642" width="8" style="162" customWidth="1"/>
    <col min="5643" max="5643" width="9.140625" style="162"/>
    <col min="5644" max="5644" width="10.140625" style="162" bestFit="1" customWidth="1"/>
    <col min="5645" max="5888" width="9.140625" style="162"/>
    <col min="5889" max="5889" width="23" style="162" customWidth="1"/>
    <col min="5890" max="5890" width="10.140625" style="162" customWidth="1"/>
    <col min="5891" max="5891" width="9" style="162" customWidth="1"/>
    <col min="5892" max="5892" width="7" style="162" customWidth="1"/>
    <col min="5893" max="5893" width="9.85546875" style="162" customWidth="1"/>
    <col min="5894" max="5894" width="7.28515625" style="162" customWidth="1"/>
    <col min="5895" max="5895" width="7.7109375" style="162" customWidth="1"/>
    <col min="5896" max="5896" width="10.140625" style="162" customWidth="1"/>
    <col min="5897" max="5897" width="9.140625" style="162" customWidth="1"/>
    <col min="5898" max="5898" width="8" style="162" customWidth="1"/>
    <col min="5899" max="5899" width="9.140625" style="162"/>
    <col min="5900" max="5900" width="10.140625" style="162" bestFit="1" customWidth="1"/>
    <col min="5901" max="6144" width="9.140625" style="162"/>
    <col min="6145" max="6145" width="23" style="162" customWidth="1"/>
    <col min="6146" max="6146" width="10.140625" style="162" customWidth="1"/>
    <col min="6147" max="6147" width="9" style="162" customWidth="1"/>
    <col min="6148" max="6148" width="7" style="162" customWidth="1"/>
    <col min="6149" max="6149" width="9.85546875" style="162" customWidth="1"/>
    <col min="6150" max="6150" width="7.28515625" style="162" customWidth="1"/>
    <col min="6151" max="6151" width="7.7109375" style="162" customWidth="1"/>
    <col min="6152" max="6152" width="10.140625" style="162" customWidth="1"/>
    <col min="6153" max="6153" width="9.140625" style="162" customWidth="1"/>
    <col min="6154" max="6154" width="8" style="162" customWidth="1"/>
    <col min="6155" max="6155" width="9.140625" style="162"/>
    <col min="6156" max="6156" width="10.140625" style="162" bestFit="1" customWidth="1"/>
    <col min="6157" max="6400" width="9.140625" style="162"/>
    <col min="6401" max="6401" width="23" style="162" customWidth="1"/>
    <col min="6402" max="6402" width="10.140625" style="162" customWidth="1"/>
    <col min="6403" max="6403" width="9" style="162" customWidth="1"/>
    <col min="6404" max="6404" width="7" style="162" customWidth="1"/>
    <col min="6405" max="6405" width="9.85546875" style="162" customWidth="1"/>
    <col min="6406" max="6406" width="7.28515625" style="162" customWidth="1"/>
    <col min="6407" max="6407" width="7.7109375" style="162" customWidth="1"/>
    <col min="6408" max="6408" width="10.140625" style="162" customWidth="1"/>
    <col min="6409" max="6409" width="9.140625" style="162" customWidth="1"/>
    <col min="6410" max="6410" width="8" style="162" customWidth="1"/>
    <col min="6411" max="6411" width="9.140625" style="162"/>
    <col min="6412" max="6412" width="10.140625" style="162" bestFit="1" customWidth="1"/>
    <col min="6413" max="6656" width="9.140625" style="162"/>
    <col min="6657" max="6657" width="23" style="162" customWidth="1"/>
    <col min="6658" max="6658" width="10.140625" style="162" customWidth="1"/>
    <col min="6659" max="6659" width="9" style="162" customWidth="1"/>
    <col min="6660" max="6660" width="7" style="162" customWidth="1"/>
    <col min="6661" max="6661" width="9.85546875" style="162" customWidth="1"/>
    <col min="6662" max="6662" width="7.28515625" style="162" customWidth="1"/>
    <col min="6663" max="6663" width="7.7109375" style="162" customWidth="1"/>
    <col min="6664" max="6664" width="10.140625" style="162" customWidth="1"/>
    <col min="6665" max="6665" width="9.140625" style="162" customWidth="1"/>
    <col min="6666" max="6666" width="8" style="162" customWidth="1"/>
    <col min="6667" max="6667" width="9.140625" style="162"/>
    <col min="6668" max="6668" width="10.140625" style="162" bestFit="1" customWidth="1"/>
    <col min="6669" max="6912" width="9.140625" style="162"/>
    <col min="6913" max="6913" width="23" style="162" customWidth="1"/>
    <col min="6914" max="6914" width="10.140625" style="162" customWidth="1"/>
    <col min="6915" max="6915" width="9" style="162" customWidth="1"/>
    <col min="6916" max="6916" width="7" style="162" customWidth="1"/>
    <col min="6917" max="6917" width="9.85546875" style="162" customWidth="1"/>
    <col min="6918" max="6918" width="7.28515625" style="162" customWidth="1"/>
    <col min="6919" max="6919" width="7.7109375" style="162" customWidth="1"/>
    <col min="6920" max="6920" width="10.140625" style="162" customWidth="1"/>
    <col min="6921" max="6921" width="9.140625" style="162" customWidth="1"/>
    <col min="6922" max="6922" width="8" style="162" customWidth="1"/>
    <col min="6923" max="6923" width="9.140625" style="162"/>
    <col min="6924" max="6924" width="10.140625" style="162" bestFit="1" customWidth="1"/>
    <col min="6925" max="7168" width="9.140625" style="162"/>
    <col min="7169" max="7169" width="23" style="162" customWidth="1"/>
    <col min="7170" max="7170" width="10.140625" style="162" customWidth="1"/>
    <col min="7171" max="7171" width="9" style="162" customWidth="1"/>
    <col min="7172" max="7172" width="7" style="162" customWidth="1"/>
    <col min="7173" max="7173" width="9.85546875" style="162" customWidth="1"/>
    <col min="7174" max="7174" width="7.28515625" style="162" customWidth="1"/>
    <col min="7175" max="7175" width="7.7109375" style="162" customWidth="1"/>
    <col min="7176" max="7176" width="10.140625" style="162" customWidth="1"/>
    <col min="7177" max="7177" width="9.140625" style="162" customWidth="1"/>
    <col min="7178" max="7178" width="8" style="162" customWidth="1"/>
    <col min="7179" max="7179" width="9.140625" style="162"/>
    <col min="7180" max="7180" width="10.140625" style="162" bestFit="1" customWidth="1"/>
    <col min="7181" max="7424" width="9.140625" style="162"/>
    <col min="7425" max="7425" width="23" style="162" customWidth="1"/>
    <col min="7426" max="7426" width="10.140625" style="162" customWidth="1"/>
    <col min="7427" max="7427" width="9" style="162" customWidth="1"/>
    <col min="7428" max="7428" width="7" style="162" customWidth="1"/>
    <col min="7429" max="7429" width="9.85546875" style="162" customWidth="1"/>
    <col min="7430" max="7430" width="7.28515625" style="162" customWidth="1"/>
    <col min="7431" max="7431" width="7.7109375" style="162" customWidth="1"/>
    <col min="7432" max="7432" width="10.140625" style="162" customWidth="1"/>
    <col min="7433" max="7433" width="9.140625" style="162" customWidth="1"/>
    <col min="7434" max="7434" width="8" style="162" customWidth="1"/>
    <col min="7435" max="7435" width="9.140625" style="162"/>
    <col min="7436" max="7436" width="10.140625" style="162" bestFit="1" customWidth="1"/>
    <col min="7437" max="7680" width="9.140625" style="162"/>
    <col min="7681" max="7681" width="23" style="162" customWidth="1"/>
    <col min="7682" max="7682" width="10.140625" style="162" customWidth="1"/>
    <col min="7683" max="7683" width="9" style="162" customWidth="1"/>
    <col min="7684" max="7684" width="7" style="162" customWidth="1"/>
    <col min="7685" max="7685" width="9.85546875" style="162" customWidth="1"/>
    <col min="7686" max="7686" width="7.28515625" style="162" customWidth="1"/>
    <col min="7687" max="7687" width="7.7109375" style="162" customWidth="1"/>
    <col min="7688" max="7688" width="10.140625" style="162" customWidth="1"/>
    <col min="7689" max="7689" width="9.140625" style="162" customWidth="1"/>
    <col min="7690" max="7690" width="8" style="162" customWidth="1"/>
    <col min="7691" max="7691" width="9.140625" style="162"/>
    <col min="7692" max="7692" width="10.140625" style="162" bestFit="1" customWidth="1"/>
    <col min="7693" max="7936" width="9.140625" style="162"/>
    <col min="7937" max="7937" width="23" style="162" customWidth="1"/>
    <col min="7938" max="7938" width="10.140625" style="162" customWidth="1"/>
    <col min="7939" max="7939" width="9" style="162" customWidth="1"/>
    <col min="7940" max="7940" width="7" style="162" customWidth="1"/>
    <col min="7941" max="7941" width="9.85546875" style="162" customWidth="1"/>
    <col min="7942" max="7942" width="7.28515625" style="162" customWidth="1"/>
    <col min="7943" max="7943" width="7.7109375" style="162" customWidth="1"/>
    <col min="7944" max="7944" width="10.140625" style="162" customWidth="1"/>
    <col min="7945" max="7945" width="9.140625" style="162" customWidth="1"/>
    <col min="7946" max="7946" width="8" style="162" customWidth="1"/>
    <col min="7947" max="7947" width="9.140625" style="162"/>
    <col min="7948" max="7948" width="10.140625" style="162" bestFit="1" customWidth="1"/>
    <col min="7949" max="8192" width="9.140625" style="162"/>
    <col min="8193" max="8193" width="23" style="162" customWidth="1"/>
    <col min="8194" max="8194" width="10.140625" style="162" customWidth="1"/>
    <col min="8195" max="8195" width="9" style="162" customWidth="1"/>
    <col min="8196" max="8196" width="7" style="162" customWidth="1"/>
    <col min="8197" max="8197" width="9.85546875" style="162" customWidth="1"/>
    <col min="8198" max="8198" width="7.28515625" style="162" customWidth="1"/>
    <col min="8199" max="8199" width="7.7109375" style="162" customWidth="1"/>
    <col min="8200" max="8200" width="10.140625" style="162" customWidth="1"/>
    <col min="8201" max="8201" width="9.140625" style="162" customWidth="1"/>
    <col min="8202" max="8202" width="8" style="162" customWidth="1"/>
    <col min="8203" max="8203" width="9.140625" style="162"/>
    <col min="8204" max="8204" width="10.140625" style="162" bestFit="1" customWidth="1"/>
    <col min="8205" max="8448" width="9.140625" style="162"/>
    <col min="8449" max="8449" width="23" style="162" customWidth="1"/>
    <col min="8450" max="8450" width="10.140625" style="162" customWidth="1"/>
    <col min="8451" max="8451" width="9" style="162" customWidth="1"/>
    <col min="8452" max="8452" width="7" style="162" customWidth="1"/>
    <col min="8453" max="8453" width="9.85546875" style="162" customWidth="1"/>
    <col min="8454" max="8454" width="7.28515625" style="162" customWidth="1"/>
    <col min="8455" max="8455" width="7.7109375" style="162" customWidth="1"/>
    <col min="8456" max="8456" width="10.140625" style="162" customWidth="1"/>
    <col min="8457" max="8457" width="9.140625" style="162" customWidth="1"/>
    <col min="8458" max="8458" width="8" style="162" customWidth="1"/>
    <col min="8459" max="8459" width="9.140625" style="162"/>
    <col min="8460" max="8460" width="10.140625" style="162" bestFit="1" customWidth="1"/>
    <col min="8461" max="8704" width="9.140625" style="162"/>
    <col min="8705" max="8705" width="23" style="162" customWidth="1"/>
    <col min="8706" max="8706" width="10.140625" style="162" customWidth="1"/>
    <col min="8707" max="8707" width="9" style="162" customWidth="1"/>
    <col min="8708" max="8708" width="7" style="162" customWidth="1"/>
    <col min="8709" max="8709" width="9.85546875" style="162" customWidth="1"/>
    <col min="8710" max="8710" width="7.28515625" style="162" customWidth="1"/>
    <col min="8711" max="8711" width="7.7109375" style="162" customWidth="1"/>
    <col min="8712" max="8712" width="10.140625" style="162" customWidth="1"/>
    <col min="8713" max="8713" width="9.140625" style="162" customWidth="1"/>
    <col min="8714" max="8714" width="8" style="162" customWidth="1"/>
    <col min="8715" max="8715" width="9.140625" style="162"/>
    <col min="8716" max="8716" width="10.140625" style="162" bestFit="1" customWidth="1"/>
    <col min="8717" max="8960" width="9.140625" style="162"/>
    <col min="8961" max="8961" width="23" style="162" customWidth="1"/>
    <col min="8962" max="8962" width="10.140625" style="162" customWidth="1"/>
    <col min="8963" max="8963" width="9" style="162" customWidth="1"/>
    <col min="8964" max="8964" width="7" style="162" customWidth="1"/>
    <col min="8965" max="8965" width="9.85546875" style="162" customWidth="1"/>
    <col min="8966" max="8966" width="7.28515625" style="162" customWidth="1"/>
    <col min="8967" max="8967" width="7.7109375" style="162" customWidth="1"/>
    <col min="8968" max="8968" width="10.140625" style="162" customWidth="1"/>
    <col min="8969" max="8969" width="9.140625" style="162" customWidth="1"/>
    <col min="8970" max="8970" width="8" style="162" customWidth="1"/>
    <col min="8971" max="8971" width="9.140625" style="162"/>
    <col min="8972" max="8972" width="10.140625" style="162" bestFit="1" customWidth="1"/>
    <col min="8973" max="9216" width="9.140625" style="162"/>
    <col min="9217" max="9217" width="23" style="162" customWidth="1"/>
    <col min="9218" max="9218" width="10.140625" style="162" customWidth="1"/>
    <col min="9219" max="9219" width="9" style="162" customWidth="1"/>
    <col min="9220" max="9220" width="7" style="162" customWidth="1"/>
    <col min="9221" max="9221" width="9.85546875" style="162" customWidth="1"/>
    <col min="9222" max="9222" width="7.28515625" style="162" customWidth="1"/>
    <col min="9223" max="9223" width="7.7109375" style="162" customWidth="1"/>
    <col min="9224" max="9224" width="10.140625" style="162" customWidth="1"/>
    <col min="9225" max="9225" width="9.140625" style="162" customWidth="1"/>
    <col min="9226" max="9226" width="8" style="162" customWidth="1"/>
    <col min="9227" max="9227" width="9.140625" style="162"/>
    <col min="9228" max="9228" width="10.140625" style="162" bestFit="1" customWidth="1"/>
    <col min="9229" max="9472" width="9.140625" style="162"/>
    <col min="9473" max="9473" width="23" style="162" customWidth="1"/>
    <col min="9474" max="9474" width="10.140625" style="162" customWidth="1"/>
    <col min="9475" max="9475" width="9" style="162" customWidth="1"/>
    <col min="9476" max="9476" width="7" style="162" customWidth="1"/>
    <col min="9477" max="9477" width="9.85546875" style="162" customWidth="1"/>
    <col min="9478" max="9478" width="7.28515625" style="162" customWidth="1"/>
    <col min="9479" max="9479" width="7.7109375" style="162" customWidth="1"/>
    <col min="9480" max="9480" width="10.140625" style="162" customWidth="1"/>
    <col min="9481" max="9481" width="9.140625" style="162" customWidth="1"/>
    <col min="9482" max="9482" width="8" style="162" customWidth="1"/>
    <col min="9483" max="9483" width="9.140625" style="162"/>
    <col min="9484" max="9484" width="10.140625" style="162" bestFit="1" customWidth="1"/>
    <col min="9485" max="9728" width="9.140625" style="162"/>
    <col min="9729" max="9729" width="23" style="162" customWidth="1"/>
    <col min="9730" max="9730" width="10.140625" style="162" customWidth="1"/>
    <col min="9731" max="9731" width="9" style="162" customWidth="1"/>
    <col min="9732" max="9732" width="7" style="162" customWidth="1"/>
    <col min="9733" max="9733" width="9.85546875" style="162" customWidth="1"/>
    <col min="9734" max="9734" width="7.28515625" style="162" customWidth="1"/>
    <col min="9735" max="9735" width="7.7109375" style="162" customWidth="1"/>
    <col min="9736" max="9736" width="10.140625" style="162" customWidth="1"/>
    <col min="9737" max="9737" width="9.140625" style="162" customWidth="1"/>
    <col min="9738" max="9738" width="8" style="162" customWidth="1"/>
    <col min="9739" max="9739" width="9.140625" style="162"/>
    <col min="9740" max="9740" width="10.140625" style="162" bestFit="1" customWidth="1"/>
    <col min="9741" max="9984" width="9.140625" style="162"/>
    <col min="9985" max="9985" width="23" style="162" customWidth="1"/>
    <col min="9986" max="9986" width="10.140625" style="162" customWidth="1"/>
    <col min="9987" max="9987" width="9" style="162" customWidth="1"/>
    <col min="9988" max="9988" width="7" style="162" customWidth="1"/>
    <col min="9989" max="9989" width="9.85546875" style="162" customWidth="1"/>
    <col min="9990" max="9990" width="7.28515625" style="162" customWidth="1"/>
    <col min="9991" max="9991" width="7.7109375" style="162" customWidth="1"/>
    <col min="9992" max="9992" width="10.140625" style="162" customWidth="1"/>
    <col min="9993" max="9993" width="9.140625" style="162" customWidth="1"/>
    <col min="9994" max="9994" width="8" style="162" customWidth="1"/>
    <col min="9995" max="9995" width="9.140625" style="162"/>
    <col min="9996" max="9996" width="10.140625" style="162" bestFit="1" customWidth="1"/>
    <col min="9997" max="10240" width="9.140625" style="162"/>
    <col min="10241" max="10241" width="23" style="162" customWidth="1"/>
    <col min="10242" max="10242" width="10.140625" style="162" customWidth="1"/>
    <col min="10243" max="10243" width="9" style="162" customWidth="1"/>
    <col min="10244" max="10244" width="7" style="162" customWidth="1"/>
    <col min="10245" max="10245" width="9.85546875" style="162" customWidth="1"/>
    <col min="10246" max="10246" width="7.28515625" style="162" customWidth="1"/>
    <col min="10247" max="10247" width="7.7109375" style="162" customWidth="1"/>
    <col min="10248" max="10248" width="10.140625" style="162" customWidth="1"/>
    <col min="10249" max="10249" width="9.140625" style="162" customWidth="1"/>
    <col min="10250" max="10250" width="8" style="162" customWidth="1"/>
    <col min="10251" max="10251" width="9.140625" style="162"/>
    <col min="10252" max="10252" width="10.140625" style="162" bestFit="1" customWidth="1"/>
    <col min="10253" max="10496" width="9.140625" style="162"/>
    <col min="10497" max="10497" width="23" style="162" customWidth="1"/>
    <col min="10498" max="10498" width="10.140625" style="162" customWidth="1"/>
    <col min="10499" max="10499" width="9" style="162" customWidth="1"/>
    <col min="10500" max="10500" width="7" style="162" customWidth="1"/>
    <col min="10501" max="10501" width="9.85546875" style="162" customWidth="1"/>
    <col min="10502" max="10502" width="7.28515625" style="162" customWidth="1"/>
    <col min="10503" max="10503" width="7.7109375" style="162" customWidth="1"/>
    <col min="10504" max="10504" width="10.140625" style="162" customWidth="1"/>
    <col min="10505" max="10505" width="9.140625" style="162" customWidth="1"/>
    <col min="10506" max="10506" width="8" style="162" customWidth="1"/>
    <col min="10507" max="10507" width="9.140625" style="162"/>
    <col min="10508" max="10508" width="10.140625" style="162" bestFit="1" customWidth="1"/>
    <col min="10509" max="10752" width="9.140625" style="162"/>
    <col min="10753" max="10753" width="23" style="162" customWidth="1"/>
    <col min="10754" max="10754" width="10.140625" style="162" customWidth="1"/>
    <col min="10755" max="10755" width="9" style="162" customWidth="1"/>
    <col min="10756" max="10756" width="7" style="162" customWidth="1"/>
    <col min="10757" max="10757" width="9.85546875" style="162" customWidth="1"/>
    <col min="10758" max="10758" width="7.28515625" style="162" customWidth="1"/>
    <col min="10759" max="10759" width="7.7109375" style="162" customWidth="1"/>
    <col min="10760" max="10760" width="10.140625" style="162" customWidth="1"/>
    <col min="10761" max="10761" width="9.140625" style="162" customWidth="1"/>
    <col min="10762" max="10762" width="8" style="162" customWidth="1"/>
    <col min="10763" max="10763" width="9.140625" style="162"/>
    <col min="10764" max="10764" width="10.140625" style="162" bestFit="1" customWidth="1"/>
    <col min="10765" max="11008" width="9.140625" style="162"/>
    <col min="11009" max="11009" width="23" style="162" customWidth="1"/>
    <col min="11010" max="11010" width="10.140625" style="162" customWidth="1"/>
    <col min="11011" max="11011" width="9" style="162" customWidth="1"/>
    <col min="11012" max="11012" width="7" style="162" customWidth="1"/>
    <col min="11013" max="11013" width="9.85546875" style="162" customWidth="1"/>
    <col min="11014" max="11014" width="7.28515625" style="162" customWidth="1"/>
    <col min="11015" max="11015" width="7.7109375" style="162" customWidth="1"/>
    <col min="11016" max="11016" width="10.140625" style="162" customWidth="1"/>
    <col min="11017" max="11017" width="9.140625" style="162" customWidth="1"/>
    <col min="11018" max="11018" width="8" style="162" customWidth="1"/>
    <col min="11019" max="11019" width="9.140625" style="162"/>
    <col min="11020" max="11020" width="10.140625" style="162" bestFit="1" customWidth="1"/>
    <col min="11021" max="11264" width="9.140625" style="162"/>
    <col min="11265" max="11265" width="23" style="162" customWidth="1"/>
    <col min="11266" max="11266" width="10.140625" style="162" customWidth="1"/>
    <col min="11267" max="11267" width="9" style="162" customWidth="1"/>
    <col min="11268" max="11268" width="7" style="162" customWidth="1"/>
    <col min="11269" max="11269" width="9.85546875" style="162" customWidth="1"/>
    <col min="11270" max="11270" width="7.28515625" style="162" customWidth="1"/>
    <col min="11271" max="11271" width="7.7109375" style="162" customWidth="1"/>
    <col min="11272" max="11272" width="10.140625" style="162" customWidth="1"/>
    <col min="11273" max="11273" width="9.140625" style="162" customWidth="1"/>
    <col min="11274" max="11274" width="8" style="162" customWidth="1"/>
    <col min="11275" max="11275" width="9.140625" style="162"/>
    <col min="11276" max="11276" width="10.140625" style="162" bestFit="1" customWidth="1"/>
    <col min="11277" max="11520" width="9.140625" style="162"/>
    <col min="11521" max="11521" width="23" style="162" customWidth="1"/>
    <col min="11522" max="11522" width="10.140625" style="162" customWidth="1"/>
    <col min="11523" max="11523" width="9" style="162" customWidth="1"/>
    <col min="11524" max="11524" width="7" style="162" customWidth="1"/>
    <col min="11525" max="11525" width="9.85546875" style="162" customWidth="1"/>
    <col min="11526" max="11526" width="7.28515625" style="162" customWidth="1"/>
    <col min="11527" max="11527" width="7.7109375" style="162" customWidth="1"/>
    <col min="11528" max="11528" width="10.140625" style="162" customWidth="1"/>
    <col min="11529" max="11529" width="9.140625" style="162" customWidth="1"/>
    <col min="11530" max="11530" width="8" style="162" customWidth="1"/>
    <col min="11531" max="11531" width="9.140625" style="162"/>
    <col min="11532" max="11532" width="10.140625" style="162" bestFit="1" customWidth="1"/>
    <col min="11533" max="11776" width="9.140625" style="162"/>
    <col min="11777" max="11777" width="23" style="162" customWidth="1"/>
    <col min="11778" max="11778" width="10.140625" style="162" customWidth="1"/>
    <col min="11779" max="11779" width="9" style="162" customWidth="1"/>
    <col min="11780" max="11780" width="7" style="162" customWidth="1"/>
    <col min="11781" max="11781" width="9.85546875" style="162" customWidth="1"/>
    <col min="11782" max="11782" width="7.28515625" style="162" customWidth="1"/>
    <col min="11783" max="11783" width="7.7109375" style="162" customWidth="1"/>
    <col min="11784" max="11784" width="10.140625" style="162" customWidth="1"/>
    <col min="11785" max="11785" width="9.140625" style="162" customWidth="1"/>
    <col min="11786" max="11786" width="8" style="162" customWidth="1"/>
    <col min="11787" max="11787" width="9.140625" style="162"/>
    <col min="11788" max="11788" width="10.140625" style="162" bestFit="1" customWidth="1"/>
    <col min="11789" max="12032" width="9.140625" style="162"/>
    <col min="12033" max="12033" width="23" style="162" customWidth="1"/>
    <col min="12034" max="12034" width="10.140625" style="162" customWidth="1"/>
    <col min="12035" max="12035" width="9" style="162" customWidth="1"/>
    <col min="12036" max="12036" width="7" style="162" customWidth="1"/>
    <col min="12037" max="12037" width="9.85546875" style="162" customWidth="1"/>
    <col min="12038" max="12038" width="7.28515625" style="162" customWidth="1"/>
    <col min="12039" max="12039" width="7.7109375" style="162" customWidth="1"/>
    <col min="12040" max="12040" width="10.140625" style="162" customWidth="1"/>
    <col min="12041" max="12041" width="9.140625" style="162" customWidth="1"/>
    <col min="12042" max="12042" width="8" style="162" customWidth="1"/>
    <col min="12043" max="12043" width="9.140625" style="162"/>
    <col min="12044" max="12044" width="10.140625" style="162" bestFit="1" customWidth="1"/>
    <col min="12045" max="12288" width="9.140625" style="162"/>
    <col min="12289" max="12289" width="23" style="162" customWidth="1"/>
    <col min="12290" max="12290" width="10.140625" style="162" customWidth="1"/>
    <col min="12291" max="12291" width="9" style="162" customWidth="1"/>
    <col min="12292" max="12292" width="7" style="162" customWidth="1"/>
    <col min="12293" max="12293" width="9.85546875" style="162" customWidth="1"/>
    <col min="12294" max="12294" width="7.28515625" style="162" customWidth="1"/>
    <col min="12295" max="12295" width="7.7109375" style="162" customWidth="1"/>
    <col min="12296" max="12296" width="10.140625" style="162" customWidth="1"/>
    <col min="12297" max="12297" width="9.140625" style="162" customWidth="1"/>
    <col min="12298" max="12298" width="8" style="162" customWidth="1"/>
    <col min="12299" max="12299" width="9.140625" style="162"/>
    <col min="12300" max="12300" width="10.140625" style="162" bestFit="1" customWidth="1"/>
    <col min="12301" max="12544" width="9.140625" style="162"/>
    <col min="12545" max="12545" width="23" style="162" customWidth="1"/>
    <col min="12546" max="12546" width="10.140625" style="162" customWidth="1"/>
    <col min="12547" max="12547" width="9" style="162" customWidth="1"/>
    <col min="12548" max="12548" width="7" style="162" customWidth="1"/>
    <col min="12549" max="12549" width="9.85546875" style="162" customWidth="1"/>
    <col min="12550" max="12550" width="7.28515625" style="162" customWidth="1"/>
    <col min="12551" max="12551" width="7.7109375" style="162" customWidth="1"/>
    <col min="12552" max="12552" width="10.140625" style="162" customWidth="1"/>
    <col min="12553" max="12553" width="9.140625" style="162" customWidth="1"/>
    <col min="12554" max="12554" width="8" style="162" customWidth="1"/>
    <col min="12555" max="12555" width="9.140625" style="162"/>
    <col min="12556" max="12556" width="10.140625" style="162" bestFit="1" customWidth="1"/>
    <col min="12557" max="12800" width="9.140625" style="162"/>
    <col min="12801" max="12801" width="23" style="162" customWidth="1"/>
    <col min="12802" max="12802" width="10.140625" style="162" customWidth="1"/>
    <col min="12803" max="12803" width="9" style="162" customWidth="1"/>
    <col min="12804" max="12804" width="7" style="162" customWidth="1"/>
    <col min="12805" max="12805" width="9.85546875" style="162" customWidth="1"/>
    <col min="12806" max="12806" width="7.28515625" style="162" customWidth="1"/>
    <col min="12807" max="12807" width="7.7109375" style="162" customWidth="1"/>
    <col min="12808" max="12808" width="10.140625" style="162" customWidth="1"/>
    <col min="12809" max="12809" width="9.140625" style="162" customWidth="1"/>
    <col min="12810" max="12810" width="8" style="162" customWidth="1"/>
    <col min="12811" max="12811" width="9.140625" style="162"/>
    <col min="12812" max="12812" width="10.140625" style="162" bestFit="1" customWidth="1"/>
    <col min="12813" max="13056" width="9.140625" style="162"/>
    <col min="13057" max="13057" width="23" style="162" customWidth="1"/>
    <col min="13058" max="13058" width="10.140625" style="162" customWidth="1"/>
    <col min="13059" max="13059" width="9" style="162" customWidth="1"/>
    <col min="13060" max="13060" width="7" style="162" customWidth="1"/>
    <col min="13061" max="13061" width="9.85546875" style="162" customWidth="1"/>
    <col min="13062" max="13062" width="7.28515625" style="162" customWidth="1"/>
    <col min="13063" max="13063" width="7.7109375" style="162" customWidth="1"/>
    <col min="13064" max="13064" width="10.140625" style="162" customWidth="1"/>
    <col min="13065" max="13065" width="9.140625" style="162" customWidth="1"/>
    <col min="13066" max="13066" width="8" style="162" customWidth="1"/>
    <col min="13067" max="13067" width="9.140625" style="162"/>
    <col min="13068" max="13068" width="10.140625" style="162" bestFit="1" customWidth="1"/>
    <col min="13069" max="13312" width="9.140625" style="162"/>
    <col min="13313" max="13313" width="23" style="162" customWidth="1"/>
    <col min="13314" max="13314" width="10.140625" style="162" customWidth="1"/>
    <col min="13315" max="13315" width="9" style="162" customWidth="1"/>
    <col min="13316" max="13316" width="7" style="162" customWidth="1"/>
    <col min="13317" max="13317" width="9.85546875" style="162" customWidth="1"/>
    <col min="13318" max="13318" width="7.28515625" style="162" customWidth="1"/>
    <col min="13319" max="13319" width="7.7109375" style="162" customWidth="1"/>
    <col min="13320" max="13320" width="10.140625" style="162" customWidth="1"/>
    <col min="13321" max="13321" width="9.140625" style="162" customWidth="1"/>
    <col min="13322" max="13322" width="8" style="162" customWidth="1"/>
    <col min="13323" max="13323" width="9.140625" style="162"/>
    <col min="13324" max="13324" width="10.140625" style="162" bestFit="1" customWidth="1"/>
    <col min="13325" max="13568" width="9.140625" style="162"/>
    <col min="13569" max="13569" width="23" style="162" customWidth="1"/>
    <col min="13570" max="13570" width="10.140625" style="162" customWidth="1"/>
    <col min="13571" max="13571" width="9" style="162" customWidth="1"/>
    <col min="13572" max="13572" width="7" style="162" customWidth="1"/>
    <col min="13573" max="13573" width="9.85546875" style="162" customWidth="1"/>
    <col min="13574" max="13574" width="7.28515625" style="162" customWidth="1"/>
    <col min="13575" max="13575" width="7.7109375" style="162" customWidth="1"/>
    <col min="13576" max="13576" width="10.140625" style="162" customWidth="1"/>
    <col min="13577" max="13577" width="9.140625" style="162" customWidth="1"/>
    <col min="13578" max="13578" width="8" style="162" customWidth="1"/>
    <col min="13579" max="13579" width="9.140625" style="162"/>
    <col min="13580" max="13580" width="10.140625" style="162" bestFit="1" customWidth="1"/>
    <col min="13581" max="13824" width="9.140625" style="162"/>
    <col min="13825" max="13825" width="23" style="162" customWidth="1"/>
    <col min="13826" max="13826" width="10.140625" style="162" customWidth="1"/>
    <col min="13827" max="13827" width="9" style="162" customWidth="1"/>
    <col min="13828" max="13828" width="7" style="162" customWidth="1"/>
    <col min="13829" max="13829" width="9.85546875" style="162" customWidth="1"/>
    <col min="13830" max="13830" width="7.28515625" style="162" customWidth="1"/>
    <col min="13831" max="13831" width="7.7109375" style="162" customWidth="1"/>
    <col min="13832" max="13832" width="10.140625" style="162" customWidth="1"/>
    <col min="13833" max="13833" width="9.140625" style="162" customWidth="1"/>
    <col min="13834" max="13834" width="8" style="162" customWidth="1"/>
    <col min="13835" max="13835" width="9.140625" style="162"/>
    <col min="13836" max="13836" width="10.140625" style="162" bestFit="1" customWidth="1"/>
    <col min="13837" max="14080" width="9.140625" style="162"/>
    <col min="14081" max="14081" width="23" style="162" customWidth="1"/>
    <col min="14082" max="14082" width="10.140625" style="162" customWidth="1"/>
    <col min="14083" max="14083" width="9" style="162" customWidth="1"/>
    <col min="14084" max="14084" width="7" style="162" customWidth="1"/>
    <col min="14085" max="14085" width="9.85546875" style="162" customWidth="1"/>
    <col min="14086" max="14086" width="7.28515625" style="162" customWidth="1"/>
    <col min="14087" max="14087" width="7.7109375" style="162" customWidth="1"/>
    <col min="14088" max="14088" width="10.140625" style="162" customWidth="1"/>
    <col min="14089" max="14089" width="9.140625" style="162" customWidth="1"/>
    <col min="14090" max="14090" width="8" style="162" customWidth="1"/>
    <col min="14091" max="14091" width="9.140625" style="162"/>
    <col min="14092" max="14092" width="10.140625" style="162" bestFit="1" customWidth="1"/>
    <col min="14093" max="14336" width="9.140625" style="162"/>
    <col min="14337" max="14337" width="23" style="162" customWidth="1"/>
    <col min="14338" max="14338" width="10.140625" style="162" customWidth="1"/>
    <col min="14339" max="14339" width="9" style="162" customWidth="1"/>
    <col min="14340" max="14340" width="7" style="162" customWidth="1"/>
    <col min="14341" max="14341" width="9.85546875" style="162" customWidth="1"/>
    <col min="14342" max="14342" width="7.28515625" style="162" customWidth="1"/>
    <col min="14343" max="14343" width="7.7109375" style="162" customWidth="1"/>
    <col min="14344" max="14344" width="10.140625" style="162" customWidth="1"/>
    <col min="14345" max="14345" width="9.140625" style="162" customWidth="1"/>
    <col min="14346" max="14346" width="8" style="162" customWidth="1"/>
    <col min="14347" max="14347" width="9.140625" style="162"/>
    <col min="14348" max="14348" width="10.140625" style="162" bestFit="1" customWidth="1"/>
    <col min="14349" max="14592" width="9.140625" style="162"/>
    <col min="14593" max="14593" width="23" style="162" customWidth="1"/>
    <col min="14594" max="14594" width="10.140625" style="162" customWidth="1"/>
    <col min="14595" max="14595" width="9" style="162" customWidth="1"/>
    <col min="14596" max="14596" width="7" style="162" customWidth="1"/>
    <col min="14597" max="14597" width="9.85546875" style="162" customWidth="1"/>
    <col min="14598" max="14598" width="7.28515625" style="162" customWidth="1"/>
    <col min="14599" max="14599" width="7.7109375" style="162" customWidth="1"/>
    <col min="14600" max="14600" width="10.140625" style="162" customWidth="1"/>
    <col min="14601" max="14601" width="9.140625" style="162" customWidth="1"/>
    <col min="14602" max="14602" width="8" style="162" customWidth="1"/>
    <col min="14603" max="14603" width="9.140625" style="162"/>
    <col min="14604" max="14604" width="10.140625" style="162" bestFit="1" customWidth="1"/>
    <col min="14605" max="14848" width="9.140625" style="162"/>
    <col min="14849" max="14849" width="23" style="162" customWidth="1"/>
    <col min="14850" max="14850" width="10.140625" style="162" customWidth="1"/>
    <col min="14851" max="14851" width="9" style="162" customWidth="1"/>
    <col min="14852" max="14852" width="7" style="162" customWidth="1"/>
    <col min="14853" max="14853" width="9.85546875" style="162" customWidth="1"/>
    <col min="14854" max="14854" width="7.28515625" style="162" customWidth="1"/>
    <col min="14855" max="14855" width="7.7109375" style="162" customWidth="1"/>
    <col min="14856" max="14856" width="10.140625" style="162" customWidth="1"/>
    <col min="14857" max="14857" width="9.140625" style="162" customWidth="1"/>
    <col min="14858" max="14858" width="8" style="162" customWidth="1"/>
    <col min="14859" max="14859" width="9.140625" style="162"/>
    <col min="14860" max="14860" width="10.140625" style="162" bestFit="1" customWidth="1"/>
    <col min="14861" max="15104" width="9.140625" style="162"/>
    <col min="15105" max="15105" width="23" style="162" customWidth="1"/>
    <col min="15106" max="15106" width="10.140625" style="162" customWidth="1"/>
    <col min="15107" max="15107" width="9" style="162" customWidth="1"/>
    <col min="15108" max="15108" width="7" style="162" customWidth="1"/>
    <col min="15109" max="15109" width="9.85546875" style="162" customWidth="1"/>
    <col min="15110" max="15110" width="7.28515625" style="162" customWidth="1"/>
    <col min="15111" max="15111" width="7.7109375" style="162" customWidth="1"/>
    <col min="15112" max="15112" width="10.140625" style="162" customWidth="1"/>
    <col min="15113" max="15113" width="9.140625" style="162" customWidth="1"/>
    <col min="15114" max="15114" width="8" style="162" customWidth="1"/>
    <col min="15115" max="15115" width="9.140625" style="162"/>
    <col min="15116" max="15116" width="10.140625" style="162" bestFit="1" customWidth="1"/>
    <col min="15117" max="15360" width="9.140625" style="162"/>
    <col min="15361" max="15361" width="23" style="162" customWidth="1"/>
    <col min="15362" max="15362" width="10.140625" style="162" customWidth="1"/>
    <col min="15363" max="15363" width="9" style="162" customWidth="1"/>
    <col min="15364" max="15364" width="7" style="162" customWidth="1"/>
    <col min="15365" max="15365" width="9.85546875" style="162" customWidth="1"/>
    <col min="15366" max="15366" width="7.28515625" style="162" customWidth="1"/>
    <col min="15367" max="15367" width="7.7109375" style="162" customWidth="1"/>
    <col min="15368" max="15368" width="10.140625" style="162" customWidth="1"/>
    <col min="15369" max="15369" width="9.140625" style="162" customWidth="1"/>
    <col min="15370" max="15370" width="8" style="162" customWidth="1"/>
    <col min="15371" max="15371" width="9.140625" style="162"/>
    <col min="15372" max="15372" width="10.140625" style="162" bestFit="1" customWidth="1"/>
    <col min="15373" max="15616" width="9.140625" style="162"/>
    <col min="15617" max="15617" width="23" style="162" customWidth="1"/>
    <col min="15618" max="15618" width="10.140625" style="162" customWidth="1"/>
    <col min="15619" max="15619" width="9" style="162" customWidth="1"/>
    <col min="15620" max="15620" width="7" style="162" customWidth="1"/>
    <col min="15621" max="15621" width="9.85546875" style="162" customWidth="1"/>
    <col min="15622" max="15622" width="7.28515625" style="162" customWidth="1"/>
    <col min="15623" max="15623" width="7.7109375" style="162" customWidth="1"/>
    <col min="15624" max="15624" width="10.140625" style="162" customWidth="1"/>
    <col min="15625" max="15625" width="9.140625" style="162" customWidth="1"/>
    <col min="15626" max="15626" width="8" style="162" customWidth="1"/>
    <col min="15627" max="15627" width="9.140625" style="162"/>
    <col min="15628" max="15628" width="10.140625" style="162" bestFit="1" customWidth="1"/>
    <col min="15629" max="15872" width="9.140625" style="162"/>
    <col min="15873" max="15873" width="23" style="162" customWidth="1"/>
    <col min="15874" max="15874" width="10.140625" style="162" customWidth="1"/>
    <col min="15875" max="15875" width="9" style="162" customWidth="1"/>
    <col min="15876" max="15876" width="7" style="162" customWidth="1"/>
    <col min="15877" max="15877" width="9.85546875" style="162" customWidth="1"/>
    <col min="15878" max="15878" width="7.28515625" style="162" customWidth="1"/>
    <col min="15879" max="15879" width="7.7109375" style="162" customWidth="1"/>
    <col min="15880" max="15880" width="10.140625" style="162" customWidth="1"/>
    <col min="15881" max="15881" width="9.140625" style="162" customWidth="1"/>
    <col min="15882" max="15882" width="8" style="162" customWidth="1"/>
    <col min="15883" max="15883" width="9.140625" style="162"/>
    <col min="15884" max="15884" width="10.140625" style="162" bestFit="1" customWidth="1"/>
    <col min="15885" max="16128" width="9.140625" style="162"/>
    <col min="16129" max="16129" width="23" style="162" customWidth="1"/>
    <col min="16130" max="16130" width="10.140625" style="162" customWidth="1"/>
    <col min="16131" max="16131" width="9" style="162" customWidth="1"/>
    <col min="16132" max="16132" width="7" style="162" customWidth="1"/>
    <col min="16133" max="16133" width="9.85546875" style="162" customWidth="1"/>
    <col min="16134" max="16134" width="7.28515625" style="162" customWidth="1"/>
    <col min="16135" max="16135" width="7.7109375" style="162" customWidth="1"/>
    <col min="16136" max="16136" width="10.140625" style="162" customWidth="1"/>
    <col min="16137" max="16137" width="9.140625" style="162" customWidth="1"/>
    <col min="16138" max="16138" width="8" style="162" customWidth="1"/>
    <col min="16139" max="16139" width="9.140625" style="162"/>
    <col min="16140" max="16140" width="10.140625" style="162" bestFit="1" customWidth="1"/>
    <col min="16141" max="16384" width="9.140625" style="162"/>
  </cols>
  <sheetData>
    <row r="1" spans="1:11" ht="15" customHeight="1">
      <c r="A1" s="1835" t="s">
        <v>1245</v>
      </c>
      <c r="B1" s="1835"/>
      <c r="C1" s="1835"/>
      <c r="D1" s="1835"/>
      <c r="E1" s="1835"/>
      <c r="F1" s="1835"/>
      <c r="G1" s="1835"/>
      <c r="H1" s="1835"/>
      <c r="I1" s="1835"/>
      <c r="J1" s="1835"/>
    </row>
    <row r="2" spans="1:11" ht="15" customHeight="1">
      <c r="A2" s="2041" t="s">
        <v>1221</v>
      </c>
      <c r="B2" s="2041"/>
      <c r="C2" s="2041"/>
      <c r="D2" s="2041"/>
      <c r="E2" s="2041"/>
      <c r="F2" s="2041"/>
      <c r="G2" s="2041"/>
      <c r="H2" s="2041"/>
      <c r="I2" s="2041"/>
      <c r="J2" s="2041"/>
    </row>
    <row r="3" spans="1:11" ht="13.5" thickBot="1">
      <c r="A3" s="2042" t="s">
        <v>1258</v>
      </c>
      <c r="B3" s="2042"/>
      <c r="C3" s="2042"/>
      <c r="D3" s="2042"/>
      <c r="E3" s="2042"/>
      <c r="F3" s="2042"/>
      <c r="G3" s="2042"/>
      <c r="H3" s="2042"/>
      <c r="I3" s="2042"/>
      <c r="J3" s="2042"/>
    </row>
    <row r="4" spans="1:11" ht="12.75" customHeight="1">
      <c r="A4" s="2043" t="s">
        <v>579</v>
      </c>
      <c r="B4" s="2045" t="s">
        <v>4</v>
      </c>
      <c r="C4" s="2045"/>
      <c r="D4" s="2045"/>
      <c r="E4" s="2045" t="s">
        <v>5</v>
      </c>
      <c r="F4" s="2045"/>
      <c r="G4" s="2045"/>
      <c r="H4" s="2045" t="s">
        <v>79</v>
      </c>
      <c r="I4" s="2045"/>
      <c r="J4" s="2046"/>
    </row>
    <row r="5" spans="1:11" ht="22.5" customHeight="1">
      <c r="A5" s="2044"/>
      <c r="B5" s="1570" t="s">
        <v>1213</v>
      </c>
      <c r="C5" s="1570" t="s">
        <v>1222</v>
      </c>
      <c r="D5" s="1570" t="s">
        <v>1215</v>
      </c>
      <c r="E5" s="1570" t="s">
        <v>1213</v>
      </c>
      <c r="F5" s="1570" t="s">
        <v>1223</v>
      </c>
      <c r="G5" s="1570" t="s">
        <v>1215</v>
      </c>
      <c r="H5" s="1570" t="s">
        <v>1213</v>
      </c>
      <c r="I5" s="1570" t="s">
        <v>1222</v>
      </c>
      <c r="J5" s="1571" t="s">
        <v>1215</v>
      </c>
    </row>
    <row r="6" spans="1:11">
      <c r="A6" s="1572" t="s">
        <v>1224</v>
      </c>
      <c r="B6" s="2037"/>
      <c r="C6" s="2037"/>
      <c r="D6" s="2037"/>
      <c r="E6" s="2037"/>
      <c r="F6" s="2037"/>
      <c r="G6" s="2037"/>
      <c r="H6" s="2037"/>
      <c r="I6" s="2037"/>
      <c r="J6" s="2038"/>
    </row>
    <row r="7" spans="1:11">
      <c r="A7" s="1573" t="s">
        <v>1225</v>
      </c>
      <c r="B7" s="1574">
        <v>11386</v>
      </c>
      <c r="C7" s="1574">
        <v>1678.6</v>
      </c>
      <c r="D7" s="1575">
        <v>91.359486255155616</v>
      </c>
      <c r="E7" s="1574">
        <v>34836.847999999998</v>
      </c>
      <c r="F7" s="1574">
        <v>3483.6848</v>
      </c>
      <c r="G7" s="1575">
        <v>5.1719037503147884</v>
      </c>
      <c r="H7" s="1575">
        <v>106043.38578000001</v>
      </c>
      <c r="I7" s="1575">
        <v>10604.338577999999</v>
      </c>
      <c r="J7" s="1576">
        <v>47.595321861141109</v>
      </c>
    </row>
    <row r="8" spans="1:11">
      <c r="A8" s="1573" t="s">
        <v>1226</v>
      </c>
      <c r="B8" s="1574">
        <v>955.49800000000005</v>
      </c>
      <c r="C8" s="1574">
        <v>95.549800000000005</v>
      </c>
      <c r="D8" s="1575">
        <v>2.5377635070876559</v>
      </c>
      <c r="E8" s="1574">
        <v>7015.3402999999998</v>
      </c>
      <c r="F8" s="1574">
        <v>701.53402999999992</v>
      </c>
      <c r="G8" s="1575">
        <v>1.0415025150181345</v>
      </c>
      <c r="H8" s="1575">
        <v>35185.33049</v>
      </c>
      <c r="I8" s="1575">
        <v>3518.5330490000001</v>
      </c>
      <c r="J8" s="1576">
        <v>15.79218842499478</v>
      </c>
    </row>
    <row r="9" spans="1:11">
      <c r="A9" s="1573" t="s">
        <v>1227</v>
      </c>
      <c r="B9" s="1574">
        <v>3852.1370000000002</v>
      </c>
      <c r="C9" s="1574">
        <v>385.21370000000002</v>
      </c>
      <c r="D9" s="1575">
        <v>0</v>
      </c>
      <c r="E9" s="1574">
        <v>7832.90625</v>
      </c>
      <c r="F9" s="1574">
        <v>783.29062499999998</v>
      </c>
      <c r="G9" s="1575">
        <v>1.1628789496179202</v>
      </c>
      <c r="H9" s="1575">
        <v>862.125</v>
      </c>
      <c r="I9" s="1575">
        <v>86.212500000000006</v>
      </c>
      <c r="J9" s="1576">
        <v>0.38694649890436844</v>
      </c>
    </row>
    <row r="10" spans="1:11">
      <c r="A10" s="1573" t="s">
        <v>1228</v>
      </c>
      <c r="B10" s="1574">
        <v>200</v>
      </c>
      <c r="C10" s="1574">
        <v>20</v>
      </c>
      <c r="D10" s="1575">
        <v>0</v>
      </c>
      <c r="E10" s="1574">
        <v>2318.7205599999998</v>
      </c>
      <c r="F10" s="1574">
        <v>231.87205599999999</v>
      </c>
      <c r="G10" s="1575">
        <v>0.3442389380404336</v>
      </c>
      <c r="H10" s="1575">
        <v>57.107999999999997</v>
      </c>
      <c r="I10" s="1575">
        <v>5.7107999999999999</v>
      </c>
      <c r="J10" s="1576">
        <v>2.5631713103587844E-2</v>
      </c>
    </row>
    <row r="11" spans="1:11">
      <c r="A11" s="1573" t="s">
        <v>1229</v>
      </c>
      <c r="B11" s="1574">
        <v>0</v>
      </c>
      <c r="C11" s="1574">
        <v>0</v>
      </c>
      <c r="D11" s="1575">
        <v>0</v>
      </c>
      <c r="E11" s="1574">
        <v>0</v>
      </c>
      <c r="F11" s="1574">
        <v>0</v>
      </c>
      <c r="G11" s="1575">
        <v>0</v>
      </c>
      <c r="H11" s="1575">
        <v>0</v>
      </c>
      <c r="I11" s="1575">
        <v>0</v>
      </c>
      <c r="J11" s="1576">
        <v>0</v>
      </c>
      <c r="K11" s="1577"/>
    </row>
    <row r="12" spans="1:11">
      <c r="A12" s="1573" t="s">
        <v>1230</v>
      </c>
      <c r="B12" s="1574">
        <v>480.95499999999998</v>
      </c>
      <c r="C12" s="1574">
        <v>48.095500000000001</v>
      </c>
      <c r="D12" s="1575">
        <v>6.1027502377567187</v>
      </c>
      <c r="E12" s="1574">
        <v>0</v>
      </c>
      <c r="F12" s="1574">
        <v>0</v>
      </c>
      <c r="G12" s="1575">
        <v>0</v>
      </c>
      <c r="H12" s="1575">
        <v>0</v>
      </c>
      <c r="I12" s="1575">
        <v>0</v>
      </c>
      <c r="J12" s="1576">
        <v>0</v>
      </c>
    </row>
    <row r="13" spans="1:11">
      <c r="A13" s="1573" t="s">
        <v>1231</v>
      </c>
      <c r="B13" s="1574">
        <v>0</v>
      </c>
      <c r="C13" s="1574">
        <v>0</v>
      </c>
      <c r="D13" s="1575">
        <v>0</v>
      </c>
      <c r="E13" s="1574">
        <v>0</v>
      </c>
      <c r="F13" s="1574">
        <v>0</v>
      </c>
      <c r="G13" s="1575">
        <v>0</v>
      </c>
      <c r="H13" s="1575">
        <v>0</v>
      </c>
      <c r="I13" s="1575">
        <v>0</v>
      </c>
      <c r="J13" s="1576">
        <v>0</v>
      </c>
    </row>
    <row r="14" spans="1:11">
      <c r="A14" s="1573" t="s">
        <v>1232</v>
      </c>
      <c r="B14" s="1574">
        <v>0</v>
      </c>
      <c r="C14" s="1574">
        <v>0</v>
      </c>
      <c r="D14" s="1575">
        <v>0</v>
      </c>
      <c r="E14" s="1574">
        <v>0</v>
      </c>
      <c r="F14" s="1574">
        <v>0</v>
      </c>
      <c r="G14" s="1575">
        <v>0</v>
      </c>
      <c r="H14" s="1575">
        <v>10654.17</v>
      </c>
      <c r="I14" s="1575">
        <v>1065.4169999999999</v>
      </c>
      <c r="J14" s="1576">
        <v>4.7818979617015565</v>
      </c>
    </row>
    <row r="15" spans="1:11">
      <c r="A15" s="1573" t="s">
        <v>1233</v>
      </c>
      <c r="B15" s="1574">
        <v>65.004000000000005</v>
      </c>
      <c r="C15" s="1574">
        <v>6.5004</v>
      </c>
      <c r="D15" s="1575">
        <v>0</v>
      </c>
      <c r="E15" s="1574">
        <v>621575</v>
      </c>
      <c r="F15" s="1574">
        <v>62157.5</v>
      </c>
      <c r="G15" s="1575">
        <v>92.279475847008726</v>
      </c>
      <c r="H15" s="1575">
        <v>70000</v>
      </c>
      <c r="I15" s="1575">
        <v>7000</v>
      </c>
      <c r="J15" s="1576">
        <v>31.418013540154604</v>
      </c>
    </row>
    <row r="16" spans="1:11">
      <c r="A16" s="1578" t="s">
        <v>1234</v>
      </c>
      <c r="B16" s="1579">
        <v>16939.594000000005</v>
      </c>
      <c r="C16" s="1579">
        <v>2233.9593999999997</v>
      </c>
      <c r="D16" s="1579">
        <v>100</v>
      </c>
      <c r="E16" s="1579">
        <v>673578.81510999997</v>
      </c>
      <c r="F16" s="1579">
        <v>67357.881511</v>
      </c>
      <c r="G16" s="1579">
        <v>100</v>
      </c>
      <c r="H16" s="1579">
        <v>222802.11927000002</v>
      </c>
      <c r="I16" s="1579">
        <v>22280.211926999997</v>
      </c>
      <c r="J16" s="1580">
        <v>100</v>
      </c>
    </row>
    <row r="17" spans="1:12">
      <c r="A17" s="1572" t="s">
        <v>1235</v>
      </c>
      <c r="B17" s="2039"/>
      <c r="C17" s="2039"/>
      <c r="D17" s="2039"/>
      <c r="E17" s="2039"/>
      <c r="F17" s="2039"/>
      <c r="G17" s="2039"/>
      <c r="H17" s="2039"/>
      <c r="I17" s="2039"/>
      <c r="J17" s="2040"/>
    </row>
    <row r="18" spans="1:12" ht="12.75" customHeight="1">
      <c r="A18" s="1573" t="s">
        <v>1236</v>
      </c>
      <c r="B18" s="1574">
        <v>0</v>
      </c>
      <c r="C18" s="1574">
        <v>0</v>
      </c>
      <c r="D18" s="1575">
        <v>0</v>
      </c>
      <c r="E18" s="1574">
        <v>0</v>
      </c>
      <c r="F18" s="1574">
        <v>0</v>
      </c>
      <c r="G18" s="1575">
        <v>0</v>
      </c>
      <c r="H18" s="1575">
        <v>11054.17</v>
      </c>
      <c r="I18" s="1575">
        <v>1105.4169999999999</v>
      </c>
      <c r="J18" s="1576">
        <v>4.9614294676452975</v>
      </c>
    </row>
    <row r="19" spans="1:12">
      <c r="A19" s="1573" t="s">
        <v>1237</v>
      </c>
      <c r="B19" s="1574">
        <v>14.612</v>
      </c>
      <c r="C19" s="1574">
        <v>1.4612000000000001</v>
      </c>
      <c r="D19" s="1575">
        <v>6.5408529805868462E-2</v>
      </c>
      <c r="E19" s="1574">
        <v>26043.8</v>
      </c>
      <c r="F19" s="1574">
        <v>2604.38</v>
      </c>
      <c r="G19" s="1575">
        <v>3.8664814592998851</v>
      </c>
      <c r="H19" s="1575">
        <v>137434.89382</v>
      </c>
      <c r="I19" s="1575">
        <v>13743.489382</v>
      </c>
      <c r="J19" s="1576">
        <v>61.684733641806723</v>
      </c>
    </row>
    <row r="20" spans="1:12">
      <c r="A20" s="1573" t="s">
        <v>1238</v>
      </c>
      <c r="B20" s="1574">
        <v>16324.982</v>
      </c>
      <c r="C20" s="1574">
        <v>1632.4982</v>
      </c>
      <c r="D20" s="1575">
        <v>73.076448927406659</v>
      </c>
      <c r="E20" s="1574">
        <v>27535.01511</v>
      </c>
      <c r="F20" s="1574">
        <v>2753.5015109999999</v>
      </c>
      <c r="G20" s="1575">
        <v>4.0878683373531191</v>
      </c>
      <c r="H20" s="1575">
        <v>4313.0554499999998</v>
      </c>
      <c r="I20" s="1575">
        <v>431.305545</v>
      </c>
      <c r="J20" s="1576">
        <v>1.9358233503933946</v>
      </c>
    </row>
    <row r="21" spans="1:12">
      <c r="A21" s="1573" t="s">
        <v>1239</v>
      </c>
      <c r="B21" s="1574">
        <v>0</v>
      </c>
      <c r="C21" s="1574">
        <v>0</v>
      </c>
      <c r="D21" s="1575">
        <v>0</v>
      </c>
      <c r="E21" s="1574">
        <v>620000</v>
      </c>
      <c r="F21" s="1574">
        <v>62000</v>
      </c>
      <c r="G21" s="1575">
        <v>92.045650203346995</v>
      </c>
      <c r="H21" s="1575">
        <v>70000</v>
      </c>
      <c r="I21" s="1575">
        <v>7000</v>
      </c>
      <c r="J21" s="1576">
        <v>31.418013540154604</v>
      </c>
    </row>
    <row r="22" spans="1:12">
      <c r="A22" s="1573" t="s">
        <v>1240</v>
      </c>
      <c r="B22" s="1574">
        <v>0</v>
      </c>
      <c r="C22" s="1574">
        <v>0</v>
      </c>
      <c r="D22" s="1575">
        <v>0</v>
      </c>
      <c r="E22" s="1574">
        <v>0</v>
      </c>
      <c r="F22" s="1574">
        <v>0</v>
      </c>
      <c r="G22" s="1575">
        <v>0</v>
      </c>
      <c r="H22" s="1575">
        <v>0</v>
      </c>
      <c r="I22" s="1575">
        <v>0</v>
      </c>
      <c r="J22" s="1576">
        <v>0</v>
      </c>
    </row>
    <row r="23" spans="1:12">
      <c r="A23" s="1573" t="s">
        <v>1241</v>
      </c>
      <c r="B23" s="1574">
        <v>600</v>
      </c>
      <c r="C23" s="1574">
        <v>600</v>
      </c>
      <c r="D23" s="1575">
        <v>26.85814254278749</v>
      </c>
      <c r="E23" s="1574">
        <v>0</v>
      </c>
      <c r="F23" s="1574">
        <v>0</v>
      </c>
      <c r="G23" s="1575">
        <v>0</v>
      </c>
      <c r="H23" s="1575">
        <v>0</v>
      </c>
      <c r="I23" s="1575">
        <v>0</v>
      </c>
      <c r="J23" s="1576">
        <v>0</v>
      </c>
    </row>
    <row r="24" spans="1:12">
      <c r="A24" s="1581" t="s">
        <v>1242</v>
      </c>
      <c r="B24" s="1574">
        <v>0</v>
      </c>
      <c r="C24" s="1574">
        <v>0</v>
      </c>
      <c r="D24" s="1575">
        <v>0</v>
      </c>
      <c r="E24" s="1574">
        <v>0</v>
      </c>
      <c r="F24" s="1574">
        <v>0</v>
      </c>
      <c r="G24" s="1575">
        <v>0</v>
      </c>
      <c r="H24" s="1575">
        <v>0</v>
      </c>
      <c r="I24" s="1575">
        <v>0</v>
      </c>
      <c r="J24" s="1576">
        <v>0</v>
      </c>
    </row>
    <row r="25" spans="1:12" ht="13.5" thickBot="1">
      <c r="A25" s="1582" t="s">
        <v>1243</v>
      </c>
      <c r="B25" s="1583">
        <v>16939.593999999997</v>
      </c>
      <c r="C25" s="1583">
        <v>2233.9593999999997</v>
      </c>
      <c r="D25" s="1583">
        <v>100</v>
      </c>
      <c r="E25" s="1583">
        <v>673578.81510999997</v>
      </c>
      <c r="F25" s="1583">
        <v>67357.881511</v>
      </c>
      <c r="G25" s="1583">
        <v>100</v>
      </c>
      <c r="H25" s="1583">
        <v>222802.11927000002</v>
      </c>
      <c r="I25" s="1583">
        <v>22280.211926999997</v>
      </c>
      <c r="J25" s="1584">
        <v>100.00000000000001</v>
      </c>
    </row>
    <row r="26" spans="1:12">
      <c r="A26" s="614" t="s">
        <v>1196</v>
      </c>
      <c r="B26" s="373"/>
      <c r="C26" s="373"/>
    </row>
    <row r="27" spans="1:12">
      <c r="A27" s="372" t="s">
        <v>1197</v>
      </c>
    </row>
    <row r="32" spans="1:12">
      <c r="L32" s="409"/>
    </row>
    <row r="34" spans="12:12">
      <c r="L34" s="409"/>
    </row>
  </sheetData>
  <mergeCells count="9">
    <mergeCell ref="B6:J6"/>
    <mergeCell ref="B17:J17"/>
    <mergeCell ref="A1:J1"/>
    <mergeCell ref="A2:J2"/>
    <mergeCell ref="A3:J3"/>
    <mergeCell ref="A4:A5"/>
    <mergeCell ref="B4:D4"/>
    <mergeCell ref="E4:G4"/>
    <mergeCell ref="H4:J4"/>
  </mergeCells>
  <pageMargins left="1.69" right="0.70866141732283472" top="1.1417322834645669"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M34"/>
  <sheetViews>
    <sheetView view="pageBreakPreview" zoomScaleSheetLayoutView="100" workbookViewId="0">
      <selection activeCell="O10" sqref="O10"/>
    </sheetView>
  </sheetViews>
  <sheetFormatPr defaultRowHeight="12.75"/>
  <cols>
    <col min="1" max="1" width="37.28515625" style="184" bestFit="1" customWidth="1"/>
    <col min="2" max="2" width="9.42578125" style="184" bestFit="1" customWidth="1"/>
    <col min="3" max="5" width="10.85546875" style="184" bestFit="1" customWidth="1"/>
    <col min="6" max="6" width="9" style="184" bestFit="1" customWidth="1"/>
    <col min="7" max="8" width="10.85546875" style="184" bestFit="1" customWidth="1"/>
    <col min="9" max="12" width="8.7109375" style="184" bestFit="1" customWidth="1"/>
    <col min="13" max="13" width="11" style="184" bestFit="1" customWidth="1"/>
    <col min="14" max="256" width="9.140625" style="184"/>
    <col min="257" max="257" width="37.28515625" style="184" bestFit="1" customWidth="1"/>
    <col min="258" max="258" width="9.42578125" style="184" bestFit="1" customWidth="1"/>
    <col min="259" max="261" width="10.85546875" style="184" bestFit="1" customWidth="1"/>
    <col min="262" max="262" width="9" style="184" bestFit="1" customWidth="1"/>
    <col min="263" max="264" width="10.85546875" style="184" bestFit="1" customWidth="1"/>
    <col min="265" max="268" width="8.7109375" style="184" bestFit="1" customWidth="1"/>
    <col min="269" max="269" width="11" style="184" bestFit="1" customWidth="1"/>
    <col min="270" max="512" width="9.140625" style="184"/>
    <col min="513" max="513" width="37.28515625" style="184" bestFit="1" customWidth="1"/>
    <col min="514" max="514" width="9.42578125" style="184" bestFit="1" customWidth="1"/>
    <col min="515" max="517" width="10.85546875" style="184" bestFit="1" customWidth="1"/>
    <col min="518" max="518" width="9" style="184" bestFit="1" customWidth="1"/>
    <col min="519" max="520" width="10.85546875" style="184" bestFit="1" customWidth="1"/>
    <col min="521" max="524" width="8.7109375" style="184" bestFit="1" customWidth="1"/>
    <col min="525" max="525" width="11" style="184" bestFit="1" customWidth="1"/>
    <col min="526" max="768" width="9.140625" style="184"/>
    <col min="769" max="769" width="37.28515625" style="184" bestFit="1" customWidth="1"/>
    <col min="770" max="770" width="9.42578125" style="184" bestFit="1" customWidth="1"/>
    <col min="771" max="773" width="10.85546875" style="184" bestFit="1" customWidth="1"/>
    <col min="774" max="774" width="9" style="184" bestFit="1" customWidth="1"/>
    <col min="775" max="776" width="10.85546875" style="184" bestFit="1" customWidth="1"/>
    <col min="777" max="780" width="8.7109375" style="184" bestFit="1" customWidth="1"/>
    <col min="781" max="781" width="11" style="184" bestFit="1" customWidth="1"/>
    <col min="782" max="1024" width="9.140625" style="184"/>
    <col min="1025" max="1025" width="37.28515625" style="184" bestFit="1" customWidth="1"/>
    <col min="1026" max="1026" width="9.42578125" style="184" bestFit="1" customWidth="1"/>
    <col min="1027" max="1029" width="10.85546875" style="184" bestFit="1" customWidth="1"/>
    <col min="1030" max="1030" width="9" style="184" bestFit="1" customWidth="1"/>
    <col min="1031" max="1032" width="10.85546875" style="184" bestFit="1" customWidth="1"/>
    <col min="1033" max="1036" width="8.7109375" style="184" bestFit="1" customWidth="1"/>
    <col min="1037" max="1037" width="11" style="184" bestFit="1" customWidth="1"/>
    <col min="1038" max="1280" width="9.140625" style="184"/>
    <col min="1281" max="1281" width="37.28515625" style="184" bestFit="1" customWidth="1"/>
    <col min="1282" max="1282" width="9.42578125" style="184" bestFit="1" customWidth="1"/>
    <col min="1283" max="1285" width="10.85546875" style="184" bestFit="1" customWidth="1"/>
    <col min="1286" max="1286" width="9" style="184" bestFit="1" customWidth="1"/>
    <col min="1287" max="1288" width="10.85546875" style="184" bestFit="1" customWidth="1"/>
    <col min="1289" max="1292" width="8.7109375" style="184" bestFit="1" customWidth="1"/>
    <col min="1293" max="1293" width="11" style="184" bestFit="1" customWidth="1"/>
    <col min="1294" max="1536" width="9.140625" style="184"/>
    <col min="1537" max="1537" width="37.28515625" style="184" bestFit="1" customWidth="1"/>
    <col min="1538" max="1538" width="9.42578125" style="184" bestFit="1" customWidth="1"/>
    <col min="1539" max="1541" width="10.85546875" style="184" bestFit="1" customWidth="1"/>
    <col min="1542" max="1542" width="9" style="184" bestFit="1" customWidth="1"/>
    <col min="1543" max="1544" width="10.85546875" style="184" bestFit="1" customWidth="1"/>
    <col min="1545" max="1548" width="8.7109375" style="184" bestFit="1" customWidth="1"/>
    <col min="1549" max="1549" width="11" style="184" bestFit="1" customWidth="1"/>
    <col min="1550" max="1792" width="9.140625" style="184"/>
    <col min="1793" max="1793" width="37.28515625" style="184" bestFit="1" customWidth="1"/>
    <col min="1794" max="1794" width="9.42578125" style="184" bestFit="1" customWidth="1"/>
    <col min="1795" max="1797" width="10.85546875" style="184" bestFit="1" customWidth="1"/>
    <col min="1798" max="1798" width="9" style="184" bestFit="1" customWidth="1"/>
    <col min="1799" max="1800" width="10.85546875" style="184" bestFit="1" customWidth="1"/>
    <col min="1801" max="1804" width="8.7109375" style="184" bestFit="1" customWidth="1"/>
    <col min="1805" max="1805" width="11" style="184" bestFit="1" customWidth="1"/>
    <col min="1806" max="2048" width="9.140625" style="184"/>
    <col min="2049" max="2049" width="37.28515625" style="184" bestFit="1" customWidth="1"/>
    <col min="2050" max="2050" width="9.42578125" style="184" bestFit="1" customWidth="1"/>
    <col min="2051" max="2053" width="10.85546875" style="184" bestFit="1" customWidth="1"/>
    <col min="2054" max="2054" width="9" style="184" bestFit="1" customWidth="1"/>
    <col min="2055" max="2056" width="10.85546875" style="184" bestFit="1" customWidth="1"/>
    <col min="2057" max="2060" width="8.7109375" style="184" bestFit="1" customWidth="1"/>
    <col min="2061" max="2061" width="11" style="184" bestFit="1" customWidth="1"/>
    <col min="2062" max="2304" width="9.140625" style="184"/>
    <col min="2305" max="2305" width="37.28515625" style="184" bestFit="1" customWidth="1"/>
    <col min="2306" max="2306" width="9.42578125" style="184" bestFit="1" customWidth="1"/>
    <col min="2307" max="2309" width="10.85546875" style="184" bestFit="1" customWidth="1"/>
    <col min="2310" max="2310" width="9" style="184" bestFit="1" customWidth="1"/>
    <col min="2311" max="2312" width="10.85546875" style="184" bestFit="1" customWidth="1"/>
    <col min="2313" max="2316" width="8.7109375" style="184" bestFit="1" customWidth="1"/>
    <col min="2317" max="2317" width="11" style="184" bestFit="1" customWidth="1"/>
    <col min="2318" max="2560" width="9.140625" style="184"/>
    <col min="2561" max="2561" width="37.28515625" style="184" bestFit="1" customWidth="1"/>
    <col min="2562" max="2562" width="9.42578125" style="184" bestFit="1" customWidth="1"/>
    <col min="2563" max="2565" width="10.85546875" style="184" bestFit="1" customWidth="1"/>
    <col min="2566" max="2566" width="9" style="184" bestFit="1" customWidth="1"/>
    <col min="2567" max="2568" width="10.85546875" style="184" bestFit="1" customWidth="1"/>
    <col min="2569" max="2572" width="8.7109375" style="184" bestFit="1" customWidth="1"/>
    <col min="2573" max="2573" width="11" style="184" bestFit="1" customWidth="1"/>
    <col min="2574" max="2816" width="9.140625" style="184"/>
    <col min="2817" max="2817" width="37.28515625" style="184" bestFit="1" customWidth="1"/>
    <col min="2818" max="2818" width="9.42578125" style="184" bestFit="1" customWidth="1"/>
    <col min="2819" max="2821" width="10.85546875" style="184" bestFit="1" customWidth="1"/>
    <col min="2822" max="2822" width="9" style="184" bestFit="1" customWidth="1"/>
    <col min="2823" max="2824" width="10.85546875" style="184" bestFit="1" customWidth="1"/>
    <col min="2825" max="2828" width="8.7109375" style="184" bestFit="1" customWidth="1"/>
    <col min="2829" max="2829" width="11" style="184" bestFit="1" customWidth="1"/>
    <col min="2830" max="3072" width="9.140625" style="184"/>
    <col min="3073" max="3073" width="37.28515625" style="184" bestFit="1" customWidth="1"/>
    <col min="3074" max="3074" width="9.42578125" style="184" bestFit="1" customWidth="1"/>
    <col min="3075" max="3077" width="10.85546875" style="184" bestFit="1" customWidth="1"/>
    <col min="3078" max="3078" width="9" style="184" bestFit="1" customWidth="1"/>
    <col min="3079" max="3080" width="10.85546875" style="184" bestFit="1" customWidth="1"/>
    <col min="3081" max="3084" width="8.7109375" style="184" bestFit="1" customWidth="1"/>
    <col min="3085" max="3085" width="11" style="184" bestFit="1" customWidth="1"/>
    <col min="3086" max="3328" width="9.140625" style="184"/>
    <col min="3329" max="3329" width="37.28515625" style="184" bestFit="1" customWidth="1"/>
    <col min="3330" max="3330" width="9.42578125" style="184" bestFit="1" customWidth="1"/>
    <col min="3331" max="3333" width="10.85546875" style="184" bestFit="1" customWidth="1"/>
    <col min="3334" max="3334" width="9" style="184" bestFit="1" customWidth="1"/>
    <col min="3335" max="3336" width="10.85546875" style="184" bestFit="1" customWidth="1"/>
    <col min="3337" max="3340" width="8.7109375" style="184" bestFit="1" customWidth="1"/>
    <col min="3341" max="3341" width="11" style="184" bestFit="1" customWidth="1"/>
    <col min="3342" max="3584" width="9.140625" style="184"/>
    <col min="3585" max="3585" width="37.28515625" style="184" bestFit="1" customWidth="1"/>
    <col min="3586" max="3586" width="9.42578125" style="184" bestFit="1" customWidth="1"/>
    <col min="3587" max="3589" width="10.85546875" style="184" bestFit="1" customWidth="1"/>
    <col min="3590" max="3590" width="9" style="184" bestFit="1" customWidth="1"/>
    <col min="3591" max="3592" width="10.85546875" style="184" bestFit="1" customWidth="1"/>
    <col min="3593" max="3596" width="8.7109375" style="184" bestFit="1" customWidth="1"/>
    <col min="3597" max="3597" width="11" style="184" bestFit="1" customWidth="1"/>
    <col min="3598" max="3840" width="9.140625" style="184"/>
    <col min="3841" max="3841" width="37.28515625" style="184" bestFit="1" customWidth="1"/>
    <col min="3842" max="3842" width="9.42578125" style="184" bestFit="1" customWidth="1"/>
    <col min="3843" max="3845" width="10.85546875" style="184" bestFit="1" customWidth="1"/>
    <col min="3846" max="3846" width="9" style="184" bestFit="1" customWidth="1"/>
    <col min="3847" max="3848" width="10.85546875" style="184" bestFit="1" customWidth="1"/>
    <col min="3849" max="3852" width="8.7109375" style="184" bestFit="1" customWidth="1"/>
    <col min="3853" max="3853" width="11" style="184" bestFit="1" customWidth="1"/>
    <col min="3854" max="4096" width="9.140625" style="184"/>
    <col min="4097" max="4097" width="37.28515625" style="184" bestFit="1" customWidth="1"/>
    <col min="4098" max="4098" width="9.42578125" style="184" bestFit="1" customWidth="1"/>
    <col min="4099" max="4101" width="10.85546875" style="184" bestFit="1" customWidth="1"/>
    <col min="4102" max="4102" width="9" style="184" bestFit="1" customWidth="1"/>
    <col min="4103" max="4104" width="10.85546875" style="184" bestFit="1" customWidth="1"/>
    <col min="4105" max="4108" width="8.7109375" style="184" bestFit="1" customWidth="1"/>
    <col min="4109" max="4109" width="11" style="184" bestFit="1" customWidth="1"/>
    <col min="4110" max="4352" width="9.140625" style="184"/>
    <col min="4353" max="4353" width="37.28515625" style="184" bestFit="1" customWidth="1"/>
    <col min="4354" max="4354" width="9.42578125" style="184" bestFit="1" customWidth="1"/>
    <col min="4355" max="4357" width="10.85546875" style="184" bestFit="1" customWidth="1"/>
    <col min="4358" max="4358" width="9" style="184" bestFit="1" customWidth="1"/>
    <col min="4359" max="4360" width="10.85546875" style="184" bestFit="1" customWidth="1"/>
    <col min="4361" max="4364" width="8.7109375" style="184" bestFit="1" customWidth="1"/>
    <col min="4365" max="4365" width="11" style="184" bestFit="1" customWidth="1"/>
    <col min="4366" max="4608" width="9.140625" style="184"/>
    <col min="4609" max="4609" width="37.28515625" style="184" bestFit="1" customWidth="1"/>
    <col min="4610" max="4610" width="9.42578125" style="184" bestFit="1" customWidth="1"/>
    <col min="4611" max="4613" width="10.85546875" style="184" bestFit="1" customWidth="1"/>
    <col min="4614" max="4614" width="9" style="184" bestFit="1" customWidth="1"/>
    <col min="4615" max="4616" width="10.85546875" style="184" bestFit="1" customWidth="1"/>
    <col min="4617" max="4620" width="8.7109375" style="184" bestFit="1" customWidth="1"/>
    <col min="4621" max="4621" width="11" style="184" bestFit="1" customWidth="1"/>
    <col min="4622" max="4864" width="9.140625" style="184"/>
    <col min="4865" max="4865" width="37.28515625" style="184" bestFit="1" customWidth="1"/>
    <col min="4866" max="4866" width="9.42578125" style="184" bestFit="1" customWidth="1"/>
    <col min="4867" max="4869" width="10.85546875" style="184" bestFit="1" customWidth="1"/>
    <col min="4870" max="4870" width="9" style="184" bestFit="1" customWidth="1"/>
    <col min="4871" max="4872" width="10.85546875" style="184" bestFit="1" customWidth="1"/>
    <col min="4873" max="4876" width="8.7109375" style="184" bestFit="1" customWidth="1"/>
    <col min="4877" max="4877" width="11" style="184" bestFit="1" customWidth="1"/>
    <col min="4878" max="5120" width="9.140625" style="184"/>
    <col min="5121" max="5121" width="37.28515625" style="184" bestFit="1" customWidth="1"/>
    <col min="5122" max="5122" width="9.42578125" style="184" bestFit="1" customWidth="1"/>
    <col min="5123" max="5125" width="10.85546875" style="184" bestFit="1" customWidth="1"/>
    <col min="5126" max="5126" width="9" style="184" bestFit="1" customWidth="1"/>
    <col min="5127" max="5128" width="10.85546875" style="184" bestFit="1" customWidth="1"/>
    <col min="5129" max="5132" width="8.7109375" style="184" bestFit="1" customWidth="1"/>
    <col min="5133" max="5133" width="11" style="184" bestFit="1" customWidth="1"/>
    <col min="5134" max="5376" width="9.140625" style="184"/>
    <col min="5377" max="5377" width="37.28515625" style="184" bestFit="1" customWidth="1"/>
    <col min="5378" max="5378" width="9.42578125" style="184" bestFit="1" customWidth="1"/>
    <col min="5379" max="5381" width="10.85546875" style="184" bestFit="1" customWidth="1"/>
    <col min="5382" max="5382" width="9" style="184" bestFit="1" customWidth="1"/>
    <col min="5383" max="5384" width="10.85546875" style="184" bestFit="1" customWidth="1"/>
    <col min="5385" max="5388" width="8.7109375" style="184" bestFit="1" customWidth="1"/>
    <col min="5389" max="5389" width="11" style="184" bestFit="1" customWidth="1"/>
    <col min="5390" max="5632" width="9.140625" style="184"/>
    <col min="5633" max="5633" width="37.28515625" style="184" bestFit="1" customWidth="1"/>
    <col min="5634" max="5634" width="9.42578125" style="184" bestFit="1" customWidth="1"/>
    <col min="5635" max="5637" width="10.85546875" style="184" bestFit="1" customWidth="1"/>
    <col min="5638" max="5638" width="9" style="184" bestFit="1" customWidth="1"/>
    <col min="5639" max="5640" width="10.85546875" style="184" bestFit="1" customWidth="1"/>
    <col min="5641" max="5644" width="8.7109375" style="184" bestFit="1" customWidth="1"/>
    <col min="5645" max="5645" width="11" style="184" bestFit="1" customWidth="1"/>
    <col min="5646" max="5888" width="9.140625" style="184"/>
    <col min="5889" max="5889" width="37.28515625" style="184" bestFit="1" customWidth="1"/>
    <col min="5890" max="5890" width="9.42578125" style="184" bestFit="1" customWidth="1"/>
    <col min="5891" max="5893" width="10.85546875" style="184" bestFit="1" customWidth="1"/>
    <col min="5894" max="5894" width="9" style="184" bestFit="1" customWidth="1"/>
    <col min="5895" max="5896" width="10.85546875" style="184" bestFit="1" customWidth="1"/>
    <col min="5897" max="5900" width="8.7109375" style="184" bestFit="1" customWidth="1"/>
    <col min="5901" max="5901" width="11" style="184" bestFit="1" customWidth="1"/>
    <col min="5902" max="6144" width="9.140625" style="184"/>
    <col min="6145" max="6145" width="37.28515625" style="184" bestFit="1" customWidth="1"/>
    <col min="6146" max="6146" width="9.42578125" style="184" bestFit="1" customWidth="1"/>
    <col min="6147" max="6149" width="10.85546875" style="184" bestFit="1" customWidth="1"/>
    <col min="6150" max="6150" width="9" style="184" bestFit="1" customWidth="1"/>
    <col min="6151" max="6152" width="10.85546875" style="184" bestFit="1" customWidth="1"/>
    <col min="6153" max="6156" width="8.7109375" style="184" bestFit="1" customWidth="1"/>
    <col min="6157" max="6157" width="11" style="184" bestFit="1" customWidth="1"/>
    <col min="6158" max="6400" width="9.140625" style="184"/>
    <col min="6401" max="6401" width="37.28515625" style="184" bestFit="1" customWidth="1"/>
    <col min="6402" max="6402" width="9.42578125" style="184" bestFit="1" customWidth="1"/>
    <col min="6403" max="6405" width="10.85546875" style="184" bestFit="1" customWidth="1"/>
    <col min="6406" max="6406" width="9" style="184" bestFit="1" customWidth="1"/>
    <col min="6407" max="6408" width="10.85546875" style="184" bestFit="1" customWidth="1"/>
    <col min="6409" max="6412" width="8.7109375" style="184" bestFit="1" customWidth="1"/>
    <col min="6413" max="6413" width="11" style="184" bestFit="1" customWidth="1"/>
    <col min="6414" max="6656" width="9.140625" style="184"/>
    <col min="6657" max="6657" width="37.28515625" style="184" bestFit="1" customWidth="1"/>
    <col min="6658" max="6658" width="9.42578125" style="184" bestFit="1" customWidth="1"/>
    <col min="6659" max="6661" width="10.85546875" style="184" bestFit="1" customWidth="1"/>
    <col min="6662" max="6662" width="9" style="184" bestFit="1" customWidth="1"/>
    <col min="6663" max="6664" width="10.85546875" style="184" bestFit="1" customWidth="1"/>
    <col min="6665" max="6668" width="8.7109375" style="184" bestFit="1" customWidth="1"/>
    <col min="6669" max="6669" width="11" style="184" bestFit="1" customWidth="1"/>
    <col min="6670" max="6912" width="9.140625" style="184"/>
    <col min="6913" max="6913" width="37.28515625" style="184" bestFit="1" customWidth="1"/>
    <col min="6914" max="6914" width="9.42578125" style="184" bestFit="1" customWidth="1"/>
    <col min="6915" max="6917" width="10.85546875" style="184" bestFit="1" customWidth="1"/>
    <col min="6918" max="6918" width="9" style="184" bestFit="1" customWidth="1"/>
    <col min="6919" max="6920" width="10.85546875" style="184" bestFit="1" customWidth="1"/>
    <col min="6921" max="6924" width="8.7109375" style="184" bestFit="1" customWidth="1"/>
    <col min="6925" max="6925" width="11" style="184" bestFit="1" customWidth="1"/>
    <col min="6926" max="7168" width="9.140625" style="184"/>
    <col min="7169" max="7169" width="37.28515625" style="184" bestFit="1" customWidth="1"/>
    <col min="7170" max="7170" width="9.42578125" style="184" bestFit="1" customWidth="1"/>
    <col min="7171" max="7173" width="10.85546875" style="184" bestFit="1" customWidth="1"/>
    <col min="7174" max="7174" width="9" style="184" bestFit="1" customWidth="1"/>
    <col min="7175" max="7176" width="10.85546875" style="184" bestFit="1" customWidth="1"/>
    <col min="7177" max="7180" width="8.7109375" style="184" bestFit="1" customWidth="1"/>
    <col min="7181" max="7181" width="11" style="184" bestFit="1" customWidth="1"/>
    <col min="7182" max="7424" width="9.140625" style="184"/>
    <col min="7425" max="7425" width="37.28515625" style="184" bestFit="1" customWidth="1"/>
    <col min="7426" max="7426" width="9.42578125" style="184" bestFit="1" customWidth="1"/>
    <col min="7427" max="7429" width="10.85546875" style="184" bestFit="1" customWidth="1"/>
    <col min="7430" max="7430" width="9" style="184" bestFit="1" customWidth="1"/>
    <col min="7431" max="7432" width="10.85546875" style="184" bestFit="1" customWidth="1"/>
    <col min="7433" max="7436" width="8.7109375" style="184" bestFit="1" customWidth="1"/>
    <col min="7437" max="7437" width="11" style="184" bestFit="1" customWidth="1"/>
    <col min="7438" max="7680" width="9.140625" style="184"/>
    <col min="7681" max="7681" width="37.28515625" style="184" bestFit="1" customWidth="1"/>
    <col min="7682" max="7682" width="9.42578125" style="184" bestFit="1" customWidth="1"/>
    <col min="7683" max="7685" width="10.85546875" style="184" bestFit="1" customWidth="1"/>
    <col min="7686" max="7686" width="9" style="184" bestFit="1" customWidth="1"/>
    <col min="7687" max="7688" width="10.85546875" style="184" bestFit="1" customWidth="1"/>
    <col min="7689" max="7692" width="8.7109375" style="184" bestFit="1" customWidth="1"/>
    <col min="7693" max="7693" width="11" style="184" bestFit="1" customWidth="1"/>
    <col min="7694" max="7936" width="9.140625" style="184"/>
    <col min="7937" max="7937" width="37.28515625" style="184" bestFit="1" customWidth="1"/>
    <col min="7938" max="7938" width="9.42578125" style="184" bestFit="1" customWidth="1"/>
    <col min="7939" max="7941" width="10.85546875" style="184" bestFit="1" customWidth="1"/>
    <col min="7942" max="7942" width="9" style="184" bestFit="1" customWidth="1"/>
    <col min="7943" max="7944" width="10.85546875" style="184" bestFit="1" customWidth="1"/>
    <col min="7945" max="7948" width="8.7109375" style="184" bestFit="1" customWidth="1"/>
    <col min="7949" max="7949" width="11" style="184" bestFit="1" customWidth="1"/>
    <col min="7950" max="8192" width="9.140625" style="184"/>
    <col min="8193" max="8193" width="37.28515625" style="184" bestFit="1" customWidth="1"/>
    <col min="8194" max="8194" width="9.42578125" style="184" bestFit="1" customWidth="1"/>
    <col min="8195" max="8197" width="10.85546875" style="184" bestFit="1" customWidth="1"/>
    <col min="8198" max="8198" width="9" style="184" bestFit="1" customWidth="1"/>
    <col min="8199" max="8200" width="10.85546875" style="184" bestFit="1" customWidth="1"/>
    <col min="8201" max="8204" width="8.7109375" style="184" bestFit="1" customWidth="1"/>
    <col min="8205" max="8205" width="11" style="184" bestFit="1" customWidth="1"/>
    <col min="8206" max="8448" width="9.140625" style="184"/>
    <col min="8449" max="8449" width="37.28515625" style="184" bestFit="1" customWidth="1"/>
    <col min="8450" max="8450" width="9.42578125" style="184" bestFit="1" customWidth="1"/>
    <col min="8451" max="8453" width="10.85546875" style="184" bestFit="1" customWidth="1"/>
    <col min="8454" max="8454" width="9" style="184" bestFit="1" customWidth="1"/>
    <col min="8455" max="8456" width="10.85546875" style="184" bestFit="1" customWidth="1"/>
    <col min="8457" max="8460" width="8.7109375" style="184" bestFit="1" customWidth="1"/>
    <col min="8461" max="8461" width="11" style="184" bestFit="1" customWidth="1"/>
    <col min="8462" max="8704" width="9.140625" style="184"/>
    <col min="8705" max="8705" width="37.28515625" style="184" bestFit="1" customWidth="1"/>
    <col min="8706" max="8706" width="9.42578125" style="184" bestFit="1" customWidth="1"/>
    <col min="8707" max="8709" width="10.85546875" style="184" bestFit="1" customWidth="1"/>
    <col min="8710" max="8710" width="9" style="184" bestFit="1" customWidth="1"/>
    <col min="8711" max="8712" width="10.85546875" style="184" bestFit="1" customWidth="1"/>
    <col min="8713" max="8716" width="8.7109375" style="184" bestFit="1" customWidth="1"/>
    <col min="8717" max="8717" width="11" style="184" bestFit="1" customWidth="1"/>
    <col min="8718" max="8960" width="9.140625" style="184"/>
    <col min="8961" max="8961" width="37.28515625" style="184" bestFit="1" customWidth="1"/>
    <col min="8962" max="8962" width="9.42578125" style="184" bestFit="1" customWidth="1"/>
    <col min="8963" max="8965" width="10.85546875" style="184" bestFit="1" customWidth="1"/>
    <col min="8966" max="8966" width="9" style="184" bestFit="1" customWidth="1"/>
    <col min="8967" max="8968" width="10.85546875" style="184" bestFit="1" customWidth="1"/>
    <col min="8969" max="8972" width="8.7109375" style="184" bestFit="1" customWidth="1"/>
    <col min="8973" max="8973" width="11" style="184" bestFit="1" customWidth="1"/>
    <col min="8974" max="9216" width="9.140625" style="184"/>
    <col min="9217" max="9217" width="37.28515625" style="184" bestFit="1" customWidth="1"/>
    <col min="9218" max="9218" width="9.42578125" style="184" bestFit="1" customWidth="1"/>
    <col min="9219" max="9221" width="10.85546875" style="184" bestFit="1" customWidth="1"/>
    <col min="9222" max="9222" width="9" style="184" bestFit="1" customWidth="1"/>
    <col min="9223" max="9224" width="10.85546875" style="184" bestFit="1" customWidth="1"/>
    <col min="9225" max="9228" width="8.7109375" style="184" bestFit="1" customWidth="1"/>
    <col min="9229" max="9229" width="11" style="184" bestFit="1" customWidth="1"/>
    <col min="9230" max="9472" width="9.140625" style="184"/>
    <col min="9473" max="9473" width="37.28515625" style="184" bestFit="1" customWidth="1"/>
    <col min="9474" max="9474" width="9.42578125" style="184" bestFit="1" customWidth="1"/>
    <col min="9475" max="9477" width="10.85546875" style="184" bestFit="1" customWidth="1"/>
    <col min="9478" max="9478" width="9" style="184" bestFit="1" customWidth="1"/>
    <col min="9479" max="9480" width="10.85546875" style="184" bestFit="1" customWidth="1"/>
    <col min="9481" max="9484" width="8.7109375" style="184" bestFit="1" customWidth="1"/>
    <col min="9485" max="9485" width="11" style="184" bestFit="1" customWidth="1"/>
    <col min="9486" max="9728" width="9.140625" style="184"/>
    <col min="9729" max="9729" width="37.28515625" style="184" bestFit="1" customWidth="1"/>
    <col min="9730" max="9730" width="9.42578125" style="184" bestFit="1" customWidth="1"/>
    <col min="9731" max="9733" width="10.85546875" style="184" bestFit="1" customWidth="1"/>
    <col min="9734" max="9734" width="9" style="184" bestFit="1" customWidth="1"/>
    <col min="9735" max="9736" width="10.85546875" style="184" bestFit="1" customWidth="1"/>
    <col min="9737" max="9740" width="8.7109375" style="184" bestFit="1" customWidth="1"/>
    <col min="9741" max="9741" width="11" style="184" bestFit="1" customWidth="1"/>
    <col min="9742" max="9984" width="9.140625" style="184"/>
    <col min="9985" max="9985" width="37.28515625" style="184" bestFit="1" customWidth="1"/>
    <col min="9986" max="9986" width="9.42578125" style="184" bestFit="1" customWidth="1"/>
    <col min="9987" max="9989" width="10.85546875" style="184" bestFit="1" customWidth="1"/>
    <col min="9990" max="9990" width="9" style="184" bestFit="1" customWidth="1"/>
    <col min="9991" max="9992" width="10.85546875" style="184" bestFit="1" customWidth="1"/>
    <col min="9993" max="9996" width="8.7109375" style="184" bestFit="1" customWidth="1"/>
    <col min="9997" max="9997" width="11" style="184" bestFit="1" customWidth="1"/>
    <col min="9998" max="10240" width="9.140625" style="184"/>
    <col min="10241" max="10241" width="37.28515625" style="184" bestFit="1" customWidth="1"/>
    <col min="10242" max="10242" width="9.42578125" style="184" bestFit="1" customWidth="1"/>
    <col min="10243" max="10245" width="10.85546875" style="184" bestFit="1" customWidth="1"/>
    <col min="10246" max="10246" width="9" style="184" bestFit="1" customWidth="1"/>
    <col min="10247" max="10248" width="10.85546875" style="184" bestFit="1" customWidth="1"/>
    <col min="10249" max="10252" width="8.7109375" style="184" bestFit="1" customWidth="1"/>
    <col min="10253" max="10253" width="11" style="184" bestFit="1" customWidth="1"/>
    <col min="10254" max="10496" width="9.140625" style="184"/>
    <col min="10497" max="10497" width="37.28515625" style="184" bestFit="1" customWidth="1"/>
    <col min="10498" max="10498" width="9.42578125" style="184" bestFit="1" customWidth="1"/>
    <col min="10499" max="10501" width="10.85546875" style="184" bestFit="1" customWidth="1"/>
    <col min="10502" max="10502" width="9" style="184" bestFit="1" customWidth="1"/>
    <col min="10503" max="10504" width="10.85546875" style="184" bestFit="1" customWidth="1"/>
    <col min="10505" max="10508" width="8.7109375" style="184" bestFit="1" customWidth="1"/>
    <col min="10509" max="10509" width="11" style="184" bestFit="1" customWidth="1"/>
    <col min="10510" max="10752" width="9.140625" style="184"/>
    <col min="10753" max="10753" width="37.28515625" style="184" bestFit="1" customWidth="1"/>
    <col min="10754" max="10754" width="9.42578125" style="184" bestFit="1" customWidth="1"/>
    <col min="10755" max="10757" width="10.85546875" style="184" bestFit="1" customWidth="1"/>
    <col min="10758" max="10758" width="9" style="184" bestFit="1" customWidth="1"/>
    <col min="10759" max="10760" width="10.85546875" style="184" bestFit="1" customWidth="1"/>
    <col min="10761" max="10764" width="8.7109375" style="184" bestFit="1" customWidth="1"/>
    <col min="10765" max="10765" width="11" style="184" bestFit="1" customWidth="1"/>
    <col min="10766" max="11008" width="9.140625" style="184"/>
    <col min="11009" max="11009" width="37.28515625" style="184" bestFit="1" customWidth="1"/>
    <col min="11010" max="11010" width="9.42578125" style="184" bestFit="1" customWidth="1"/>
    <col min="11011" max="11013" width="10.85546875" style="184" bestFit="1" customWidth="1"/>
    <col min="11014" max="11014" width="9" style="184" bestFit="1" customWidth="1"/>
    <col min="11015" max="11016" width="10.85546875" style="184" bestFit="1" customWidth="1"/>
    <col min="11017" max="11020" width="8.7109375" style="184" bestFit="1" customWidth="1"/>
    <col min="11021" max="11021" width="11" style="184" bestFit="1" customWidth="1"/>
    <col min="11022" max="11264" width="9.140625" style="184"/>
    <col min="11265" max="11265" width="37.28515625" style="184" bestFit="1" customWidth="1"/>
    <col min="11266" max="11266" width="9.42578125" style="184" bestFit="1" customWidth="1"/>
    <col min="11267" max="11269" width="10.85546875" style="184" bestFit="1" customWidth="1"/>
    <col min="11270" max="11270" width="9" style="184" bestFit="1" customWidth="1"/>
    <col min="11271" max="11272" width="10.85546875" style="184" bestFit="1" customWidth="1"/>
    <col min="11273" max="11276" width="8.7109375" style="184" bestFit="1" customWidth="1"/>
    <col min="11277" max="11277" width="11" style="184" bestFit="1" customWidth="1"/>
    <col min="11278" max="11520" width="9.140625" style="184"/>
    <col min="11521" max="11521" width="37.28515625" style="184" bestFit="1" customWidth="1"/>
    <col min="11522" max="11522" width="9.42578125" style="184" bestFit="1" customWidth="1"/>
    <col min="11523" max="11525" width="10.85546875" style="184" bestFit="1" customWidth="1"/>
    <col min="11526" max="11526" width="9" style="184" bestFit="1" customWidth="1"/>
    <col min="11527" max="11528" width="10.85546875" style="184" bestFit="1" customWidth="1"/>
    <col min="11529" max="11532" width="8.7109375" style="184" bestFit="1" customWidth="1"/>
    <col min="11533" max="11533" width="11" style="184" bestFit="1" customWidth="1"/>
    <col min="11534" max="11776" width="9.140625" style="184"/>
    <col min="11777" max="11777" width="37.28515625" style="184" bestFit="1" customWidth="1"/>
    <col min="11778" max="11778" width="9.42578125" style="184" bestFit="1" customWidth="1"/>
    <col min="11779" max="11781" width="10.85546875" style="184" bestFit="1" customWidth="1"/>
    <col min="11782" max="11782" width="9" style="184" bestFit="1" customWidth="1"/>
    <col min="11783" max="11784" width="10.85546875" style="184" bestFit="1" customWidth="1"/>
    <col min="11785" max="11788" width="8.7109375" style="184" bestFit="1" customWidth="1"/>
    <col min="11789" max="11789" width="11" style="184" bestFit="1" customWidth="1"/>
    <col min="11790" max="12032" width="9.140625" style="184"/>
    <col min="12033" max="12033" width="37.28515625" style="184" bestFit="1" customWidth="1"/>
    <col min="12034" max="12034" width="9.42578125" style="184" bestFit="1" customWidth="1"/>
    <col min="12035" max="12037" width="10.85546875" style="184" bestFit="1" customWidth="1"/>
    <col min="12038" max="12038" width="9" style="184" bestFit="1" customWidth="1"/>
    <col min="12039" max="12040" width="10.85546875" style="184" bestFit="1" customWidth="1"/>
    <col min="12041" max="12044" width="8.7109375" style="184" bestFit="1" customWidth="1"/>
    <col min="12045" max="12045" width="11" style="184" bestFit="1" customWidth="1"/>
    <col min="12046" max="12288" width="9.140625" style="184"/>
    <col min="12289" max="12289" width="37.28515625" style="184" bestFit="1" customWidth="1"/>
    <col min="12290" max="12290" width="9.42578125" style="184" bestFit="1" customWidth="1"/>
    <col min="12291" max="12293" width="10.85546875" style="184" bestFit="1" customWidth="1"/>
    <col min="12294" max="12294" width="9" style="184" bestFit="1" customWidth="1"/>
    <col min="12295" max="12296" width="10.85546875" style="184" bestFit="1" customWidth="1"/>
    <col min="12297" max="12300" width="8.7109375" style="184" bestFit="1" customWidth="1"/>
    <col min="12301" max="12301" width="11" style="184" bestFit="1" customWidth="1"/>
    <col min="12302" max="12544" width="9.140625" style="184"/>
    <col min="12545" max="12545" width="37.28515625" style="184" bestFit="1" customWidth="1"/>
    <col min="12546" max="12546" width="9.42578125" style="184" bestFit="1" customWidth="1"/>
    <col min="12547" max="12549" width="10.85546875" style="184" bestFit="1" customWidth="1"/>
    <col min="12550" max="12550" width="9" style="184" bestFit="1" customWidth="1"/>
    <col min="12551" max="12552" width="10.85546875" style="184" bestFit="1" customWidth="1"/>
    <col min="12553" max="12556" width="8.7109375" style="184" bestFit="1" customWidth="1"/>
    <col min="12557" max="12557" width="11" style="184" bestFit="1" customWidth="1"/>
    <col min="12558" max="12800" width="9.140625" style="184"/>
    <col min="12801" max="12801" width="37.28515625" style="184" bestFit="1" customWidth="1"/>
    <col min="12802" max="12802" width="9.42578125" style="184" bestFit="1" customWidth="1"/>
    <col min="12803" max="12805" width="10.85546875" style="184" bestFit="1" customWidth="1"/>
    <col min="12806" max="12806" width="9" style="184" bestFit="1" customWidth="1"/>
    <col min="12807" max="12808" width="10.85546875" style="184" bestFit="1" customWidth="1"/>
    <col min="12809" max="12812" width="8.7109375" style="184" bestFit="1" customWidth="1"/>
    <col min="12813" max="12813" width="11" style="184" bestFit="1" customWidth="1"/>
    <col min="12814" max="13056" width="9.140625" style="184"/>
    <col min="13057" max="13057" width="37.28515625" style="184" bestFit="1" customWidth="1"/>
    <col min="13058" max="13058" width="9.42578125" style="184" bestFit="1" customWidth="1"/>
    <col min="13059" max="13061" width="10.85546875" style="184" bestFit="1" customWidth="1"/>
    <col min="13062" max="13062" width="9" style="184" bestFit="1" customWidth="1"/>
    <col min="13063" max="13064" width="10.85546875" style="184" bestFit="1" customWidth="1"/>
    <col min="13065" max="13068" width="8.7109375" style="184" bestFit="1" customWidth="1"/>
    <col min="13069" max="13069" width="11" style="184" bestFit="1" customWidth="1"/>
    <col min="13070" max="13312" width="9.140625" style="184"/>
    <col min="13313" max="13313" width="37.28515625" style="184" bestFit="1" customWidth="1"/>
    <col min="13314" max="13314" width="9.42578125" style="184" bestFit="1" customWidth="1"/>
    <col min="13315" max="13317" width="10.85546875" style="184" bestFit="1" customWidth="1"/>
    <col min="13318" max="13318" width="9" style="184" bestFit="1" customWidth="1"/>
    <col min="13319" max="13320" width="10.85546875" style="184" bestFit="1" customWidth="1"/>
    <col min="13321" max="13324" width="8.7109375" style="184" bestFit="1" customWidth="1"/>
    <col min="13325" max="13325" width="11" style="184" bestFit="1" customWidth="1"/>
    <col min="13326" max="13568" width="9.140625" style="184"/>
    <col min="13569" max="13569" width="37.28515625" style="184" bestFit="1" customWidth="1"/>
    <col min="13570" max="13570" width="9.42578125" style="184" bestFit="1" customWidth="1"/>
    <col min="13571" max="13573" width="10.85546875" style="184" bestFit="1" customWidth="1"/>
    <col min="13574" max="13574" width="9" style="184" bestFit="1" customWidth="1"/>
    <col min="13575" max="13576" width="10.85546875" style="184" bestFit="1" customWidth="1"/>
    <col min="13577" max="13580" width="8.7109375" style="184" bestFit="1" customWidth="1"/>
    <col min="13581" max="13581" width="11" style="184" bestFit="1" customWidth="1"/>
    <col min="13582" max="13824" width="9.140625" style="184"/>
    <col min="13825" max="13825" width="37.28515625" style="184" bestFit="1" customWidth="1"/>
    <col min="13826" max="13826" width="9.42578125" style="184" bestFit="1" customWidth="1"/>
    <col min="13827" max="13829" width="10.85546875" style="184" bestFit="1" customWidth="1"/>
    <col min="13830" max="13830" width="9" style="184" bestFit="1" customWidth="1"/>
    <col min="13831" max="13832" width="10.85546875" style="184" bestFit="1" customWidth="1"/>
    <col min="13833" max="13836" width="8.7109375" style="184" bestFit="1" customWidth="1"/>
    <col min="13837" max="13837" width="11" style="184" bestFit="1" customWidth="1"/>
    <col min="13838" max="14080" width="9.140625" style="184"/>
    <col min="14081" max="14081" width="37.28515625" style="184" bestFit="1" customWidth="1"/>
    <col min="14082" max="14082" width="9.42578125" style="184" bestFit="1" customWidth="1"/>
    <col min="14083" max="14085" width="10.85546875" style="184" bestFit="1" customWidth="1"/>
    <col min="14086" max="14086" width="9" style="184" bestFit="1" customWidth="1"/>
    <col min="14087" max="14088" width="10.85546875" style="184" bestFit="1" customWidth="1"/>
    <col min="14089" max="14092" width="8.7109375" style="184" bestFit="1" customWidth="1"/>
    <col min="14093" max="14093" width="11" style="184" bestFit="1" customWidth="1"/>
    <col min="14094" max="14336" width="9.140625" style="184"/>
    <col min="14337" max="14337" width="37.28515625" style="184" bestFit="1" customWidth="1"/>
    <col min="14338" max="14338" width="9.42578125" style="184" bestFit="1" customWidth="1"/>
    <col min="14339" max="14341" width="10.85546875" style="184" bestFit="1" customWidth="1"/>
    <col min="14342" max="14342" width="9" style="184" bestFit="1" customWidth="1"/>
    <col min="14343" max="14344" width="10.85546875" style="184" bestFit="1" customWidth="1"/>
    <col min="14345" max="14348" width="8.7109375" style="184" bestFit="1" customWidth="1"/>
    <col min="14349" max="14349" width="11" style="184" bestFit="1" customWidth="1"/>
    <col min="14350" max="14592" width="9.140625" style="184"/>
    <col min="14593" max="14593" width="37.28515625" style="184" bestFit="1" customWidth="1"/>
    <col min="14594" max="14594" width="9.42578125" style="184" bestFit="1" customWidth="1"/>
    <col min="14595" max="14597" width="10.85546875" style="184" bestFit="1" customWidth="1"/>
    <col min="14598" max="14598" width="9" style="184" bestFit="1" customWidth="1"/>
    <col min="14599" max="14600" width="10.85546875" style="184" bestFit="1" customWidth="1"/>
    <col min="14601" max="14604" width="8.7109375" style="184" bestFit="1" customWidth="1"/>
    <col min="14605" max="14605" width="11" style="184" bestFit="1" customWidth="1"/>
    <col min="14606" max="14848" width="9.140625" style="184"/>
    <col min="14849" max="14849" width="37.28515625" style="184" bestFit="1" customWidth="1"/>
    <col min="14850" max="14850" width="9.42578125" style="184" bestFit="1" customWidth="1"/>
    <col min="14851" max="14853" width="10.85546875" style="184" bestFit="1" customWidth="1"/>
    <col min="14854" max="14854" width="9" style="184" bestFit="1" customWidth="1"/>
    <col min="14855" max="14856" width="10.85546875" style="184" bestFit="1" customWidth="1"/>
    <col min="14857" max="14860" width="8.7109375" style="184" bestFit="1" customWidth="1"/>
    <col min="14861" max="14861" width="11" style="184" bestFit="1" customWidth="1"/>
    <col min="14862" max="15104" width="9.140625" style="184"/>
    <col min="15105" max="15105" width="37.28515625" style="184" bestFit="1" customWidth="1"/>
    <col min="15106" max="15106" width="9.42578125" style="184" bestFit="1" customWidth="1"/>
    <col min="15107" max="15109" width="10.85546875" style="184" bestFit="1" customWidth="1"/>
    <col min="15110" max="15110" width="9" style="184" bestFit="1" customWidth="1"/>
    <col min="15111" max="15112" width="10.85546875" style="184" bestFit="1" customWidth="1"/>
    <col min="15113" max="15116" width="8.7109375" style="184" bestFit="1" customWidth="1"/>
    <col min="15117" max="15117" width="11" style="184" bestFit="1" customWidth="1"/>
    <col min="15118" max="15360" width="9.140625" style="184"/>
    <col min="15361" max="15361" width="37.28515625" style="184" bestFit="1" customWidth="1"/>
    <col min="15362" max="15362" width="9.42578125" style="184" bestFit="1" customWidth="1"/>
    <col min="15363" max="15365" width="10.85546875" style="184" bestFit="1" customWidth="1"/>
    <col min="15366" max="15366" width="9" style="184" bestFit="1" customWidth="1"/>
    <col min="15367" max="15368" width="10.85546875" style="184" bestFit="1" customWidth="1"/>
    <col min="15369" max="15372" width="8.7109375" style="184" bestFit="1" customWidth="1"/>
    <col min="15373" max="15373" width="11" style="184" bestFit="1" customWidth="1"/>
    <col min="15374" max="15616" width="9.140625" style="184"/>
    <col min="15617" max="15617" width="37.28515625" style="184" bestFit="1" customWidth="1"/>
    <col min="15618" max="15618" width="9.42578125" style="184" bestFit="1" customWidth="1"/>
    <col min="15619" max="15621" width="10.85546875" style="184" bestFit="1" customWidth="1"/>
    <col min="15622" max="15622" width="9" style="184" bestFit="1" customWidth="1"/>
    <col min="15623" max="15624" width="10.85546875" style="184" bestFit="1" customWidth="1"/>
    <col min="15625" max="15628" width="8.7109375" style="184" bestFit="1" customWidth="1"/>
    <col min="15629" max="15629" width="11" style="184" bestFit="1" customWidth="1"/>
    <col min="15630" max="15872" width="9.140625" style="184"/>
    <col min="15873" max="15873" width="37.28515625" style="184" bestFit="1" customWidth="1"/>
    <col min="15874" max="15874" width="9.42578125" style="184" bestFit="1" customWidth="1"/>
    <col min="15875" max="15877" width="10.85546875" style="184" bestFit="1" customWidth="1"/>
    <col min="15878" max="15878" width="9" style="184" bestFit="1" customWidth="1"/>
    <col min="15879" max="15880" width="10.85546875" style="184" bestFit="1" customWidth="1"/>
    <col min="15881" max="15884" width="8.7109375" style="184" bestFit="1" customWidth="1"/>
    <col min="15885" max="15885" width="11" style="184" bestFit="1" customWidth="1"/>
    <col min="15886" max="16128" width="9.140625" style="184"/>
    <col min="16129" max="16129" width="37.28515625" style="184" bestFit="1" customWidth="1"/>
    <col min="16130" max="16130" width="9.42578125" style="184" bestFit="1" customWidth="1"/>
    <col min="16131" max="16133" width="10.85546875" style="184" bestFit="1" customWidth="1"/>
    <col min="16134" max="16134" width="9" style="184" bestFit="1" customWidth="1"/>
    <col min="16135" max="16136" width="10.85546875" style="184" bestFit="1" customWidth="1"/>
    <col min="16137" max="16140" width="8.7109375" style="184" bestFit="1" customWidth="1"/>
    <col min="16141" max="16141" width="11" style="184" bestFit="1" customWidth="1"/>
    <col min="16142" max="16384" width="9.140625" style="184"/>
  </cols>
  <sheetData>
    <row r="1" spans="1:13">
      <c r="A1" s="1642" t="s">
        <v>160</v>
      </c>
      <c r="B1" s="1642"/>
      <c r="C1" s="1642"/>
      <c r="D1" s="1642"/>
      <c r="E1" s="1642"/>
      <c r="F1" s="1642"/>
      <c r="G1" s="1642"/>
      <c r="H1" s="1642"/>
      <c r="I1" s="1642"/>
      <c r="J1" s="1642"/>
      <c r="K1" s="1642"/>
      <c r="L1" s="1642"/>
    </row>
    <row r="2" spans="1:13" ht="15.75">
      <c r="A2" s="1643" t="s">
        <v>169</v>
      </c>
      <c r="B2" s="1643"/>
      <c r="C2" s="1643"/>
      <c r="D2" s="1643"/>
      <c r="E2" s="1643"/>
      <c r="F2" s="1643"/>
      <c r="G2" s="1643"/>
      <c r="H2" s="1643"/>
      <c r="I2" s="1643"/>
      <c r="J2" s="1643"/>
      <c r="K2" s="1643"/>
      <c r="L2" s="1643"/>
    </row>
    <row r="3" spans="1:13" ht="15.75" customHeight="1">
      <c r="A3" s="1643" t="s">
        <v>170</v>
      </c>
      <c r="B3" s="1643"/>
      <c r="C3" s="1643"/>
      <c r="D3" s="1643"/>
      <c r="E3" s="1643"/>
      <c r="F3" s="1643"/>
      <c r="G3" s="1643"/>
      <c r="H3" s="1643"/>
      <c r="I3" s="1643"/>
      <c r="J3" s="1643"/>
      <c r="K3" s="1643"/>
      <c r="L3" s="1643"/>
    </row>
    <row r="4" spans="1:13" ht="13.5" thickBot="1">
      <c r="A4" s="1615" t="s">
        <v>1259</v>
      </c>
      <c r="B4" s="1615"/>
      <c r="C4" s="1615"/>
      <c r="D4" s="1615"/>
      <c r="E4" s="1615"/>
      <c r="F4" s="1615"/>
      <c r="G4" s="1615"/>
      <c r="H4" s="1615"/>
      <c r="I4" s="1615"/>
      <c r="J4" s="1615"/>
      <c r="K4" s="1615"/>
      <c r="L4" s="1615"/>
      <c r="M4" s="185"/>
    </row>
    <row r="5" spans="1:13" ht="21.75" customHeight="1" thickTop="1">
      <c r="A5" s="1644" t="s">
        <v>171</v>
      </c>
      <c r="B5" s="1646" t="s">
        <v>172</v>
      </c>
      <c r="C5" s="186" t="s">
        <v>4</v>
      </c>
      <c r="D5" s="1648" t="s">
        <v>5</v>
      </c>
      <c r="E5" s="1649"/>
      <c r="F5" s="1648" t="s">
        <v>79</v>
      </c>
      <c r="G5" s="1650"/>
      <c r="H5" s="1649"/>
      <c r="I5" s="1651" t="s">
        <v>104</v>
      </c>
      <c r="J5" s="1652"/>
      <c r="K5" s="1652"/>
      <c r="L5" s="1653"/>
    </row>
    <row r="6" spans="1:13">
      <c r="A6" s="1645"/>
      <c r="B6" s="1647"/>
      <c r="C6" s="187" t="s">
        <v>1249</v>
      </c>
      <c r="D6" s="187" t="s">
        <v>1248</v>
      </c>
      <c r="E6" s="187" t="s">
        <v>1249</v>
      </c>
      <c r="F6" s="187" t="s">
        <v>1250</v>
      </c>
      <c r="G6" s="187" t="s">
        <v>1248</v>
      </c>
      <c r="H6" s="187" t="s">
        <v>1249</v>
      </c>
      <c r="I6" s="188" t="s">
        <v>105</v>
      </c>
      <c r="J6" s="189" t="s">
        <v>105</v>
      </c>
      <c r="K6" s="190" t="s">
        <v>106</v>
      </c>
      <c r="L6" s="191" t="s">
        <v>106</v>
      </c>
    </row>
    <row r="7" spans="1:13">
      <c r="A7" s="192">
        <v>1</v>
      </c>
      <c r="B7" s="193">
        <v>2</v>
      </c>
      <c r="C7" s="194">
        <v>3</v>
      </c>
      <c r="D7" s="193">
        <v>4</v>
      </c>
      <c r="E7" s="193">
        <v>5</v>
      </c>
      <c r="F7" s="195">
        <v>6</v>
      </c>
      <c r="G7" s="189">
        <v>7</v>
      </c>
      <c r="H7" s="194">
        <v>8</v>
      </c>
      <c r="I7" s="196" t="s">
        <v>107</v>
      </c>
      <c r="J7" s="197" t="s">
        <v>108</v>
      </c>
      <c r="K7" s="198" t="s">
        <v>109</v>
      </c>
      <c r="L7" s="199" t="s">
        <v>110</v>
      </c>
    </row>
    <row r="8" spans="1:13" ht="24" customHeight="1">
      <c r="A8" s="200" t="s">
        <v>173</v>
      </c>
      <c r="B8" s="201">
        <v>100</v>
      </c>
      <c r="C8" s="202">
        <v>314.47394119992617</v>
      </c>
      <c r="D8" s="202">
        <v>327.60690171874694</v>
      </c>
      <c r="E8" s="202">
        <v>331.03081895290245</v>
      </c>
      <c r="F8" s="202">
        <v>326.09334945392965</v>
      </c>
      <c r="G8" s="202">
        <v>331.56177804461817</v>
      </c>
      <c r="H8" s="202">
        <v>335.95414809420726</v>
      </c>
      <c r="I8" s="203">
        <v>5.2649442716305401</v>
      </c>
      <c r="J8" s="203">
        <v>1.0451297625881466</v>
      </c>
      <c r="K8" s="203">
        <v>1.4872721388534274</v>
      </c>
      <c r="L8" s="204">
        <v>1.3247516271305528</v>
      </c>
      <c r="M8" s="205"/>
    </row>
    <row r="9" spans="1:13" ht="21" customHeight="1">
      <c r="A9" s="200" t="s">
        <v>174</v>
      </c>
      <c r="B9" s="201">
        <v>49.593021995747016</v>
      </c>
      <c r="C9" s="202">
        <v>374.05562635393414</v>
      </c>
      <c r="D9" s="202">
        <v>398.07899097240727</v>
      </c>
      <c r="E9" s="202">
        <v>403.68406300221352</v>
      </c>
      <c r="F9" s="202">
        <v>391.13516699742917</v>
      </c>
      <c r="G9" s="202">
        <v>400.61765590515711</v>
      </c>
      <c r="H9" s="202">
        <v>406.24832190415361</v>
      </c>
      <c r="I9" s="203">
        <v>7.9208637862446523</v>
      </c>
      <c r="J9" s="203">
        <v>1.4080301038028864</v>
      </c>
      <c r="K9" s="203">
        <v>0.63521430171644511</v>
      </c>
      <c r="L9" s="204">
        <v>1.405496217153626</v>
      </c>
      <c r="M9" s="205"/>
    </row>
    <row r="10" spans="1:13" ht="21" customHeight="1">
      <c r="A10" s="206" t="s">
        <v>175</v>
      </c>
      <c r="B10" s="207">
        <v>16.575694084141823</v>
      </c>
      <c r="C10" s="208">
        <v>264.75232196267996</v>
      </c>
      <c r="D10" s="208">
        <v>273.83537718913146</v>
      </c>
      <c r="E10" s="208">
        <v>277.98356352823947</v>
      </c>
      <c r="F10" s="208">
        <v>291.98965713072442</v>
      </c>
      <c r="G10" s="208">
        <v>288.14240270555791</v>
      </c>
      <c r="H10" s="208">
        <v>289.80054741352353</v>
      </c>
      <c r="I10" s="209">
        <v>4.9975922656590086</v>
      </c>
      <c r="J10" s="209">
        <v>1.5148467600090214</v>
      </c>
      <c r="K10" s="209">
        <v>4.2509649618487515</v>
      </c>
      <c r="L10" s="210">
        <v>0.57546015178475329</v>
      </c>
      <c r="M10" s="205"/>
    </row>
    <row r="11" spans="1:13" ht="21" customHeight="1">
      <c r="A11" s="206" t="s">
        <v>176</v>
      </c>
      <c r="B11" s="207">
        <v>6.0860312040333113</v>
      </c>
      <c r="C11" s="208">
        <v>379.21649516302932</v>
      </c>
      <c r="D11" s="208">
        <v>488.943233611587</v>
      </c>
      <c r="E11" s="208">
        <v>510.12850200572154</v>
      </c>
      <c r="F11" s="208">
        <v>422.55955395281035</v>
      </c>
      <c r="G11" s="208">
        <v>440.54543533166526</v>
      </c>
      <c r="H11" s="208">
        <v>450.42997513591786</v>
      </c>
      <c r="I11" s="209">
        <v>34.52170686467943</v>
      </c>
      <c r="J11" s="209">
        <v>4.3328687131324557</v>
      </c>
      <c r="K11" s="209">
        <v>-11.702644850284045</v>
      </c>
      <c r="L11" s="210">
        <v>2.2437049646901954</v>
      </c>
      <c r="M11" s="205"/>
    </row>
    <row r="12" spans="1:13" ht="21" customHeight="1">
      <c r="A12" s="206" t="s">
        <v>177</v>
      </c>
      <c r="B12" s="207">
        <v>3.7705195070758082</v>
      </c>
      <c r="C12" s="208">
        <v>434.21745713472137</v>
      </c>
      <c r="D12" s="208">
        <v>504.10380641790113</v>
      </c>
      <c r="E12" s="208">
        <v>508.05118437952348</v>
      </c>
      <c r="F12" s="208">
        <v>494.56515502663382</v>
      </c>
      <c r="G12" s="208">
        <v>483.30481518489785</v>
      </c>
      <c r="H12" s="208">
        <v>483.00239583005907</v>
      </c>
      <c r="I12" s="209">
        <v>17.003859709374652</v>
      </c>
      <c r="J12" s="209">
        <v>0.78304863231879551</v>
      </c>
      <c r="K12" s="209">
        <v>-4.9303671204026784</v>
      </c>
      <c r="L12" s="210">
        <v>-6.2573213702222574E-2</v>
      </c>
      <c r="M12" s="205"/>
    </row>
    <row r="13" spans="1:13" ht="21" customHeight="1">
      <c r="A13" s="206" t="s">
        <v>178</v>
      </c>
      <c r="B13" s="207">
        <v>11.183012678383857</v>
      </c>
      <c r="C13" s="208">
        <v>424.98031826324564</v>
      </c>
      <c r="D13" s="208">
        <v>410.60362791927969</v>
      </c>
      <c r="E13" s="208">
        <v>410.0064204617654</v>
      </c>
      <c r="F13" s="208">
        <v>358.67151498992143</v>
      </c>
      <c r="G13" s="208">
        <v>401.25768584405006</v>
      </c>
      <c r="H13" s="208">
        <v>411.45673133882985</v>
      </c>
      <c r="I13" s="209">
        <v>-3.5234332410201006</v>
      </c>
      <c r="J13" s="209">
        <v>-0.14544622037087152</v>
      </c>
      <c r="K13" s="209">
        <v>0.3537288209855376</v>
      </c>
      <c r="L13" s="210">
        <v>2.5417695048821258</v>
      </c>
      <c r="M13" s="205"/>
    </row>
    <row r="14" spans="1:13" ht="21" customHeight="1">
      <c r="A14" s="206" t="s">
        <v>179</v>
      </c>
      <c r="B14" s="207">
        <v>1.9487350779721184</v>
      </c>
      <c r="C14" s="208">
        <v>358.92158888191182</v>
      </c>
      <c r="D14" s="208">
        <v>391.90109717987275</v>
      </c>
      <c r="E14" s="208">
        <v>397.02563366433043</v>
      </c>
      <c r="F14" s="208">
        <v>446.9760853143452</v>
      </c>
      <c r="G14" s="208">
        <v>451.18661214976208</v>
      </c>
      <c r="H14" s="208">
        <v>452.57714376378232</v>
      </c>
      <c r="I14" s="209">
        <v>10.616258804915503</v>
      </c>
      <c r="J14" s="209">
        <v>1.3076096294023927</v>
      </c>
      <c r="K14" s="209">
        <v>13.991920266392285</v>
      </c>
      <c r="L14" s="210">
        <v>0.30819434277864843</v>
      </c>
      <c r="M14" s="205"/>
    </row>
    <row r="15" spans="1:13" ht="21" customHeight="1">
      <c r="A15" s="206" t="s">
        <v>180</v>
      </c>
      <c r="B15" s="207">
        <v>10.019129444140097</v>
      </c>
      <c r="C15" s="208">
        <v>475.30375389310171</v>
      </c>
      <c r="D15" s="208">
        <v>495.87505412836117</v>
      </c>
      <c r="E15" s="208">
        <v>502.05127918727516</v>
      </c>
      <c r="F15" s="208">
        <v>522.6182143929949</v>
      </c>
      <c r="G15" s="208">
        <v>520.88377944408239</v>
      </c>
      <c r="H15" s="208">
        <v>528.448431934984</v>
      </c>
      <c r="I15" s="209">
        <v>5.6274592984151042</v>
      </c>
      <c r="J15" s="209">
        <v>1.2455204204152608</v>
      </c>
      <c r="K15" s="209">
        <v>5.257859872489675</v>
      </c>
      <c r="L15" s="210">
        <v>1.4522726161630573</v>
      </c>
      <c r="M15" s="205"/>
    </row>
    <row r="16" spans="1:13" ht="21" customHeight="1">
      <c r="A16" s="200" t="s">
        <v>181</v>
      </c>
      <c r="B16" s="201">
        <v>20.372737107226719</v>
      </c>
      <c r="C16" s="202">
        <v>260.52141771167874</v>
      </c>
      <c r="D16" s="202">
        <v>274.80315088536992</v>
      </c>
      <c r="E16" s="202">
        <v>276.71760379978457</v>
      </c>
      <c r="F16" s="202">
        <v>283.56093225741051</v>
      </c>
      <c r="G16" s="202">
        <v>285.35929768074237</v>
      </c>
      <c r="H16" s="202">
        <v>289.44038923607405</v>
      </c>
      <c r="I16" s="203">
        <v>6.2168347732662426</v>
      </c>
      <c r="J16" s="203">
        <v>0.69666337822059177</v>
      </c>
      <c r="K16" s="203">
        <v>4.5977506532236703</v>
      </c>
      <c r="L16" s="204">
        <v>1.4301589569713542</v>
      </c>
      <c r="M16" s="205"/>
    </row>
    <row r="17" spans="1:13" ht="21" customHeight="1">
      <c r="A17" s="206" t="s">
        <v>182</v>
      </c>
      <c r="B17" s="207">
        <v>6.1176945709879771</v>
      </c>
      <c r="C17" s="208">
        <v>237.87474597707606</v>
      </c>
      <c r="D17" s="208">
        <v>249.05063661518639</v>
      </c>
      <c r="E17" s="208">
        <v>252.00625075787997</v>
      </c>
      <c r="F17" s="208">
        <v>256.49938835206092</v>
      </c>
      <c r="G17" s="208">
        <v>262.49827523912347</v>
      </c>
      <c r="H17" s="208">
        <v>260.90888420258716</v>
      </c>
      <c r="I17" s="209">
        <v>5.9407335245943926</v>
      </c>
      <c r="J17" s="209">
        <v>1.1867522937756547</v>
      </c>
      <c r="K17" s="209">
        <v>3.5327034222101759</v>
      </c>
      <c r="L17" s="210">
        <v>-0.6054862779911474</v>
      </c>
      <c r="M17" s="205"/>
    </row>
    <row r="18" spans="1:13" ht="21" customHeight="1">
      <c r="A18" s="206" t="s">
        <v>183</v>
      </c>
      <c r="B18" s="207">
        <v>5.6836287536483852</v>
      </c>
      <c r="C18" s="208">
        <v>302.38500499456751</v>
      </c>
      <c r="D18" s="208">
        <v>331.65180451342792</v>
      </c>
      <c r="E18" s="208">
        <v>334.07481817865789</v>
      </c>
      <c r="F18" s="208">
        <v>339.03365493643298</v>
      </c>
      <c r="G18" s="208">
        <v>339.03366326035507</v>
      </c>
      <c r="H18" s="208">
        <v>353.32870572713216</v>
      </c>
      <c r="I18" s="209">
        <v>10.479955242707788</v>
      </c>
      <c r="J18" s="209">
        <v>0.73058962208416744</v>
      </c>
      <c r="K18" s="209">
        <v>5.7633459634714512</v>
      </c>
      <c r="L18" s="210">
        <v>4.2164079900819331</v>
      </c>
      <c r="M18" s="205"/>
    </row>
    <row r="19" spans="1:13" ht="21" customHeight="1">
      <c r="A19" s="206" t="s">
        <v>184</v>
      </c>
      <c r="B19" s="207">
        <v>4.4957766210627002</v>
      </c>
      <c r="C19" s="208">
        <v>296.04209869721836</v>
      </c>
      <c r="D19" s="208">
        <v>285.314062348535</v>
      </c>
      <c r="E19" s="208">
        <v>286.17906144179335</v>
      </c>
      <c r="F19" s="208">
        <v>301.12671141873221</v>
      </c>
      <c r="G19" s="208">
        <v>302.4524545667137</v>
      </c>
      <c r="H19" s="208">
        <v>305.00501676596957</v>
      </c>
      <c r="I19" s="209">
        <v>-3.3316333382410619</v>
      </c>
      <c r="J19" s="209">
        <v>0.3031743637653932</v>
      </c>
      <c r="K19" s="209">
        <v>6.5783832085162004</v>
      </c>
      <c r="L19" s="210">
        <v>0.84395486322389957</v>
      </c>
      <c r="M19" s="205"/>
    </row>
    <row r="20" spans="1:13" ht="21" customHeight="1">
      <c r="A20" s="206" t="s">
        <v>185</v>
      </c>
      <c r="B20" s="207">
        <v>4.0656371615276576</v>
      </c>
      <c r="C20" s="208">
        <v>196.69295973769985</v>
      </c>
      <c r="D20" s="208">
        <v>222.31843232654631</v>
      </c>
      <c r="E20" s="208">
        <v>223.11449902672308</v>
      </c>
      <c r="F20" s="208">
        <v>227.17157953558242</v>
      </c>
      <c r="G20" s="208">
        <v>225.69037893823841</v>
      </c>
      <c r="H20" s="208">
        <v>225.69037893823841</v>
      </c>
      <c r="I20" s="209">
        <v>13.43288510389884</v>
      </c>
      <c r="J20" s="209">
        <v>0.35807498813571215</v>
      </c>
      <c r="K20" s="209">
        <v>1.1545103176852791</v>
      </c>
      <c r="L20" s="210">
        <v>0</v>
      </c>
      <c r="M20" s="205"/>
    </row>
    <row r="21" spans="1:13" s="213" customFormat="1" ht="21" customHeight="1">
      <c r="A21" s="200" t="s">
        <v>186</v>
      </c>
      <c r="B21" s="201">
        <v>30.044340897026256</v>
      </c>
      <c r="C21" s="211">
        <v>252.68777785959108</v>
      </c>
      <c r="D21" s="211">
        <v>247.0591145232959</v>
      </c>
      <c r="E21" s="211">
        <v>247.90536638915944</v>
      </c>
      <c r="F21" s="211">
        <v>247.54489215893057</v>
      </c>
      <c r="G21" s="211">
        <v>248.87470166725785</v>
      </c>
      <c r="H21" s="211">
        <v>251.43351449808256</v>
      </c>
      <c r="I21" s="203">
        <v>-1.8926168534708694</v>
      </c>
      <c r="J21" s="203">
        <v>0.34253011369219166</v>
      </c>
      <c r="K21" s="203">
        <v>1.4231834349986059</v>
      </c>
      <c r="L21" s="204">
        <v>1.0281530479726371</v>
      </c>
      <c r="M21" s="212"/>
    </row>
    <row r="22" spans="1:13" ht="21" customHeight="1">
      <c r="A22" s="206" t="s">
        <v>187</v>
      </c>
      <c r="B22" s="207">
        <v>5.3979779714474292</v>
      </c>
      <c r="C22" s="214">
        <v>469.1686653373626</v>
      </c>
      <c r="D22" s="214">
        <v>418.46578951453881</v>
      </c>
      <c r="E22" s="214">
        <v>415.80014297807423</v>
      </c>
      <c r="F22" s="214">
        <v>405.77904624733338</v>
      </c>
      <c r="G22" s="214">
        <v>407.02240485235052</v>
      </c>
      <c r="H22" s="214">
        <v>406.30783449639176</v>
      </c>
      <c r="I22" s="209">
        <v>-11.375125046109574</v>
      </c>
      <c r="J22" s="209">
        <v>-0.63700464966490244</v>
      </c>
      <c r="K22" s="209">
        <v>-2.2829016877425659</v>
      </c>
      <c r="L22" s="210">
        <v>-0.17556044764120315</v>
      </c>
      <c r="M22" s="205"/>
    </row>
    <row r="23" spans="1:13" ht="21" customHeight="1">
      <c r="A23" s="206" t="s">
        <v>188</v>
      </c>
      <c r="B23" s="207">
        <v>2.4560330063653932</v>
      </c>
      <c r="C23" s="208">
        <v>250.91641748980203</v>
      </c>
      <c r="D23" s="208">
        <v>251.29025959087193</v>
      </c>
      <c r="E23" s="208">
        <v>251.29025959087193</v>
      </c>
      <c r="F23" s="208">
        <v>240.20781072179636</v>
      </c>
      <c r="G23" s="208">
        <v>240.20781072179636</v>
      </c>
      <c r="H23" s="208">
        <v>241.13828741043159</v>
      </c>
      <c r="I23" s="209">
        <v>0.14899068973240048</v>
      </c>
      <c r="J23" s="209">
        <v>0</v>
      </c>
      <c r="K23" s="209">
        <v>-4.0399385941058199</v>
      </c>
      <c r="L23" s="210">
        <v>0.38736321097938742</v>
      </c>
      <c r="M23" s="205"/>
    </row>
    <row r="24" spans="1:13" ht="21" customHeight="1">
      <c r="A24" s="206" t="s">
        <v>189</v>
      </c>
      <c r="B24" s="207">
        <v>6.9737148201230337</v>
      </c>
      <c r="C24" s="214">
        <v>195.01680093545471</v>
      </c>
      <c r="D24" s="214">
        <v>212.98350093220597</v>
      </c>
      <c r="E24" s="214">
        <v>217.57738541081184</v>
      </c>
      <c r="F24" s="214">
        <v>230.23250096594708</v>
      </c>
      <c r="G24" s="214">
        <v>234.49363330079768</v>
      </c>
      <c r="H24" s="214">
        <v>234.815011852391</v>
      </c>
      <c r="I24" s="209">
        <v>11.568533771007793</v>
      </c>
      <c r="J24" s="209">
        <v>2.1569203522802951</v>
      </c>
      <c r="K24" s="209">
        <v>7.9225266950572433</v>
      </c>
      <c r="L24" s="210">
        <v>0.13705214383415409</v>
      </c>
      <c r="M24" s="205"/>
    </row>
    <row r="25" spans="1:13" ht="21" customHeight="1">
      <c r="A25" s="206" t="s">
        <v>190</v>
      </c>
      <c r="B25" s="207">
        <v>1.8659527269142209</v>
      </c>
      <c r="C25" s="214">
        <v>124.94177859745849</v>
      </c>
      <c r="D25" s="214">
        <v>126.40241429543289</v>
      </c>
      <c r="E25" s="214">
        <v>128.97919187171826</v>
      </c>
      <c r="F25" s="214">
        <v>125.3262755782371</v>
      </c>
      <c r="G25" s="214">
        <v>125.3262755782371</v>
      </c>
      <c r="H25" s="214">
        <v>127.91577250246475</v>
      </c>
      <c r="I25" s="209">
        <v>3.231435729170812</v>
      </c>
      <c r="J25" s="209">
        <v>2.0385509174396077</v>
      </c>
      <c r="K25" s="209">
        <v>-0.82448909302453899</v>
      </c>
      <c r="L25" s="210">
        <v>2.0662043232994023</v>
      </c>
      <c r="M25" s="205"/>
    </row>
    <row r="26" spans="1:13" ht="21" customHeight="1">
      <c r="A26" s="206" t="s">
        <v>191</v>
      </c>
      <c r="B26" s="207">
        <v>2.7316416904709628</v>
      </c>
      <c r="C26" s="214">
        <v>153.98678356295525</v>
      </c>
      <c r="D26" s="214">
        <v>140.63698181323943</v>
      </c>
      <c r="E26" s="214">
        <v>140.64490084075385</v>
      </c>
      <c r="F26" s="214">
        <v>141.02793182224141</v>
      </c>
      <c r="G26" s="214">
        <v>142.0361278138048</v>
      </c>
      <c r="H26" s="214">
        <v>163.47873087988199</v>
      </c>
      <c r="I26" s="209">
        <v>-8.6643037886084358</v>
      </c>
      <c r="J26" s="209">
        <v>5.6308286855397682E-3</v>
      </c>
      <c r="K26" s="209">
        <v>16.235092706974072</v>
      </c>
      <c r="L26" s="210">
        <v>15.096583803091491</v>
      </c>
      <c r="M26" s="205"/>
    </row>
    <row r="27" spans="1:13" ht="21" customHeight="1">
      <c r="A27" s="206" t="s">
        <v>192</v>
      </c>
      <c r="B27" s="207">
        <v>3.1001290737979397</v>
      </c>
      <c r="C27" s="214">
        <v>192.69064470201019</v>
      </c>
      <c r="D27" s="214">
        <v>198.80037205171078</v>
      </c>
      <c r="E27" s="214">
        <v>198.80037205171078</v>
      </c>
      <c r="F27" s="214">
        <v>193.4311174227667</v>
      </c>
      <c r="G27" s="214">
        <v>193.4311174227667</v>
      </c>
      <c r="H27" s="214">
        <v>193.4311174227667</v>
      </c>
      <c r="I27" s="209">
        <v>3.1707441527060638</v>
      </c>
      <c r="J27" s="209">
        <v>0</v>
      </c>
      <c r="K27" s="209">
        <v>-2.7008272537575806</v>
      </c>
      <c r="L27" s="210">
        <v>0</v>
      </c>
      <c r="M27" s="205"/>
    </row>
    <row r="28" spans="1:13" ht="21" customHeight="1" thickBot="1">
      <c r="A28" s="215" t="s">
        <v>193</v>
      </c>
      <c r="B28" s="216">
        <v>7.5088916079072749</v>
      </c>
      <c r="C28" s="217">
        <v>243.62585554631315</v>
      </c>
      <c r="D28" s="217">
        <v>242.72391913282706</v>
      </c>
      <c r="E28" s="217">
        <v>243.11538848674343</v>
      </c>
      <c r="F28" s="217">
        <v>243.7343872880769</v>
      </c>
      <c r="G28" s="217">
        <v>243.83538459414319</v>
      </c>
      <c r="H28" s="217">
        <v>245.53704995285744</v>
      </c>
      <c r="I28" s="218">
        <v>-0.209529098799905</v>
      </c>
      <c r="J28" s="218">
        <v>0.16128173742207252</v>
      </c>
      <c r="K28" s="218">
        <v>0.99609550888058607</v>
      </c>
      <c r="L28" s="219">
        <v>0.69787465898217249</v>
      </c>
      <c r="M28" s="205"/>
    </row>
    <row r="29" spans="1:13" ht="13.5" thickTop="1"/>
    <row r="30" spans="1:13">
      <c r="A30" s="220"/>
    </row>
    <row r="34" spans="6:6">
      <c r="F34" s="184" t="s">
        <v>194</v>
      </c>
    </row>
  </sheetData>
  <mergeCells count="9">
    <mergeCell ref="A1:L1"/>
    <mergeCell ref="A2:L2"/>
    <mergeCell ref="A3:L3"/>
    <mergeCell ref="A4:L4"/>
    <mergeCell ref="A5:A6"/>
    <mergeCell ref="B5:B6"/>
    <mergeCell ref="D5:E5"/>
    <mergeCell ref="F5:H5"/>
    <mergeCell ref="I5:L5"/>
  </mergeCells>
  <printOptions horizontalCentered="1"/>
  <pageMargins left="0.3" right="0.3" top="0.3" bottom="0.3" header="0.5" footer="0.5"/>
  <pageSetup paperSize="9" scale="95" orientation="landscape" r:id="rId1"/>
  <headerFooter alignWithMargins="0"/>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pageSetUpPr fitToPage="1"/>
  </sheetPr>
  <dimension ref="A1:P27"/>
  <sheetViews>
    <sheetView view="pageBreakPreview" zoomScaleSheetLayoutView="100" workbookViewId="0">
      <selection activeCell="F13" sqref="F13"/>
    </sheetView>
  </sheetViews>
  <sheetFormatPr defaultColWidth="12.42578125" defaultRowHeight="12.75"/>
  <cols>
    <col min="1" max="1" width="15.5703125" style="221" customWidth="1"/>
    <col min="2" max="2" width="0" style="221" hidden="1" customWidth="1"/>
    <col min="3" max="3" width="14" style="221" hidden="1" customWidth="1"/>
    <col min="4" max="7" width="12.42578125" style="221"/>
    <col min="8" max="9" width="12.42578125" style="221" hidden="1" customWidth="1"/>
    <col min="10" max="10" width="12.42578125" style="221"/>
    <col min="11" max="11" width="13.140625" style="221" bestFit="1" customWidth="1"/>
    <col min="12" max="256" width="12.42578125" style="221"/>
    <col min="257" max="257" width="15.5703125" style="221" customWidth="1"/>
    <col min="258" max="259" width="0" style="221" hidden="1" customWidth="1"/>
    <col min="260" max="263" width="12.42578125" style="221"/>
    <col min="264" max="265" width="0" style="221" hidden="1" customWidth="1"/>
    <col min="266" max="266" width="12.42578125" style="221"/>
    <col min="267" max="267" width="13.140625" style="221" bestFit="1" customWidth="1"/>
    <col min="268" max="512" width="12.42578125" style="221"/>
    <col min="513" max="513" width="15.5703125" style="221" customWidth="1"/>
    <col min="514" max="515" width="0" style="221" hidden="1" customWidth="1"/>
    <col min="516" max="519" width="12.42578125" style="221"/>
    <col min="520" max="521" width="0" style="221" hidden="1" customWidth="1"/>
    <col min="522" max="522" width="12.42578125" style="221"/>
    <col min="523" max="523" width="13.140625" style="221" bestFit="1" customWidth="1"/>
    <col min="524" max="768" width="12.42578125" style="221"/>
    <col min="769" max="769" width="15.5703125" style="221" customWidth="1"/>
    <col min="770" max="771" width="0" style="221" hidden="1" customWidth="1"/>
    <col min="772" max="775" width="12.42578125" style="221"/>
    <col min="776" max="777" width="0" style="221" hidden="1" customWidth="1"/>
    <col min="778" max="778" width="12.42578125" style="221"/>
    <col min="779" max="779" width="13.140625" style="221" bestFit="1" customWidth="1"/>
    <col min="780" max="1024" width="12.42578125" style="221"/>
    <col min="1025" max="1025" width="15.5703125" style="221" customWidth="1"/>
    <col min="1026" max="1027" width="0" style="221" hidden="1" customWidth="1"/>
    <col min="1028" max="1031" width="12.42578125" style="221"/>
    <col min="1032" max="1033" width="0" style="221" hidden="1" customWidth="1"/>
    <col min="1034" max="1034" width="12.42578125" style="221"/>
    <col min="1035" max="1035" width="13.140625" style="221" bestFit="1" customWidth="1"/>
    <col min="1036" max="1280" width="12.42578125" style="221"/>
    <col min="1281" max="1281" width="15.5703125" style="221" customWidth="1"/>
    <col min="1282" max="1283" width="0" style="221" hidden="1" customWidth="1"/>
    <col min="1284" max="1287" width="12.42578125" style="221"/>
    <col min="1288" max="1289" width="0" style="221" hidden="1" customWidth="1"/>
    <col min="1290" max="1290" width="12.42578125" style="221"/>
    <col min="1291" max="1291" width="13.140625" style="221" bestFit="1" customWidth="1"/>
    <col min="1292" max="1536" width="12.42578125" style="221"/>
    <col min="1537" max="1537" width="15.5703125" style="221" customWidth="1"/>
    <col min="1538" max="1539" width="0" style="221" hidden="1" customWidth="1"/>
    <col min="1540" max="1543" width="12.42578125" style="221"/>
    <col min="1544" max="1545" width="0" style="221" hidden="1" customWidth="1"/>
    <col min="1546" max="1546" width="12.42578125" style="221"/>
    <col min="1547" max="1547" width="13.140625" style="221" bestFit="1" customWidth="1"/>
    <col min="1548" max="1792" width="12.42578125" style="221"/>
    <col min="1793" max="1793" width="15.5703125" style="221" customWidth="1"/>
    <col min="1794" max="1795" width="0" style="221" hidden="1" customWidth="1"/>
    <col min="1796" max="1799" width="12.42578125" style="221"/>
    <col min="1800" max="1801" width="0" style="221" hidden="1" customWidth="1"/>
    <col min="1802" max="1802" width="12.42578125" style="221"/>
    <col min="1803" max="1803" width="13.140625" style="221" bestFit="1" customWidth="1"/>
    <col min="1804" max="2048" width="12.42578125" style="221"/>
    <col min="2049" max="2049" width="15.5703125" style="221" customWidth="1"/>
    <col min="2050" max="2051" width="0" style="221" hidden="1" customWidth="1"/>
    <col min="2052" max="2055" width="12.42578125" style="221"/>
    <col min="2056" max="2057" width="0" style="221" hidden="1" customWidth="1"/>
    <col min="2058" max="2058" width="12.42578125" style="221"/>
    <col min="2059" max="2059" width="13.140625" style="221" bestFit="1" customWidth="1"/>
    <col min="2060" max="2304" width="12.42578125" style="221"/>
    <col min="2305" max="2305" width="15.5703125" style="221" customWidth="1"/>
    <col min="2306" max="2307" width="0" style="221" hidden="1" customWidth="1"/>
    <col min="2308" max="2311" width="12.42578125" style="221"/>
    <col min="2312" max="2313" width="0" style="221" hidden="1" customWidth="1"/>
    <col min="2314" max="2314" width="12.42578125" style="221"/>
    <col min="2315" max="2315" width="13.140625" style="221" bestFit="1" customWidth="1"/>
    <col min="2316" max="2560" width="12.42578125" style="221"/>
    <col min="2561" max="2561" width="15.5703125" style="221" customWidth="1"/>
    <col min="2562" max="2563" width="0" style="221" hidden="1" customWidth="1"/>
    <col min="2564" max="2567" width="12.42578125" style="221"/>
    <col min="2568" max="2569" width="0" style="221" hidden="1" customWidth="1"/>
    <col min="2570" max="2570" width="12.42578125" style="221"/>
    <col min="2571" max="2571" width="13.140625" style="221" bestFit="1" customWidth="1"/>
    <col min="2572" max="2816" width="12.42578125" style="221"/>
    <col min="2817" max="2817" width="15.5703125" style="221" customWidth="1"/>
    <col min="2818" max="2819" width="0" style="221" hidden="1" customWidth="1"/>
    <col min="2820" max="2823" width="12.42578125" style="221"/>
    <col min="2824" max="2825" width="0" style="221" hidden="1" customWidth="1"/>
    <col min="2826" max="2826" width="12.42578125" style="221"/>
    <col min="2827" max="2827" width="13.140625" style="221" bestFit="1" customWidth="1"/>
    <col min="2828" max="3072" width="12.42578125" style="221"/>
    <col min="3073" max="3073" width="15.5703125" style="221" customWidth="1"/>
    <col min="3074" max="3075" width="0" style="221" hidden="1" customWidth="1"/>
    <col min="3076" max="3079" width="12.42578125" style="221"/>
    <col min="3080" max="3081" width="0" style="221" hidden="1" customWidth="1"/>
    <col min="3082" max="3082" width="12.42578125" style="221"/>
    <col min="3083" max="3083" width="13.140625" style="221" bestFit="1" customWidth="1"/>
    <col min="3084" max="3328" width="12.42578125" style="221"/>
    <col min="3329" max="3329" width="15.5703125" style="221" customWidth="1"/>
    <col min="3330" max="3331" width="0" style="221" hidden="1" customWidth="1"/>
    <col min="3332" max="3335" width="12.42578125" style="221"/>
    <col min="3336" max="3337" width="0" style="221" hidden="1" customWidth="1"/>
    <col min="3338" max="3338" width="12.42578125" style="221"/>
    <col min="3339" max="3339" width="13.140625" style="221" bestFit="1" customWidth="1"/>
    <col min="3340" max="3584" width="12.42578125" style="221"/>
    <col min="3585" max="3585" width="15.5703125" style="221" customWidth="1"/>
    <col min="3586" max="3587" width="0" style="221" hidden="1" customWidth="1"/>
    <col min="3588" max="3591" width="12.42578125" style="221"/>
    <col min="3592" max="3593" width="0" style="221" hidden="1" customWidth="1"/>
    <col min="3594" max="3594" width="12.42578125" style="221"/>
    <col min="3595" max="3595" width="13.140625" style="221" bestFit="1" customWidth="1"/>
    <col min="3596" max="3840" width="12.42578125" style="221"/>
    <col min="3841" max="3841" width="15.5703125" style="221" customWidth="1"/>
    <col min="3842" max="3843" width="0" style="221" hidden="1" customWidth="1"/>
    <col min="3844" max="3847" width="12.42578125" style="221"/>
    <col min="3848" max="3849" width="0" style="221" hidden="1" customWidth="1"/>
    <col min="3850" max="3850" width="12.42578125" style="221"/>
    <col min="3851" max="3851" width="13.140625" style="221" bestFit="1" customWidth="1"/>
    <col min="3852" max="4096" width="12.42578125" style="221"/>
    <col min="4097" max="4097" width="15.5703125" style="221" customWidth="1"/>
    <col min="4098" max="4099" width="0" style="221" hidden="1" customWidth="1"/>
    <col min="4100" max="4103" width="12.42578125" style="221"/>
    <col min="4104" max="4105" width="0" style="221" hidden="1" customWidth="1"/>
    <col min="4106" max="4106" width="12.42578125" style="221"/>
    <col min="4107" max="4107" width="13.140625" style="221" bestFit="1" customWidth="1"/>
    <col min="4108" max="4352" width="12.42578125" style="221"/>
    <col min="4353" max="4353" width="15.5703125" style="221" customWidth="1"/>
    <col min="4354" max="4355" width="0" style="221" hidden="1" customWidth="1"/>
    <col min="4356" max="4359" width="12.42578125" style="221"/>
    <col min="4360" max="4361" width="0" style="221" hidden="1" customWidth="1"/>
    <col min="4362" max="4362" width="12.42578125" style="221"/>
    <col min="4363" max="4363" width="13.140625" style="221" bestFit="1" customWidth="1"/>
    <col min="4364" max="4608" width="12.42578125" style="221"/>
    <col min="4609" max="4609" width="15.5703125" style="221" customWidth="1"/>
    <col min="4610" max="4611" width="0" style="221" hidden="1" customWidth="1"/>
    <col min="4612" max="4615" width="12.42578125" style="221"/>
    <col min="4616" max="4617" width="0" style="221" hidden="1" customWidth="1"/>
    <col min="4618" max="4618" width="12.42578125" style="221"/>
    <col min="4619" max="4619" width="13.140625" style="221" bestFit="1" customWidth="1"/>
    <col min="4620" max="4864" width="12.42578125" style="221"/>
    <col min="4865" max="4865" width="15.5703125" style="221" customWidth="1"/>
    <col min="4866" max="4867" width="0" style="221" hidden="1" customWidth="1"/>
    <col min="4868" max="4871" width="12.42578125" style="221"/>
    <col min="4872" max="4873" width="0" style="221" hidden="1" customWidth="1"/>
    <col min="4874" max="4874" width="12.42578125" style="221"/>
    <col min="4875" max="4875" width="13.140625" style="221" bestFit="1" customWidth="1"/>
    <col min="4876" max="5120" width="12.42578125" style="221"/>
    <col min="5121" max="5121" width="15.5703125" style="221" customWidth="1"/>
    <col min="5122" max="5123" width="0" style="221" hidden="1" customWidth="1"/>
    <col min="5124" max="5127" width="12.42578125" style="221"/>
    <col min="5128" max="5129" width="0" style="221" hidden="1" customWidth="1"/>
    <col min="5130" max="5130" width="12.42578125" style="221"/>
    <col min="5131" max="5131" width="13.140625" style="221" bestFit="1" customWidth="1"/>
    <col min="5132" max="5376" width="12.42578125" style="221"/>
    <col min="5377" max="5377" width="15.5703125" style="221" customWidth="1"/>
    <col min="5378" max="5379" width="0" style="221" hidden="1" customWidth="1"/>
    <col min="5380" max="5383" width="12.42578125" style="221"/>
    <col min="5384" max="5385" width="0" style="221" hidden="1" customWidth="1"/>
    <col min="5386" max="5386" width="12.42578125" style="221"/>
    <col min="5387" max="5387" width="13.140625" style="221" bestFit="1" customWidth="1"/>
    <col min="5388" max="5632" width="12.42578125" style="221"/>
    <col min="5633" max="5633" width="15.5703125" style="221" customWidth="1"/>
    <col min="5634" max="5635" width="0" style="221" hidden="1" customWidth="1"/>
    <col min="5636" max="5639" width="12.42578125" style="221"/>
    <col min="5640" max="5641" width="0" style="221" hidden="1" customWidth="1"/>
    <col min="5642" max="5642" width="12.42578125" style="221"/>
    <col min="5643" max="5643" width="13.140625" style="221" bestFit="1" customWidth="1"/>
    <col min="5644" max="5888" width="12.42578125" style="221"/>
    <col min="5889" max="5889" width="15.5703125" style="221" customWidth="1"/>
    <col min="5890" max="5891" width="0" style="221" hidden="1" customWidth="1"/>
    <col min="5892" max="5895" width="12.42578125" style="221"/>
    <col min="5896" max="5897" width="0" style="221" hidden="1" customWidth="1"/>
    <col min="5898" max="5898" width="12.42578125" style="221"/>
    <col min="5899" max="5899" width="13.140625" style="221" bestFit="1" customWidth="1"/>
    <col min="5900" max="6144" width="12.42578125" style="221"/>
    <col min="6145" max="6145" width="15.5703125" style="221" customWidth="1"/>
    <col min="6146" max="6147" width="0" style="221" hidden="1" customWidth="1"/>
    <col min="6148" max="6151" width="12.42578125" style="221"/>
    <col min="6152" max="6153" width="0" style="221" hidden="1" customWidth="1"/>
    <col min="6154" max="6154" width="12.42578125" style="221"/>
    <col min="6155" max="6155" width="13.140625" style="221" bestFit="1" customWidth="1"/>
    <col min="6156" max="6400" width="12.42578125" style="221"/>
    <col min="6401" max="6401" width="15.5703125" style="221" customWidth="1"/>
    <col min="6402" max="6403" width="0" style="221" hidden="1" customWidth="1"/>
    <col min="6404" max="6407" width="12.42578125" style="221"/>
    <col min="6408" max="6409" width="0" style="221" hidden="1" customWidth="1"/>
    <col min="6410" max="6410" width="12.42578125" style="221"/>
    <col min="6411" max="6411" width="13.140625" style="221" bestFit="1" customWidth="1"/>
    <col min="6412" max="6656" width="12.42578125" style="221"/>
    <col min="6657" max="6657" width="15.5703125" style="221" customWidth="1"/>
    <col min="6658" max="6659" width="0" style="221" hidden="1" customWidth="1"/>
    <col min="6660" max="6663" width="12.42578125" style="221"/>
    <col min="6664" max="6665" width="0" style="221" hidden="1" customWidth="1"/>
    <col min="6666" max="6666" width="12.42578125" style="221"/>
    <col min="6667" max="6667" width="13.140625" style="221" bestFit="1" customWidth="1"/>
    <col min="6668" max="6912" width="12.42578125" style="221"/>
    <col min="6913" max="6913" width="15.5703125" style="221" customWidth="1"/>
    <col min="6914" max="6915" width="0" style="221" hidden="1" customWidth="1"/>
    <col min="6916" max="6919" width="12.42578125" style="221"/>
    <col min="6920" max="6921" width="0" style="221" hidden="1" customWidth="1"/>
    <col min="6922" max="6922" width="12.42578125" style="221"/>
    <col min="6923" max="6923" width="13.140625" style="221" bestFit="1" customWidth="1"/>
    <col min="6924" max="7168" width="12.42578125" style="221"/>
    <col min="7169" max="7169" width="15.5703125" style="221" customWidth="1"/>
    <col min="7170" max="7171" width="0" style="221" hidden="1" customWidth="1"/>
    <col min="7172" max="7175" width="12.42578125" style="221"/>
    <col min="7176" max="7177" width="0" style="221" hidden="1" customWidth="1"/>
    <col min="7178" max="7178" width="12.42578125" style="221"/>
    <col min="7179" max="7179" width="13.140625" style="221" bestFit="1" customWidth="1"/>
    <col min="7180" max="7424" width="12.42578125" style="221"/>
    <col min="7425" max="7425" width="15.5703125" style="221" customWidth="1"/>
    <col min="7426" max="7427" width="0" style="221" hidden="1" customWidth="1"/>
    <col min="7428" max="7431" width="12.42578125" style="221"/>
    <col min="7432" max="7433" width="0" style="221" hidden="1" customWidth="1"/>
    <col min="7434" max="7434" width="12.42578125" style="221"/>
    <col min="7435" max="7435" width="13.140625" style="221" bestFit="1" customWidth="1"/>
    <col min="7436" max="7680" width="12.42578125" style="221"/>
    <col min="7681" max="7681" width="15.5703125" style="221" customWidth="1"/>
    <col min="7682" max="7683" width="0" style="221" hidden="1" customWidth="1"/>
    <col min="7684" max="7687" width="12.42578125" style="221"/>
    <col min="7688" max="7689" width="0" style="221" hidden="1" customWidth="1"/>
    <col min="7690" max="7690" width="12.42578125" style="221"/>
    <col min="7691" max="7691" width="13.140625" style="221" bestFit="1" customWidth="1"/>
    <col min="7692" max="7936" width="12.42578125" style="221"/>
    <col min="7937" max="7937" width="15.5703125" style="221" customWidth="1"/>
    <col min="7938" max="7939" width="0" style="221" hidden="1" customWidth="1"/>
    <col min="7940" max="7943" width="12.42578125" style="221"/>
    <col min="7944" max="7945" width="0" style="221" hidden="1" customWidth="1"/>
    <col min="7946" max="7946" width="12.42578125" style="221"/>
    <col min="7947" max="7947" width="13.140625" style="221" bestFit="1" customWidth="1"/>
    <col min="7948" max="8192" width="12.42578125" style="221"/>
    <col min="8193" max="8193" width="15.5703125" style="221" customWidth="1"/>
    <col min="8194" max="8195" width="0" style="221" hidden="1" customWidth="1"/>
    <col min="8196" max="8199" width="12.42578125" style="221"/>
    <col min="8200" max="8201" width="0" style="221" hidden="1" customWidth="1"/>
    <col min="8202" max="8202" width="12.42578125" style="221"/>
    <col min="8203" max="8203" width="13.140625" style="221" bestFit="1" customWidth="1"/>
    <col min="8204" max="8448" width="12.42578125" style="221"/>
    <col min="8449" max="8449" width="15.5703125" style="221" customWidth="1"/>
    <col min="8450" max="8451" width="0" style="221" hidden="1" customWidth="1"/>
    <col min="8452" max="8455" width="12.42578125" style="221"/>
    <col min="8456" max="8457" width="0" style="221" hidden="1" customWidth="1"/>
    <col min="8458" max="8458" width="12.42578125" style="221"/>
    <col min="8459" max="8459" width="13.140625" style="221" bestFit="1" customWidth="1"/>
    <col min="8460" max="8704" width="12.42578125" style="221"/>
    <col min="8705" max="8705" width="15.5703125" style="221" customWidth="1"/>
    <col min="8706" max="8707" width="0" style="221" hidden="1" customWidth="1"/>
    <col min="8708" max="8711" width="12.42578125" style="221"/>
    <col min="8712" max="8713" width="0" style="221" hidden="1" customWidth="1"/>
    <col min="8714" max="8714" width="12.42578125" style="221"/>
    <col min="8715" max="8715" width="13.140625" style="221" bestFit="1" customWidth="1"/>
    <col min="8716" max="8960" width="12.42578125" style="221"/>
    <col min="8961" max="8961" width="15.5703125" style="221" customWidth="1"/>
    <col min="8962" max="8963" width="0" style="221" hidden="1" customWidth="1"/>
    <col min="8964" max="8967" width="12.42578125" style="221"/>
    <col min="8968" max="8969" width="0" style="221" hidden="1" customWidth="1"/>
    <col min="8970" max="8970" width="12.42578125" style="221"/>
    <col min="8971" max="8971" width="13.140625" style="221" bestFit="1" customWidth="1"/>
    <col min="8972" max="9216" width="12.42578125" style="221"/>
    <col min="9217" max="9217" width="15.5703125" style="221" customWidth="1"/>
    <col min="9218" max="9219" width="0" style="221" hidden="1" customWidth="1"/>
    <col min="9220" max="9223" width="12.42578125" style="221"/>
    <col min="9224" max="9225" width="0" style="221" hidden="1" customWidth="1"/>
    <col min="9226" max="9226" width="12.42578125" style="221"/>
    <col min="9227" max="9227" width="13.140625" style="221" bestFit="1" customWidth="1"/>
    <col min="9228" max="9472" width="12.42578125" style="221"/>
    <col min="9473" max="9473" width="15.5703125" style="221" customWidth="1"/>
    <col min="9474" max="9475" width="0" style="221" hidden="1" customWidth="1"/>
    <col min="9476" max="9479" width="12.42578125" style="221"/>
    <col min="9480" max="9481" width="0" style="221" hidden="1" customWidth="1"/>
    <col min="9482" max="9482" width="12.42578125" style="221"/>
    <col min="9483" max="9483" width="13.140625" style="221" bestFit="1" customWidth="1"/>
    <col min="9484" max="9728" width="12.42578125" style="221"/>
    <col min="9729" max="9729" width="15.5703125" style="221" customWidth="1"/>
    <col min="9730" max="9731" width="0" style="221" hidden="1" customWidth="1"/>
    <col min="9732" max="9735" width="12.42578125" style="221"/>
    <col min="9736" max="9737" width="0" style="221" hidden="1" customWidth="1"/>
    <col min="9738" max="9738" width="12.42578125" style="221"/>
    <col min="9739" max="9739" width="13.140625" style="221" bestFit="1" customWidth="1"/>
    <col min="9740" max="9984" width="12.42578125" style="221"/>
    <col min="9985" max="9985" width="15.5703125" style="221" customWidth="1"/>
    <col min="9986" max="9987" width="0" style="221" hidden="1" customWidth="1"/>
    <col min="9988" max="9991" width="12.42578125" style="221"/>
    <col min="9992" max="9993" width="0" style="221" hidden="1" customWidth="1"/>
    <col min="9994" max="9994" width="12.42578125" style="221"/>
    <col min="9995" max="9995" width="13.140625" style="221" bestFit="1" customWidth="1"/>
    <col min="9996" max="10240" width="12.42578125" style="221"/>
    <col min="10241" max="10241" width="15.5703125" style="221" customWidth="1"/>
    <col min="10242" max="10243" width="0" style="221" hidden="1" customWidth="1"/>
    <col min="10244" max="10247" width="12.42578125" style="221"/>
    <col min="10248" max="10249" width="0" style="221" hidden="1" customWidth="1"/>
    <col min="10250" max="10250" width="12.42578125" style="221"/>
    <col min="10251" max="10251" width="13.140625" style="221" bestFit="1" customWidth="1"/>
    <col min="10252" max="10496" width="12.42578125" style="221"/>
    <col min="10497" max="10497" width="15.5703125" style="221" customWidth="1"/>
    <col min="10498" max="10499" width="0" style="221" hidden="1" customWidth="1"/>
    <col min="10500" max="10503" width="12.42578125" style="221"/>
    <col min="10504" max="10505" width="0" style="221" hidden="1" customWidth="1"/>
    <col min="10506" max="10506" width="12.42578125" style="221"/>
    <col min="10507" max="10507" width="13.140625" style="221" bestFit="1" customWidth="1"/>
    <col min="10508" max="10752" width="12.42578125" style="221"/>
    <col min="10753" max="10753" width="15.5703125" style="221" customWidth="1"/>
    <col min="10754" max="10755" width="0" style="221" hidden="1" customWidth="1"/>
    <col min="10756" max="10759" width="12.42578125" style="221"/>
    <col min="10760" max="10761" width="0" style="221" hidden="1" customWidth="1"/>
    <col min="10762" max="10762" width="12.42578125" style="221"/>
    <col min="10763" max="10763" width="13.140625" style="221" bestFit="1" customWidth="1"/>
    <col min="10764" max="11008" width="12.42578125" style="221"/>
    <col min="11009" max="11009" width="15.5703125" style="221" customWidth="1"/>
    <col min="11010" max="11011" width="0" style="221" hidden="1" customWidth="1"/>
    <col min="11012" max="11015" width="12.42578125" style="221"/>
    <col min="11016" max="11017" width="0" style="221" hidden="1" customWidth="1"/>
    <col min="11018" max="11018" width="12.42578125" style="221"/>
    <col min="11019" max="11019" width="13.140625" style="221" bestFit="1" customWidth="1"/>
    <col min="11020" max="11264" width="12.42578125" style="221"/>
    <col min="11265" max="11265" width="15.5703125" style="221" customWidth="1"/>
    <col min="11266" max="11267" width="0" style="221" hidden="1" customWidth="1"/>
    <col min="11268" max="11271" width="12.42578125" style="221"/>
    <col min="11272" max="11273" width="0" style="221" hidden="1" customWidth="1"/>
    <col min="11274" max="11274" width="12.42578125" style="221"/>
    <col min="11275" max="11275" width="13.140625" style="221" bestFit="1" customWidth="1"/>
    <col min="11276" max="11520" width="12.42578125" style="221"/>
    <col min="11521" max="11521" width="15.5703125" style="221" customWidth="1"/>
    <col min="11522" max="11523" width="0" style="221" hidden="1" customWidth="1"/>
    <col min="11524" max="11527" width="12.42578125" style="221"/>
    <col min="11528" max="11529" width="0" style="221" hidden="1" customWidth="1"/>
    <col min="11530" max="11530" width="12.42578125" style="221"/>
    <col min="11531" max="11531" width="13.140625" style="221" bestFit="1" customWidth="1"/>
    <col min="11532" max="11776" width="12.42578125" style="221"/>
    <col min="11777" max="11777" width="15.5703125" style="221" customWidth="1"/>
    <col min="11778" max="11779" width="0" style="221" hidden="1" customWidth="1"/>
    <col min="11780" max="11783" width="12.42578125" style="221"/>
    <col min="11784" max="11785" width="0" style="221" hidden="1" customWidth="1"/>
    <col min="11786" max="11786" width="12.42578125" style="221"/>
    <col min="11787" max="11787" width="13.140625" style="221" bestFit="1" customWidth="1"/>
    <col min="11788" max="12032" width="12.42578125" style="221"/>
    <col min="12033" max="12033" width="15.5703125" style="221" customWidth="1"/>
    <col min="12034" max="12035" width="0" style="221" hidden="1" customWidth="1"/>
    <col min="12036" max="12039" width="12.42578125" style="221"/>
    <col min="12040" max="12041" width="0" style="221" hidden="1" customWidth="1"/>
    <col min="12042" max="12042" width="12.42578125" style="221"/>
    <col min="12043" max="12043" width="13.140625" style="221" bestFit="1" customWidth="1"/>
    <col min="12044" max="12288" width="12.42578125" style="221"/>
    <col min="12289" max="12289" width="15.5703125" style="221" customWidth="1"/>
    <col min="12290" max="12291" width="0" style="221" hidden="1" customWidth="1"/>
    <col min="12292" max="12295" width="12.42578125" style="221"/>
    <col min="12296" max="12297" width="0" style="221" hidden="1" customWidth="1"/>
    <col min="12298" max="12298" width="12.42578125" style="221"/>
    <col min="12299" max="12299" width="13.140625" style="221" bestFit="1" customWidth="1"/>
    <col min="12300" max="12544" width="12.42578125" style="221"/>
    <col min="12545" max="12545" width="15.5703125" style="221" customWidth="1"/>
    <col min="12546" max="12547" width="0" style="221" hidden="1" customWidth="1"/>
    <col min="12548" max="12551" width="12.42578125" style="221"/>
    <col min="12552" max="12553" width="0" style="221" hidden="1" customWidth="1"/>
    <col min="12554" max="12554" width="12.42578125" style="221"/>
    <col min="12555" max="12555" width="13.140625" style="221" bestFit="1" customWidth="1"/>
    <col min="12556" max="12800" width="12.42578125" style="221"/>
    <col min="12801" max="12801" width="15.5703125" style="221" customWidth="1"/>
    <col min="12802" max="12803" width="0" style="221" hidden="1" customWidth="1"/>
    <col min="12804" max="12807" width="12.42578125" style="221"/>
    <col min="12808" max="12809" width="0" style="221" hidden="1" customWidth="1"/>
    <col min="12810" max="12810" width="12.42578125" style="221"/>
    <col min="12811" max="12811" width="13.140625" style="221" bestFit="1" customWidth="1"/>
    <col min="12812" max="13056" width="12.42578125" style="221"/>
    <col min="13057" max="13057" width="15.5703125" style="221" customWidth="1"/>
    <col min="13058" max="13059" width="0" style="221" hidden="1" customWidth="1"/>
    <col min="13060" max="13063" width="12.42578125" style="221"/>
    <col min="13064" max="13065" width="0" style="221" hidden="1" customWidth="1"/>
    <col min="13066" max="13066" width="12.42578125" style="221"/>
    <col min="13067" max="13067" width="13.140625" style="221" bestFit="1" customWidth="1"/>
    <col min="13068" max="13312" width="12.42578125" style="221"/>
    <col min="13313" max="13313" width="15.5703125" style="221" customWidth="1"/>
    <col min="13314" max="13315" width="0" style="221" hidden="1" customWidth="1"/>
    <col min="13316" max="13319" width="12.42578125" style="221"/>
    <col min="13320" max="13321" width="0" style="221" hidden="1" customWidth="1"/>
    <col min="13322" max="13322" width="12.42578125" style="221"/>
    <col min="13323" max="13323" width="13.140625" style="221" bestFit="1" customWidth="1"/>
    <col min="13324" max="13568" width="12.42578125" style="221"/>
    <col min="13569" max="13569" width="15.5703125" style="221" customWidth="1"/>
    <col min="13570" max="13571" width="0" style="221" hidden="1" customWidth="1"/>
    <col min="13572" max="13575" width="12.42578125" style="221"/>
    <col min="13576" max="13577" width="0" style="221" hidden="1" customWidth="1"/>
    <col min="13578" max="13578" width="12.42578125" style="221"/>
    <col min="13579" max="13579" width="13.140625" style="221" bestFit="1" customWidth="1"/>
    <col min="13580" max="13824" width="12.42578125" style="221"/>
    <col min="13825" max="13825" width="15.5703125" style="221" customWidth="1"/>
    <col min="13826" max="13827" width="0" style="221" hidden="1" customWidth="1"/>
    <col min="13828" max="13831" width="12.42578125" style="221"/>
    <col min="13832" max="13833" width="0" style="221" hidden="1" customWidth="1"/>
    <col min="13834" max="13834" width="12.42578125" style="221"/>
    <col min="13835" max="13835" width="13.140625" style="221" bestFit="1" customWidth="1"/>
    <col min="13836" max="14080" width="12.42578125" style="221"/>
    <col min="14081" max="14081" width="15.5703125" style="221" customWidth="1"/>
    <col min="14082" max="14083" width="0" style="221" hidden="1" customWidth="1"/>
    <col min="14084" max="14087" width="12.42578125" style="221"/>
    <col min="14088" max="14089" width="0" style="221" hidden="1" customWidth="1"/>
    <col min="14090" max="14090" width="12.42578125" style="221"/>
    <col min="14091" max="14091" width="13.140625" style="221" bestFit="1" customWidth="1"/>
    <col min="14092" max="14336" width="12.42578125" style="221"/>
    <col min="14337" max="14337" width="15.5703125" style="221" customWidth="1"/>
    <col min="14338" max="14339" width="0" style="221" hidden="1" customWidth="1"/>
    <col min="14340" max="14343" width="12.42578125" style="221"/>
    <col min="14344" max="14345" width="0" style="221" hidden="1" customWidth="1"/>
    <col min="14346" max="14346" width="12.42578125" style="221"/>
    <col min="14347" max="14347" width="13.140625" style="221" bestFit="1" customWidth="1"/>
    <col min="14348" max="14592" width="12.42578125" style="221"/>
    <col min="14593" max="14593" width="15.5703125" style="221" customWidth="1"/>
    <col min="14594" max="14595" width="0" style="221" hidden="1" customWidth="1"/>
    <col min="14596" max="14599" width="12.42578125" style="221"/>
    <col min="14600" max="14601" width="0" style="221" hidden="1" customWidth="1"/>
    <col min="14602" max="14602" width="12.42578125" style="221"/>
    <col min="14603" max="14603" width="13.140625" style="221" bestFit="1" customWidth="1"/>
    <col min="14604" max="14848" width="12.42578125" style="221"/>
    <col min="14849" max="14849" width="15.5703125" style="221" customWidth="1"/>
    <col min="14850" max="14851" width="0" style="221" hidden="1" customWidth="1"/>
    <col min="14852" max="14855" width="12.42578125" style="221"/>
    <col min="14856" max="14857" width="0" style="221" hidden="1" customWidth="1"/>
    <col min="14858" max="14858" width="12.42578125" style="221"/>
    <col min="14859" max="14859" width="13.140625" style="221" bestFit="1" customWidth="1"/>
    <col min="14860" max="15104" width="12.42578125" style="221"/>
    <col min="15105" max="15105" width="15.5703125" style="221" customWidth="1"/>
    <col min="15106" max="15107" width="0" style="221" hidden="1" customWidth="1"/>
    <col min="15108" max="15111" width="12.42578125" style="221"/>
    <col min="15112" max="15113" width="0" style="221" hidden="1" customWidth="1"/>
    <col min="15114" max="15114" width="12.42578125" style="221"/>
    <col min="15115" max="15115" width="13.140625" style="221" bestFit="1" customWidth="1"/>
    <col min="15116" max="15360" width="12.42578125" style="221"/>
    <col min="15361" max="15361" width="15.5703125" style="221" customWidth="1"/>
    <col min="15362" max="15363" width="0" style="221" hidden="1" customWidth="1"/>
    <col min="15364" max="15367" width="12.42578125" style="221"/>
    <col min="15368" max="15369" width="0" style="221" hidden="1" customWidth="1"/>
    <col min="15370" max="15370" width="12.42578125" style="221"/>
    <col min="15371" max="15371" width="13.140625" style="221" bestFit="1" customWidth="1"/>
    <col min="15372" max="15616" width="12.42578125" style="221"/>
    <col min="15617" max="15617" width="15.5703125" style="221" customWidth="1"/>
    <col min="15618" max="15619" width="0" style="221" hidden="1" customWidth="1"/>
    <col min="15620" max="15623" width="12.42578125" style="221"/>
    <col min="15624" max="15625" width="0" style="221" hidden="1" customWidth="1"/>
    <col min="15626" max="15626" width="12.42578125" style="221"/>
    <col min="15627" max="15627" width="13.140625" style="221" bestFit="1" customWidth="1"/>
    <col min="15628" max="15872" width="12.42578125" style="221"/>
    <col min="15873" max="15873" width="15.5703125" style="221" customWidth="1"/>
    <col min="15874" max="15875" width="0" style="221" hidden="1" customWidth="1"/>
    <col min="15876" max="15879" width="12.42578125" style="221"/>
    <col min="15880" max="15881" width="0" style="221" hidden="1" customWidth="1"/>
    <col min="15882" max="15882" width="12.42578125" style="221"/>
    <col min="15883" max="15883" width="13.140625" style="221" bestFit="1" customWidth="1"/>
    <col min="15884" max="16128" width="12.42578125" style="221"/>
    <col min="16129" max="16129" width="15.5703125" style="221" customWidth="1"/>
    <col min="16130" max="16131" width="0" style="221" hidden="1" customWidth="1"/>
    <col min="16132" max="16135" width="12.42578125" style="221"/>
    <col min="16136" max="16137" width="0" style="221" hidden="1" customWidth="1"/>
    <col min="16138" max="16138" width="12.42578125" style="221"/>
    <col min="16139" max="16139" width="13.140625" style="221" bestFit="1" customWidth="1"/>
    <col min="16140" max="16384" width="12.42578125" style="221"/>
  </cols>
  <sheetData>
    <row r="1" spans="1:16" ht="15" customHeight="1">
      <c r="A1" s="1654" t="s">
        <v>168</v>
      </c>
      <c r="B1" s="1654"/>
      <c r="C1" s="1654"/>
      <c r="D1" s="1654"/>
      <c r="E1" s="1654"/>
      <c r="F1" s="1654"/>
      <c r="G1" s="1654"/>
      <c r="H1" s="1654"/>
      <c r="I1" s="1654"/>
      <c r="J1" s="1654"/>
      <c r="K1" s="1654"/>
    </row>
    <row r="2" spans="1:16" ht="15" customHeight="1">
      <c r="A2" s="1655" t="s">
        <v>195</v>
      </c>
      <c r="B2" s="1655"/>
      <c r="C2" s="1655"/>
      <c r="D2" s="1655"/>
      <c r="E2" s="1655"/>
      <c r="F2" s="1655"/>
      <c r="G2" s="1655"/>
      <c r="H2" s="1655"/>
      <c r="I2" s="1655"/>
      <c r="J2" s="1655"/>
      <c r="K2" s="1655"/>
    </row>
    <row r="3" spans="1:16" ht="15" customHeight="1">
      <c r="A3" s="1656" t="s">
        <v>196</v>
      </c>
      <c r="B3" s="1656"/>
      <c r="C3" s="1656"/>
      <c r="D3" s="1656"/>
      <c r="E3" s="1656"/>
      <c r="F3" s="1656"/>
      <c r="G3" s="1656"/>
      <c r="H3" s="1656"/>
      <c r="I3" s="1656"/>
      <c r="J3" s="1656"/>
      <c r="K3" s="1656"/>
    </row>
    <row r="4" spans="1:16" ht="15" customHeight="1" thickBot="1">
      <c r="A4" s="1657" t="s">
        <v>162</v>
      </c>
      <c r="B4" s="1657"/>
      <c r="C4" s="1657"/>
      <c r="D4" s="1657"/>
      <c r="E4" s="1657"/>
      <c r="F4" s="1657"/>
      <c r="G4" s="1657"/>
      <c r="H4" s="1657"/>
      <c r="I4" s="1657"/>
      <c r="J4" s="1657"/>
      <c r="K4" s="1657"/>
    </row>
    <row r="5" spans="1:16" ht="25.5" customHeight="1" thickTop="1">
      <c r="A5" s="1658" t="s">
        <v>144</v>
      </c>
      <c r="B5" s="1660" t="s">
        <v>78</v>
      </c>
      <c r="C5" s="1660"/>
      <c r="D5" s="1661" t="s">
        <v>4</v>
      </c>
      <c r="E5" s="1660"/>
      <c r="F5" s="1661" t="s">
        <v>5</v>
      </c>
      <c r="G5" s="1660"/>
      <c r="H5" s="222" t="s">
        <v>197</v>
      </c>
      <c r="I5" s="223"/>
      <c r="J5" s="1661" t="s">
        <v>79</v>
      </c>
      <c r="K5" s="1662"/>
      <c r="L5" s="224"/>
      <c r="M5" s="224"/>
    </row>
    <row r="6" spans="1:16" ht="25.5" customHeight="1">
      <c r="A6" s="1659"/>
      <c r="B6" s="225" t="s">
        <v>145</v>
      </c>
      <c r="C6" s="226" t="s">
        <v>146</v>
      </c>
      <c r="D6" s="226" t="s">
        <v>145</v>
      </c>
      <c r="E6" s="225" t="s">
        <v>146</v>
      </c>
      <c r="F6" s="225" t="s">
        <v>145</v>
      </c>
      <c r="G6" s="226" t="s">
        <v>146</v>
      </c>
      <c r="H6" s="227" t="s">
        <v>198</v>
      </c>
      <c r="I6" s="228" t="s">
        <v>199</v>
      </c>
      <c r="J6" s="225" t="s">
        <v>145</v>
      </c>
      <c r="K6" s="229" t="s">
        <v>146</v>
      </c>
      <c r="L6" s="224"/>
      <c r="M6" s="224"/>
    </row>
    <row r="7" spans="1:16" ht="25.5" customHeight="1">
      <c r="A7" s="230" t="s">
        <v>147</v>
      </c>
      <c r="B7" s="231">
        <v>293.5</v>
      </c>
      <c r="C7" s="231">
        <v>7.4304538799414388</v>
      </c>
      <c r="D7" s="232">
        <v>309.2</v>
      </c>
      <c r="E7" s="233">
        <v>5.4</v>
      </c>
      <c r="F7" s="231">
        <v>327.60000000000002</v>
      </c>
      <c r="G7" s="231">
        <v>5.9</v>
      </c>
      <c r="H7" s="224"/>
      <c r="I7" s="224"/>
      <c r="J7" s="231">
        <v>331.6</v>
      </c>
      <c r="K7" s="234">
        <v>1.2</v>
      </c>
      <c r="L7" s="224"/>
      <c r="M7" s="224"/>
      <c r="N7" s="224"/>
      <c r="O7" s="224"/>
      <c r="P7" s="224"/>
    </row>
    <row r="8" spans="1:16" ht="25.5" customHeight="1">
      <c r="A8" s="230" t="s">
        <v>148</v>
      </c>
      <c r="B8" s="231">
        <v>299.2</v>
      </c>
      <c r="C8" s="231">
        <v>7.3170731707316889</v>
      </c>
      <c r="D8" s="232">
        <v>314.47394119992617</v>
      </c>
      <c r="E8" s="231">
        <v>5.0980630687047039</v>
      </c>
      <c r="F8" s="231">
        <v>331</v>
      </c>
      <c r="G8" s="231">
        <v>5.3</v>
      </c>
      <c r="H8" s="224"/>
      <c r="I8" s="224"/>
      <c r="J8" s="235">
        <v>335.95414809420726</v>
      </c>
      <c r="K8" s="236">
        <v>1.4872721388534274</v>
      </c>
      <c r="L8" s="224"/>
      <c r="M8" s="224"/>
      <c r="N8" s="224"/>
      <c r="O8" s="224"/>
      <c r="P8" s="224"/>
    </row>
    <row r="9" spans="1:16" ht="25.5" customHeight="1">
      <c r="A9" s="230" t="s">
        <v>149</v>
      </c>
      <c r="B9" s="231">
        <v>299.8</v>
      </c>
      <c r="C9" s="231">
        <v>7.2</v>
      </c>
      <c r="D9" s="232">
        <v>317.6285467867761</v>
      </c>
      <c r="E9" s="231">
        <v>5.948689241718256</v>
      </c>
      <c r="F9" s="231">
        <v>333.54708180403242</v>
      </c>
      <c r="G9" s="231">
        <v>5.0116827276052192</v>
      </c>
      <c r="H9" s="224"/>
      <c r="I9" s="224"/>
      <c r="J9" s="231"/>
      <c r="K9" s="234"/>
      <c r="L9" s="224"/>
      <c r="M9" s="224"/>
      <c r="N9" s="224"/>
      <c r="O9" s="224"/>
      <c r="P9" s="224"/>
    </row>
    <row r="10" spans="1:16" ht="25.5" customHeight="1">
      <c r="A10" s="230" t="s">
        <v>150</v>
      </c>
      <c r="B10" s="231">
        <v>300.8</v>
      </c>
      <c r="C10" s="231">
        <v>6.7</v>
      </c>
      <c r="D10" s="232">
        <v>322.12636095527012</v>
      </c>
      <c r="E10" s="231">
        <v>7.0991447749739081</v>
      </c>
      <c r="F10" s="231">
        <v>335.33862724968839</v>
      </c>
      <c r="G10" s="231">
        <v>4.101578726819227</v>
      </c>
      <c r="H10" s="224"/>
      <c r="I10" s="224"/>
      <c r="J10" s="231"/>
      <c r="K10" s="234"/>
      <c r="L10" s="224"/>
      <c r="M10" s="224"/>
      <c r="N10" s="224"/>
      <c r="O10" s="224"/>
      <c r="P10" s="224"/>
    </row>
    <row r="11" spans="1:16" ht="25.5" customHeight="1">
      <c r="A11" s="230" t="s">
        <v>151</v>
      </c>
      <c r="B11" s="231">
        <v>297.2</v>
      </c>
      <c r="C11" s="231">
        <v>6.6</v>
      </c>
      <c r="D11" s="232">
        <v>320.65236045108622</v>
      </c>
      <c r="E11" s="231">
        <v>7.8841183513112156</v>
      </c>
      <c r="F11" s="231">
        <v>329.35612465410895</v>
      </c>
      <c r="G11" s="231">
        <v>2.7</v>
      </c>
      <c r="H11" s="224"/>
      <c r="I11" s="224"/>
      <c r="J11" s="231"/>
      <c r="K11" s="234"/>
      <c r="L11" s="224"/>
      <c r="M11" s="224"/>
      <c r="N11" s="224"/>
    </row>
    <row r="12" spans="1:16" ht="25.5" customHeight="1">
      <c r="A12" s="230" t="s">
        <v>152</v>
      </c>
      <c r="B12" s="231">
        <v>292.8</v>
      </c>
      <c r="C12" s="231">
        <v>5.4</v>
      </c>
      <c r="D12" s="232">
        <v>315.2</v>
      </c>
      <c r="E12" s="231">
        <v>7.6</v>
      </c>
      <c r="F12" s="231">
        <v>320.81049430218025</v>
      </c>
      <c r="G12" s="231">
        <v>1.7917795224803541</v>
      </c>
      <c r="H12" s="224"/>
      <c r="I12" s="224"/>
      <c r="J12" s="231"/>
      <c r="K12" s="234"/>
      <c r="L12" s="224"/>
      <c r="M12" s="224"/>
      <c r="N12" s="224"/>
      <c r="O12" s="224"/>
      <c r="P12" s="224"/>
    </row>
    <row r="13" spans="1:16" ht="25.5" customHeight="1">
      <c r="A13" s="230" t="s">
        <v>153</v>
      </c>
      <c r="B13" s="231">
        <v>290.2</v>
      </c>
      <c r="C13" s="231">
        <v>5.5</v>
      </c>
      <c r="D13" s="232">
        <v>310.15374924533432</v>
      </c>
      <c r="E13" s="231">
        <v>6.8786398209792026</v>
      </c>
      <c r="F13" s="231">
        <v>315.38474964233615</v>
      </c>
      <c r="G13" s="231">
        <v>1.686582996249399</v>
      </c>
      <c r="H13" s="224"/>
      <c r="I13" s="224"/>
      <c r="J13" s="231"/>
      <c r="K13" s="234"/>
      <c r="L13" s="224"/>
      <c r="M13" s="224"/>
      <c r="N13" s="224"/>
      <c r="O13" s="224"/>
      <c r="P13" s="224"/>
    </row>
    <row r="14" spans="1:16" ht="25.5" customHeight="1">
      <c r="A14" s="230" t="s">
        <v>154</v>
      </c>
      <c r="B14" s="231">
        <v>293.10000000000002</v>
      </c>
      <c r="C14" s="231">
        <v>5.5</v>
      </c>
      <c r="D14" s="232">
        <v>309.14476273696391</v>
      </c>
      <c r="E14" s="231">
        <v>5.4834806698228533</v>
      </c>
      <c r="F14" s="231">
        <v>312.39999999999998</v>
      </c>
      <c r="G14" s="231">
        <v>1</v>
      </c>
      <c r="H14" s="224"/>
      <c r="I14" s="224"/>
      <c r="J14" s="231"/>
      <c r="K14" s="234"/>
      <c r="L14" s="224"/>
      <c r="M14" s="224"/>
      <c r="N14" s="224"/>
      <c r="O14" s="224"/>
      <c r="P14" s="224"/>
    </row>
    <row r="15" spans="1:16" ht="25.5" customHeight="1">
      <c r="A15" s="230" t="s">
        <v>155</v>
      </c>
      <c r="B15" s="231">
        <v>292</v>
      </c>
      <c r="C15" s="231">
        <v>5.3</v>
      </c>
      <c r="D15" s="232">
        <v>308.17197037378492</v>
      </c>
      <c r="E15" s="231">
        <v>5.5268844798201258</v>
      </c>
      <c r="F15" s="231">
        <v>312</v>
      </c>
      <c r="G15" s="231">
        <v>1.2</v>
      </c>
      <c r="J15" s="231"/>
      <c r="K15" s="234"/>
      <c r="L15" s="224"/>
      <c r="M15" s="224"/>
      <c r="N15" s="224"/>
      <c r="O15" s="224"/>
      <c r="P15" s="224"/>
    </row>
    <row r="16" spans="1:16" ht="25.5" customHeight="1">
      <c r="A16" s="230" t="s">
        <v>156</v>
      </c>
      <c r="B16" s="231">
        <v>297.10000000000002</v>
      </c>
      <c r="C16" s="231">
        <v>5.0999999999999996</v>
      </c>
      <c r="D16" s="232">
        <v>314.37670965960359</v>
      </c>
      <c r="E16" s="231">
        <v>5.8252312719319264</v>
      </c>
      <c r="F16" s="231">
        <v>319.03525401923486</v>
      </c>
      <c r="G16" s="231">
        <v>1.4818350776288014</v>
      </c>
      <c r="J16" s="231"/>
      <c r="K16" s="234"/>
      <c r="L16" s="224"/>
      <c r="M16" s="224"/>
      <c r="N16" s="224"/>
      <c r="O16" s="224"/>
      <c r="P16" s="224"/>
    </row>
    <row r="17" spans="1:16" ht="25.5" customHeight="1">
      <c r="A17" s="230" t="s">
        <v>157</v>
      </c>
      <c r="B17" s="231">
        <v>299.5</v>
      </c>
      <c r="C17" s="231">
        <v>5.4</v>
      </c>
      <c r="D17" s="232">
        <v>318.79065085380836</v>
      </c>
      <c r="E17" s="231">
        <v>6.4380699694083887</v>
      </c>
      <c r="F17" s="231">
        <v>321.20020678380956</v>
      </c>
      <c r="G17" s="231">
        <v>0.75584272109227868</v>
      </c>
      <c r="J17" s="231"/>
      <c r="K17" s="234"/>
      <c r="L17" s="224"/>
      <c r="M17" s="224"/>
      <c r="N17" s="224"/>
      <c r="O17" s="224"/>
      <c r="P17" s="224"/>
    </row>
    <row r="18" spans="1:16" ht="25.5" customHeight="1">
      <c r="A18" s="230" t="s">
        <v>158</v>
      </c>
      <c r="B18" s="231">
        <v>304.39999999999998</v>
      </c>
      <c r="C18" s="231">
        <v>5.4</v>
      </c>
      <c r="D18" s="232">
        <v>323.1326629842921</v>
      </c>
      <c r="E18" s="237">
        <v>6.1535604490180731</v>
      </c>
      <c r="F18" s="231">
        <v>326.09348294198452</v>
      </c>
      <c r="G18" s="231">
        <v>0.91628618733487599</v>
      </c>
      <c r="J18" s="231"/>
      <c r="K18" s="234"/>
      <c r="L18" s="224"/>
      <c r="M18" s="224"/>
      <c r="N18" s="224"/>
      <c r="O18" s="224"/>
      <c r="P18" s="224"/>
    </row>
    <row r="19" spans="1:16" ht="25.5" customHeight="1" thickBot="1">
      <c r="A19" s="238" t="s">
        <v>159</v>
      </c>
      <c r="B19" s="239">
        <f t="shared" ref="B19:G19" si="0">AVERAGE(B7:B18)</f>
        <v>296.63333333333333</v>
      </c>
      <c r="C19" s="240">
        <f t="shared" si="0"/>
        <v>6.0706272542227611</v>
      </c>
      <c r="D19" s="241">
        <f t="shared" si="0"/>
        <v>315.25430960390378</v>
      </c>
      <c r="E19" s="241">
        <f t="shared" si="0"/>
        <v>6.2779901748073881</v>
      </c>
      <c r="F19" s="241">
        <f t="shared" si="0"/>
        <v>323.64716844978119</v>
      </c>
      <c r="G19" s="241">
        <f t="shared" si="0"/>
        <v>2.6537989966008459</v>
      </c>
      <c r="J19" s="241">
        <f>AVERAGE(J7:J18)</f>
        <v>333.77707404710361</v>
      </c>
      <c r="K19" s="242">
        <f>AVERAGE(K7:K18)</f>
        <v>1.3436360694267138</v>
      </c>
    </row>
    <row r="20" spans="1:16" ht="20.100000000000001" customHeight="1" thickTop="1">
      <c r="A20" s="243"/>
      <c r="D20" s="224"/>
    </row>
    <row r="21" spans="1:16" ht="20.100000000000001" customHeight="1">
      <c r="A21" s="243"/>
      <c r="G21" s="244" t="s">
        <v>194</v>
      </c>
      <c r="J21" s="221" t="s">
        <v>194</v>
      </c>
    </row>
    <row r="23" spans="1:16">
      <c r="A23" s="245"/>
      <c r="B23" s="245"/>
    </row>
    <row r="24" spans="1:16">
      <c r="A24" s="246"/>
      <c r="B24" s="245"/>
    </row>
    <row r="25" spans="1:16">
      <c r="A25" s="246"/>
      <c r="B25" s="245"/>
    </row>
    <row r="26" spans="1:16">
      <c r="A26" s="246"/>
      <c r="B26" s="245"/>
    </row>
    <row r="27" spans="1:16">
      <c r="A27" s="245"/>
      <c r="B27" s="245"/>
    </row>
  </sheetData>
  <mergeCells count="9">
    <mergeCell ref="A1:K1"/>
    <mergeCell ref="A2:K2"/>
    <mergeCell ref="A3:K3"/>
    <mergeCell ref="A4:K4"/>
    <mergeCell ref="A5:A6"/>
    <mergeCell ref="B5:C5"/>
    <mergeCell ref="D5:E5"/>
    <mergeCell ref="F5:G5"/>
    <mergeCell ref="J5:K5"/>
  </mergeCells>
  <pageMargins left="0.75" right="0.75" top="1" bottom="1" header="0.5" footer="0.5"/>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P129"/>
  <sheetViews>
    <sheetView view="pageBreakPreview" zoomScaleSheetLayoutView="100" workbookViewId="0">
      <selection activeCell="Q9" sqref="Q9"/>
    </sheetView>
  </sheetViews>
  <sheetFormatPr defaultRowHeight="24.95" customHeight="1"/>
  <cols>
    <col min="1" max="1" width="6.28515625" style="213" customWidth="1"/>
    <col min="2" max="2" width="29.7109375" style="184" bestFit="1" customWidth="1"/>
    <col min="3" max="3" width="8" style="184" bestFit="1" customWidth="1"/>
    <col min="4" max="6" width="10.7109375" style="184" bestFit="1" customWidth="1"/>
    <col min="7" max="7" width="8.85546875" style="184" bestFit="1" customWidth="1"/>
    <col min="8" max="9" width="10.7109375" style="184" bestFit="1" customWidth="1"/>
    <col min="10" max="13" width="9.28515625" style="184" customWidth="1"/>
    <col min="14" max="14" width="5.5703125" style="184" customWidth="1"/>
    <col min="15" max="256" width="9.140625" style="184"/>
    <col min="257" max="257" width="6.28515625" style="184" customWidth="1"/>
    <col min="258" max="258" width="29.7109375" style="184" bestFit="1" customWidth="1"/>
    <col min="259" max="259" width="8" style="184" bestFit="1" customWidth="1"/>
    <col min="260" max="262" width="10.7109375" style="184" bestFit="1" customWidth="1"/>
    <col min="263" max="263" width="8.85546875" style="184" bestFit="1" customWidth="1"/>
    <col min="264" max="265" width="10.7109375" style="184" bestFit="1" customWidth="1"/>
    <col min="266" max="269" width="9.28515625" style="184" customWidth="1"/>
    <col min="270" max="270" width="5.5703125" style="184" customWidth="1"/>
    <col min="271" max="512" width="9.140625" style="184"/>
    <col min="513" max="513" width="6.28515625" style="184" customWidth="1"/>
    <col min="514" max="514" width="29.7109375" style="184" bestFit="1" customWidth="1"/>
    <col min="515" max="515" width="8" style="184" bestFit="1" customWidth="1"/>
    <col min="516" max="518" width="10.7109375" style="184" bestFit="1" customWidth="1"/>
    <col min="519" max="519" width="8.85546875" style="184" bestFit="1" customWidth="1"/>
    <col min="520" max="521" width="10.7109375" style="184" bestFit="1" customWidth="1"/>
    <col min="522" max="525" width="9.28515625" style="184" customWidth="1"/>
    <col min="526" max="526" width="5.5703125" style="184" customWidth="1"/>
    <col min="527" max="768" width="9.140625" style="184"/>
    <col min="769" max="769" width="6.28515625" style="184" customWidth="1"/>
    <col min="770" max="770" width="29.7109375" style="184" bestFit="1" customWidth="1"/>
    <col min="771" max="771" width="8" style="184" bestFit="1" customWidth="1"/>
    <col min="772" max="774" width="10.7109375" style="184" bestFit="1" customWidth="1"/>
    <col min="775" max="775" width="8.85546875" style="184" bestFit="1" customWidth="1"/>
    <col min="776" max="777" width="10.7109375" style="184" bestFit="1" customWidth="1"/>
    <col min="778" max="781" width="9.28515625" style="184" customWidth="1"/>
    <col min="782" max="782" width="5.5703125" style="184" customWidth="1"/>
    <col min="783" max="1024" width="9.140625" style="184"/>
    <col min="1025" max="1025" width="6.28515625" style="184" customWidth="1"/>
    <col min="1026" max="1026" width="29.7109375" style="184" bestFit="1" customWidth="1"/>
    <col min="1027" max="1027" width="8" style="184" bestFit="1" customWidth="1"/>
    <col min="1028" max="1030" width="10.7109375" style="184" bestFit="1" customWidth="1"/>
    <col min="1031" max="1031" width="8.85546875" style="184" bestFit="1" customWidth="1"/>
    <col min="1032" max="1033" width="10.7109375" style="184" bestFit="1" customWidth="1"/>
    <col min="1034" max="1037" width="9.28515625" style="184" customWidth="1"/>
    <col min="1038" max="1038" width="5.5703125" style="184" customWidth="1"/>
    <col min="1039" max="1280" width="9.140625" style="184"/>
    <col min="1281" max="1281" width="6.28515625" style="184" customWidth="1"/>
    <col min="1282" max="1282" width="29.7109375" style="184" bestFit="1" customWidth="1"/>
    <col min="1283" max="1283" width="8" style="184" bestFit="1" customWidth="1"/>
    <col min="1284" max="1286" width="10.7109375" style="184" bestFit="1" customWidth="1"/>
    <col min="1287" max="1287" width="8.85546875" style="184" bestFit="1" customWidth="1"/>
    <col min="1288" max="1289" width="10.7109375" style="184" bestFit="1" customWidth="1"/>
    <col min="1290" max="1293" width="9.28515625" style="184" customWidth="1"/>
    <col min="1294" max="1294" width="5.5703125" style="184" customWidth="1"/>
    <col min="1295" max="1536" width="9.140625" style="184"/>
    <col min="1537" max="1537" width="6.28515625" style="184" customWidth="1"/>
    <col min="1538" max="1538" width="29.7109375" style="184" bestFit="1" customWidth="1"/>
    <col min="1539" max="1539" width="8" style="184" bestFit="1" customWidth="1"/>
    <col min="1540" max="1542" width="10.7109375" style="184" bestFit="1" customWidth="1"/>
    <col min="1543" max="1543" width="8.85546875" style="184" bestFit="1" customWidth="1"/>
    <col min="1544" max="1545" width="10.7109375" style="184" bestFit="1" customWidth="1"/>
    <col min="1546" max="1549" width="9.28515625" style="184" customWidth="1"/>
    <col min="1550" max="1550" width="5.5703125" style="184" customWidth="1"/>
    <col min="1551" max="1792" width="9.140625" style="184"/>
    <col min="1793" max="1793" width="6.28515625" style="184" customWidth="1"/>
    <col min="1794" max="1794" width="29.7109375" style="184" bestFit="1" customWidth="1"/>
    <col min="1795" max="1795" width="8" style="184" bestFit="1" customWidth="1"/>
    <col min="1796" max="1798" width="10.7109375" style="184" bestFit="1" customWidth="1"/>
    <col min="1799" max="1799" width="8.85546875" style="184" bestFit="1" customWidth="1"/>
    <col min="1800" max="1801" width="10.7109375" style="184" bestFit="1" customWidth="1"/>
    <col min="1802" max="1805" width="9.28515625" style="184" customWidth="1"/>
    <col min="1806" max="1806" width="5.5703125" style="184" customWidth="1"/>
    <col min="1807" max="2048" width="9.140625" style="184"/>
    <col min="2049" max="2049" width="6.28515625" style="184" customWidth="1"/>
    <col min="2050" max="2050" width="29.7109375" style="184" bestFit="1" customWidth="1"/>
    <col min="2051" max="2051" width="8" style="184" bestFit="1" customWidth="1"/>
    <col min="2052" max="2054" width="10.7109375" style="184" bestFit="1" customWidth="1"/>
    <col min="2055" max="2055" width="8.85546875" style="184" bestFit="1" customWidth="1"/>
    <col min="2056" max="2057" width="10.7109375" style="184" bestFit="1" customWidth="1"/>
    <col min="2058" max="2061" width="9.28515625" style="184" customWidth="1"/>
    <col min="2062" max="2062" width="5.5703125" style="184" customWidth="1"/>
    <col min="2063" max="2304" width="9.140625" style="184"/>
    <col min="2305" max="2305" width="6.28515625" style="184" customWidth="1"/>
    <col min="2306" max="2306" width="29.7109375" style="184" bestFit="1" customWidth="1"/>
    <col min="2307" max="2307" width="8" style="184" bestFit="1" customWidth="1"/>
    <col min="2308" max="2310" width="10.7109375" style="184" bestFit="1" customWidth="1"/>
    <col min="2311" max="2311" width="8.85546875" style="184" bestFit="1" customWidth="1"/>
    <col min="2312" max="2313" width="10.7109375" style="184" bestFit="1" customWidth="1"/>
    <col min="2314" max="2317" width="9.28515625" style="184" customWidth="1"/>
    <col min="2318" max="2318" width="5.5703125" style="184" customWidth="1"/>
    <col min="2319" max="2560" width="9.140625" style="184"/>
    <col min="2561" max="2561" width="6.28515625" style="184" customWidth="1"/>
    <col min="2562" max="2562" width="29.7109375" style="184" bestFit="1" customWidth="1"/>
    <col min="2563" max="2563" width="8" style="184" bestFit="1" customWidth="1"/>
    <col min="2564" max="2566" width="10.7109375" style="184" bestFit="1" customWidth="1"/>
    <col min="2567" max="2567" width="8.85546875" style="184" bestFit="1" customWidth="1"/>
    <col min="2568" max="2569" width="10.7109375" style="184" bestFit="1" customWidth="1"/>
    <col min="2570" max="2573" width="9.28515625" style="184" customWidth="1"/>
    <col min="2574" max="2574" width="5.5703125" style="184" customWidth="1"/>
    <col min="2575" max="2816" width="9.140625" style="184"/>
    <col min="2817" max="2817" width="6.28515625" style="184" customWidth="1"/>
    <col min="2818" max="2818" width="29.7109375" style="184" bestFit="1" customWidth="1"/>
    <col min="2819" max="2819" width="8" style="184" bestFit="1" customWidth="1"/>
    <col min="2820" max="2822" width="10.7109375" style="184" bestFit="1" customWidth="1"/>
    <col min="2823" max="2823" width="8.85546875" style="184" bestFit="1" customWidth="1"/>
    <col min="2824" max="2825" width="10.7109375" style="184" bestFit="1" customWidth="1"/>
    <col min="2826" max="2829" width="9.28515625" style="184" customWidth="1"/>
    <col min="2830" max="2830" width="5.5703125" style="184" customWidth="1"/>
    <col min="2831" max="3072" width="9.140625" style="184"/>
    <col min="3073" max="3073" width="6.28515625" style="184" customWidth="1"/>
    <col min="3074" max="3074" width="29.7109375" style="184" bestFit="1" customWidth="1"/>
    <col min="3075" max="3075" width="8" style="184" bestFit="1" customWidth="1"/>
    <col min="3076" max="3078" width="10.7109375" style="184" bestFit="1" customWidth="1"/>
    <col min="3079" max="3079" width="8.85546875" style="184" bestFit="1" customWidth="1"/>
    <col min="3080" max="3081" width="10.7109375" style="184" bestFit="1" customWidth="1"/>
    <col min="3082" max="3085" width="9.28515625" style="184" customWidth="1"/>
    <col min="3086" max="3086" width="5.5703125" style="184" customWidth="1"/>
    <col min="3087" max="3328" width="9.140625" style="184"/>
    <col min="3329" max="3329" width="6.28515625" style="184" customWidth="1"/>
    <col min="3330" max="3330" width="29.7109375" style="184" bestFit="1" customWidth="1"/>
    <col min="3331" max="3331" width="8" style="184" bestFit="1" customWidth="1"/>
    <col min="3332" max="3334" width="10.7109375" style="184" bestFit="1" customWidth="1"/>
    <col min="3335" max="3335" width="8.85546875" style="184" bestFit="1" customWidth="1"/>
    <col min="3336" max="3337" width="10.7109375" style="184" bestFit="1" customWidth="1"/>
    <col min="3338" max="3341" width="9.28515625" style="184" customWidth="1"/>
    <col min="3342" max="3342" width="5.5703125" style="184" customWidth="1"/>
    <col min="3343" max="3584" width="9.140625" style="184"/>
    <col min="3585" max="3585" width="6.28515625" style="184" customWidth="1"/>
    <col min="3586" max="3586" width="29.7109375" style="184" bestFit="1" customWidth="1"/>
    <col min="3587" max="3587" width="8" style="184" bestFit="1" customWidth="1"/>
    <col min="3588" max="3590" width="10.7109375" style="184" bestFit="1" customWidth="1"/>
    <col min="3591" max="3591" width="8.85546875" style="184" bestFit="1" customWidth="1"/>
    <col min="3592" max="3593" width="10.7109375" style="184" bestFit="1" customWidth="1"/>
    <col min="3594" max="3597" width="9.28515625" style="184" customWidth="1"/>
    <col min="3598" max="3598" width="5.5703125" style="184" customWidth="1"/>
    <col min="3599" max="3840" width="9.140625" style="184"/>
    <col min="3841" max="3841" width="6.28515625" style="184" customWidth="1"/>
    <col min="3842" max="3842" width="29.7109375" style="184" bestFit="1" customWidth="1"/>
    <col min="3843" max="3843" width="8" style="184" bestFit="1" customWidth="1"/>
    <col min="3844" max="3846" width="10.7109375" style="184" bestFit="1" customWidth="1"/>
    <col min="3847" max="3847" width="8.85546875" style="184" bestFit="1" customWidth="1"/>
    <col min="3848" max="3849" width="10.7109375" style="184" bestFit="1" customWidth="1"/>
    <col min="3850" max="3853" width="9.28515625" style="184" customWidth="1"/>
    <col min="3854" max="3854" width="5.5703125" style="184" customWidth="1"/>
    <col min="3855" max="4096" width="9.140625" style="184"/>
    <col min="4097" max="4097" width="6.28515625" style="184" customWidth="1"/>
    <col min="4098" max="4098" width="29.7109375" style="184" bestFit="1" customWidth="1"/>
    <col min="4099" max="4099" width="8" style="184" bestFit="1" customWidth="1"/>
    <col min="4100" max="4102" width="10.7109375" style="184" bestFit="1" customWidth="1"/>
    <col min="4103" max="4103" width="8.85546875" style="184" bestFit="1" customWidth="1"/>
    <col min="4104" max="4105" width="10.7109375" style="184" bestFit="1" customWidth="1"/>
    <col min="4106" max="4109" width="9.28515625" style="184" customWidth="1"/>
    <col min="4110" max="4110" width="5.5703125" style="184" customWidth="1"/>
    <col min="4111" max="4352" width="9.140625" style="184"/>
    <col min="4353" max="4353" width="6.28515625" style="184" customWidth="1"/>
    <col min="4354" max="4354" width="29.7109375" style="184" bestFit="1" customWidth="1"/>
    <col min="4355" max="4355" width="8" style="184" bestFit="1" customWidth="1"/>
    <col min="4356" max="4358" width="10.7109375" style="184" bestFit="1" customWidth="1"/>
    <col min="4359" max="4359" width="8.85546875" style="184" bestFit="1" customWidth="1"/>
    <col min="4360" max="4361" width="10.7109375" style="184" bestFit="1" customWidth="1"/>
    <col min="4362" max="4365" width="9.28515625" style="184" customWidth="1"/>
    <col min="4366" max="4366" width="5.5703125" style="184" customWidth="1"/>
    <col min="4367" max="4608" width="9.140625" style="184"/>
    <col min="4609" max="4609" width="6.28515625" style="184" customWidth="1"/>
    <col min="4610" max="4610" width="29.7109375" style="184" bestFit="1" customWidth="1"/>
    <col min="4611" max="4611" width="8" style="184" bestFit="1" customWidth="1"/>
    <col min="4612" max="4614" width="10.7109375" style="184" bestFit="1" customWidth="1"/>
    <col min="4615" max="4615" width="8.85546875" style="184" bestFit="1" customWidth="1"/>
    <col min="4616" max="4617" width="10.7109375" style="184" bestFit="1" customWidth="1"/>
    <col min="4618" max="4621" width="9.28515625" style="184" customWidth="1"/>
    <col min="4622" max="4622" width="5.5703125" style="184" customWidth="1"/>
    <col min="4623" max="4864" width="9.140625" style="184"/>
    <col min="4865" max="4865" width="6.28515625" style="184" customWidth="1"/>
    <col min="4866" max="4866" width="29.7109375" style="184" bestFit="1" customWidth="1"/>
    <col min="4867" max="4867" width="8" style="184" bestFit="1" customWidth="1"/>
    <col min="4868" max="4870" width="10.7109375" style="184" bestFit="1" customWidth="1"/>
    <col min="4871" max="4871" width="8.85546875" style="184" bestFit="1" customWidth="1"/>
    <col min="4872" max="4873" width="10.7109375" style="184" bestFit="1" customWidth="1"/>
    <col min="4874" max="4877" width="9.28515625" style="184" customWidth="1"/>
    <col min="4878" max="4878" width="5.5703125" style="184" customWidth="1"/>
    <col min="4879" max="5120" width="9.140625" style="184"/>
    <col min="5121" max="5121" width="6.28515625" style="184" customWidth="1"/>
    <col min="5122" max="5122" width="29.7109375" style="184" bestFit="1" customWidth="1"/>
    <col min="5123" max="5123" width="8" style="184" bestFit="1" customWidth="1"/>
    <col min="5124" max="5126" width="10.7109375" style="184" bestFit="1" customWidth="1"/>
    <col min="5127" max="5127" width="8.85546875" style="184" bestFit="1" customWidth="1"/>
    <col min="5128" max="5129" width="10.7109375" style="184" bestFit="1" customWidth="1"/>
    <col min="5130" max="5133" width="9.28515625" style="184" customWidth="1"/>
    <col min="5134" max="5134" width="5.5703125" style="184" customWidth="1"/>
    <col min="5135" max="5376" width="9.140625" style="184"/>
    <col min="5377" max="5377" width="6.28515625" style="184" customWidth="1"/>
    <col min="5378" max="5378" width="29.7109375" style="184" bestFit="1" customWidth="1"/>
    <col min="5379" max="5379" width="8" style="184" bestFit="1" customWidth="1"/>
    <col min="5380" max="5382" width="10.7109375" style="184" bestFit="1" customWidth="1"/>
    <col min="5383" max="5383" width="8.85546875" style="184" bestFit="1" customWidth="1"/>
    <col min="5384" max="5385" width="10.7109375" style="184" bestFit="1" customWidth="1"/>
    <col min="5386" max="5389" width="9.28515625" style="184" customWidth="1"/>
    <col min="5390" max="5390" width="5.5703125" style="184" customWidth="1"/>
    <col min="5391" max="5632" width="9.140625" style="184"/>
    <col min="5633" max="5633" width="6.28515625" style="184" customWidth="1"/>
    <col min="5634" max="5634" width="29.7109375" style="184" bestFit="1" customWidth="1"/>
    <col min="5635" max="5635" width="8" style="184" bestFit="1" customWidth="1"/>
    <col min="5636" max="5638" width="10.7109375" style="184" bestFit="1" customWidth="1"/>
    <col min="5639" max="5639" width="8.85546875" style="184" bestFit="1" customWidth="1"/>
    <col min="5640" max="5641" width="10.7109375" style="184" bestFit="1" customWidth="1"/>
    <col min="5642" max="5645" width="9.28515625" style="184" customWidth="1"/>
    <col min="5646" max="5646" width="5.5703125" style="184" customWidth="1"/>
    <col min="5647" max="5888" width="9.140625" style="184"/>
    <col min="5889" max="5889" width="6.28515625" style="184" customWidth="1"/>
    <col min="5890" max="5890" width="29.7109375" style="184" bestFit="1" customWidth="1"/>
    <col min="5891" max="5891" width="8" style="184" bestFit="1" customWidth="1"/>
    <col min="5892" max="5894" width="10.7109375" style="184" bestFit="1" customWidth="1"/>
    <col min="5895" max="5895" width="8.85546875" style="184" bestFit="1" customWidth="1"/>
    <col min="5896" max="5897" width="10.7109375" style="184" bestFit="1" customWidth="1"/>
    <col min="5898" max="5901" width="9.28515625" style="184" customWidth="1"/>
    <col min="5902" max="5902" width="5.5703125" style="184" customWidth="1"/>
    <col min="5903" max="6144" width="9.140625" style="184"/>
    <col min="6145" max="6145" width="6.28515625" style="184" customWidth="1"/>
    <col min="6146" max="6146" width="29.7109375" style="184" bestFit="1" customWidth="1"/>
    <col min="6147" max="6147" width="8" style="184" bestFit="1" customWidth="1"/>
    <col min="6148" max="6150" width="10.7109375" style="184" bestFit="1" customWidth="1"/>
    <col min="6151" max="6151" width="8.85546875" style="184" bestFit="1" customWidth="1"/>
    <col min="6152" max="6153" width="10.7109375" style="184" bestFit="1" customWidth="1"/>
    <col min="6154" max="6157" width="9.28515625" style="184" customWidth="1"/>
    <col min="6158" max="6158" width="5.5703125" style="184" customWidth="1"/>
    <col min="6159" max="6400" width="9.140625" style="184"/>
    <col min="6401" max="6401" width="6.28515625" style="184" customWidth="1"/>
    <col min="6402" max="6402" width="29.7109375" style="184" bestFit="1" customWidth="1"/>
    <col min="6403" max="6403" width="8" style="184" bestFit="1" customWidth="1"/>
    <col min="6404" max="6406" width="10.7109375" style="184" bestFit="1" customWidth="1"/>
    <col min="6407" max="6407" width="8.85546875" style="184" bestFit="1" customWidth="1"/>
    <col min="6408" max="6409" width="10.7109375" style="184" bestFit="1" customWidth="1"/>
    <col min="6410" max="6413" width="9.28515625" style="184" customWidth="1"/>
    <col min="6414" max="6414" width="5.5703125" style="184" customWidth="1"/>
    <col min="6415" max="6656" width="9.140625" style="184"/>
    <col min="6657" max="6657" width="6.28515625" style="184" customWidth="1"/>
    <col min="6658" max="6658" width="29.7109375" style="184" bestFit="1" customWidth="1"/>
    <col min="6659" max="6659" width="8" style="184" bestFit="1" customWidth="1"/>
    <col min="6660" max="6662" width="10.7109375" style="184" bestFit="1" customWidth="1"/>
    <col min="6663" max="6663" width="8.85546875" style="184" bestFit="1" customWidth="1"/>
    <col min="6664" max="6665" width="10.7109375" style="184" bestFit="1" customWidth="1"/>
    <col min="6666" max="6669" width="9.28515625" style="184" customWidth="1"/>
    <col min="6670" max="6670" width="5.5703125" style="184" customWidth="1"/>
    <col min="6671" max="6912" width="9.140625" style="184"/>
    <col min="6913" max="6913" width="6.28515625" style="184" customWidth="1"/>
    <col min="6914" max="6914" width="29.7109375" style="184" bestFit="1" customWidth="1"/>
    <col min="6915" max="6915" width="8" style="184" bestFit="1" customWidth="1"/>
    <col min="6916" max="6918" width="10.7109375" style="184" bestFit="1" customWidth="1"/>
    <col min="6919" max="6919" width="8.85546875" style="184" bestFit="1" customWidth="1"/>
    <col min="6920" max="6921" width="10.7109375" style="184" bestFit="1" customWidth="1"/>
    <col min="6922" max="6925" width="9.28515625" style="184" customWidth="1"/>
    <col min="6926" max="6926" width="5.5703125" style="184" customWidth="1"/>
    <col min="6927" max="7168" width="9.140625" style="184"/>
    <col min="7169" max="7169" width="6.28515625" style="184" customWidth="1"/>
    <col min="7170" max="7170" width="29.7109375" style="184" bestFit="1" customWidth="1"/>
    <col min="7171" max="7171" width="8" style="184" bestFit="1" customWidth="1"/>
    <col min="7172" max="7174" width="10.7109375" style="184" bestFit="1" customWidth="1"/>
    <col min="7175" max="7175" width="8.85546875" style="184" bestFit="1" customWidth="1"/>
    <col min="7176" max="7177" width="10.7109375" style="184" bestFit="1" customWidth="1"/>
    <col min="7178" max="7181" width="9.28515625" style="184" customWidth="1"/>
    <col min="7182" max="7182" width="5.5703125" style="184" customWidth="1"/>
    <col min="7183" max="7424" width="9.140625" style="184"/>
    <col min="7425" max="7425" width="6.28515625" style="184" customWidth="1"/>
    <col min="7426" max="7426" width="29.7109375" style="184" bestFit="1" customWidth="1"/>
    <col min="7427" max="7427" width="8" style="184" bestFit="1" customWidth="1"/>
    <col min="7428" max="7430" width="10.7109375" style="184" bestFit="1" customWidth="1"/>
    <col min="7431" max="7431" width="8.85546875" style="184" bestFit="1" customWidth="1"/>
    <col min="7432" max="7433" width="10.7109375" style="184" bestFit="1" customWidth="1"/>
    <col min="7434" max="7437" width="9.28515625" style="184" customWidth="1"/>
    <col min="7438" max="7438" width="5.5703125" style="184" customWidth="1"/>
    <col min="7439" max="7680" width="9.140625" style="184"/>
    <col min="7681" max="7681" width="6.28515625" style="184" customWidth="1"/>
    <col min="7682" max="7682" width="29.7109375" style="184" bestFit="1" customWidth="1"/>
    <col min="7683" max="7683" width="8" style="184" bestFit="1" customWidth="1"/>
    <col min="7684" max="7686" width="10.7109375" style="184" bestFit="1" customWidth="1"/>
    <col min="7687" max="7687" width="8.85546875" style="184" bestFit="1" customWidth="1"/>
    <col min="7688" max="7689" width="10.7109375" style="184" bestFit="1" customWidth="1"/>
    <col min="7690" max="7693" width="9.28515625" style="184" customWidth="1"/>
    <col min="7694" max="7694" width="5.5703125" style="184" customWidth="1"/>
    <col min="7695" max="7936" width="9.140625" style="184"/>
    <col min="7937" max="7937" width="6.28515625" style="184" customWidth="1"/>
    <col min="7938" max="7938" width="29.7109375" style="184" bestFit="1" customWidth="1"/>
    <col min="7939" max="7939" width="8" style="184" bestFit="1" customWidth="1"/>
    <col min="7940" max="7942" width="10.7109375" style="184" bestFit="1" customWidth="1"/>
    <col min="7943" max="7943" width="8.85546875" style="184" bestFit="1" customWidth="1"/>
    <col min="7944" max="7945" width="10.7109375" style="184" bestFit="1" customWidth="1"/>
    <col min="7946" max="7949" width="9.28515625" style="184" customWidth="1"/>
    <col min="7950" max="7950" width="5.5703125" style="184" customWidth="1"/>
    <col min="7951" max="8192" width="9.140625" style="184"/>
    <col min="8193" max="8193" width="6.28515625" style="184" customWidth="1"/>
    <col min="8194" max="8194" width="29.7109375" style="184" bestFit="1" customWidth="1"/>
    <col min="8195" max="8195" width="8" style="184" bestFit="1" customWidth="1"/>
    <col min="8196" max="8198" width="10.7109375" style="184" bestFit="1" customWidth="1"/>
    <col min="8199" max="8199" width="8.85546875" style="184" bestFit="1" customWidth="1"/>
    <col min="8200" max="8201" width="10.7109375" style="184" bestFit="1" customWidth="1"/>
    <col min="8202" max="8205" width="9.28515625" style="184" customWidth="1"/>
    <col min="8206" max="8206" width="5.5703125" style="184" customWidth="1"/>
    <col min="8207" max="8448" width="9.140625" style="184"/>
    <col min="8449" max="8449" width="6.28515625" style="184" customWidth="1"/>
    <col min="8450" max="8450" width="29.7109375" style="184" bestFit="1" customWidth="1"/>
    <col min="8451" max="8451" width="8" style="184" bestFit="1" customWidth="1"/>
    <col min="8452" max="8454" width="10.7109375" style="184" bestFit="1" customWidth="1"/>
    <col min="8455" max="8455" width="8.85546875" style="184" bestFit="1" customWidth="1"/>
    <col min="8456" max="8457" width="10.7109375" style="184" bestFit="1" customWidth="1"/>
    <col min="8458" max="8461" width="9.28515625" style="184" customWidth="1"/>
    <col min="8462" max="8462" width="5.5703125" style="184" customWidth="1"/>
    <col min="8463" max="8704" width="9.140625" style="184"/>
    <col min="8705" max="8705" width="6.28515625" style="184" customWidth="1"/>
    <col min="8706" max="8706" width="29.7109375" style="184" bestFit="1" customWidth="1"/>
    <col min="8707" max="8707" width="8" style="184" bestFit="1" customWidth="1"/>
    <col min="8708" max="8710" width="10.7109375" style="184" bestFit="1" customWidth="1"/>
    <col min="8711" max="8711" width="8.85546875" style="184" bestFit="1" customWidth="1"/>
    <col min="8712" max="8713" width="10.7109375" style="184" bestFit="1" customWidth="1"/>
    <col min="8714" max="8717" width="9.28515625" style="184" customWidth="1"/>
    <col min="8718" max="8718" width="5.5703125" style="184" customWidth="1"/>
    <col min="8719" max="8960" width="9.140625" style="184"/>
    <col min="8961" max="8961" width="6.28515625" style="184" customWidth="1"/>
    <col min="8962" max="8962" width="29.7109375" style="184" bestFit="1" customWidth="1"/>
    <col min="8963" max="8963" width="8" style="184" bestFit="1" customWidth="1"/>
    <col min="8964" max="8966" width="10.7109375" style="184" bestFit="1" customWidth="1"/>
    <col min="8967" max="8967" width="8.85546875" style="184" bestFit="1" customWidth="1"/>
    <col min="8968" max="8969" width="10.7109375" style="184" bestFit="1" customWidth="1"/>
    <col min="8970" max="8973" width="9.28515625" style="184" customWidth="1"/>
    <col min="8974" max="8974" width="5.5703125" style="184" customWidth="1"/>
    <col min="8975" max="9216" width="9.140625" style="184"/>
    <col min="9217" max="9217" width="6.28515625" style="184" customWidth="1"/>
    <col min="9218" max="9218" width="29.7109375" style="184" bestFit="1" customWidth="1"/>
    <col min="9219" max="9219" width="8" style="184" bestFit="1" customWidth="1"/>
    <col min="9220" max="9222" width="10.7109375" style="184" bestFit="1" customWidth="1"/>
    <col min="9223" max="9223" width="8.85546875" style="184" bestFit="1" customWidth="1"/>
    <col min="9224" max="9225" width="10.7109375" style="184" bestFit="1" customWidth="1"/>
    <col min="9226" max="9229" width="9.28515625" style="184" customWidth="1"/>
    <col min="9230" max="9230" width="5.5703125" style="184" customWidth="1"/>
    <col min="9231" max="9472" width="9.140625" style="184"/>
    <col min="9473" max="9473" width="6.28515625" style="184" customWidth="1"/>
    <col min="9474" max="9474" width="29.7109375" style="184" bestFit="1" customWidth="1"/>
    <col min="9475" max="9475" width="8" style="184" bestFit="1" customWidth="1"/>
    <col min="9476" max="9478" width="10.7109375" style="184" bestFit="1" customWidth="1"/>
    <col min="9479" max="9479" width="8.85546875" style="184" bestFit="1" customWidth="1"/>
    <col min="9480" max="9481" width="10.7109375" style="184" bestFit="1" customWidth="1"/>
    <col min="9482" max="9485" width="9.28515625" style="184" customWidth="1"/>
    <col min="9486" max="9486" width="5.5703125" style="184" customWidth="1"/>
    <col min="9487" max="9728" width="9.140625" style="184"/>
    <col min="9729" max="9729" width="6.28515625" style="184" customWidth="1"/>
    <col min="9730" max="9730" width="29.7109375" style="184" bestFit="1" customWidth="1"/>
    <col min="9731" max="9731" width="8" style="184" bestFit="1" customWidth="1"/>
    <col min="9732" max="9734" width="10.7109375" style="184" bestFit="1" customWidth="1"/>
    <col min="9735" max="9735" width="8.85546875" style="184" bestFit="1" customWidth="1"/>
    <col min="9736" max="9737" width="10.7109375" style="184" bestFit="1" customWidth="1"/>
    <col min="9738" max="9741" width="9.28515625" style="184" customWidth="1"/>
    <col min="9742" max="9742" width="5.5703125" style="184" customWidth="1"/>
    <col min="9743" max="9984" width="9.140625" style="184"/>
    <col min="9985" max="9985" width="6.28515625" style="184" customWidth="1"/>
    <col min="9986" max="9986" width="29.7109375" style="184" bestFit="1" customWidth="1"/>
    <col min="9987" max="9987" width="8" style="184" bestFit="1" customWidth="1"/>
    <col min="9988" max="9990" width="10.7109375" style="184" bestFit="1" customWidth="1"/>
    <col min="9991" max="9991" width="8.85546875" style="184" bestFit="1" customWidth="1"/>
    <col min="9992" max="9993" width="10.7109375" style="184" bestFit="1" customWidth="1"/>
    <col min="9994" max="9997" width="9.28515625" style="184" customWidth="1"/>
    <col min="9998" max="9998" width="5.5703125" style="184" customWidth="1"/>
    <col min="9999" max="10240" width="9.140625" style="184"/>
    <col min="10241" max="10241" width="6.28515625" style="184" customWidth="1"/>
    <col min="10242" max="10242" width="29.7109375" style="184" bestFit="1" customWidth="1"/>
    <col min="10243" max="10243" width="8" style="184" bestFit="1" customWidth="1"/>
    <col min="10244" max="10246" width="10.7109375" style="184" bestFit="1" customWidth="1"/>
    <col min="10247" max="10247" width="8.85546875" style="184" bestFit="1" customWidth="1"/>
    <col min="10248" max="10249" width="10.7109375" style="184" bestFit="1" customWidth="1"/>
    <col min="10250" max="10253" width="9.28515625" style="184" customWidth="1"/>
    <col min="10254" max="10254" width="5.5703125" style="184" customWidth="1"/>
    <col min="10255" max="10496" width="9.140625" style="184"/>
    <col min="10497" max="10497" width="6.28515625" style="184" customWidth="1"/>
    <col min="10498" max="10498" width="29.7109375" style="184" bestFit="1" customWidth="1"/>
    <col min="10499" max="10499" width="8" style="184" bestFit="1" customWidth="1"/>
    <col min="10500" max="10502" width="10.7109375" style="184" bestFit="1" customWidth="1"/>
    <col min="10503" max="10503" width="8.85546875" style="184" bestFit="1" customWidth="1"/>
    <col min="10504" max="10505" width="10.7109375" style="184" bestFit="1" customWidth="1"/>
    <col min="10506" max="10509" width="9.28515625" style="184" customWidth="1"/>
    <col min="10510" max="10510" width="5.5703125" style="184" customWidth="1"/>
    <col min="10511" max="10752" width="9.140625" style="184"/>
    <col min="10753" max="10753" width="6.28515625" style="184" customWidth="1"/>
    <col min="10754" max="10754" width="29.7109375" style="184" bestFit="1" customWidth="1"/>
    <col min="10755" max="10755" width="8" style="184" bestFit="1" customWidth="1"/>
    <col min="10756" max="10758" width="10.7109375" style="184" bestFit="1" customWidth="1"/>
    <col min="10759" max="10759" width="8.85546875" style="184" bestFit="1" customWidth="1"/>
    <col min="10760" max="10761" width="10.7109375" style="184" bestFit="1" customWidth="1"/>
    <col min="10762" max="10765" width="9.28515625" style="184" customWidth="1"/>
    <col min="10766" max="10766" width="5.5703125" style="184" customWidth="1"/>
    <col min="10767" max="11008" width="9.140625" style="184"/>
    <col min="11009" max="11009" width="6.28515625" style="184" customWidth="1"/>
    <col min="11010" max="11010" width="29.7109375" style="184" bestFit="1" customWidth="1"/>
    <col min="11011" max="11011" width="8" style="184" bestFit="1" customWidth="1"/>
    <col min="11012" max="11014" width="10.7109375" style="184" bestFit="1" customWidth="1"/>
    <col min="11015" max="11015" width="8.85546875" style="184" bestFit="1" customWidth="1"/>
    <col min="11016" max="11017" width="10.7109375" style="184" bestFit="1" customWidth="1"/>
    <col min="11018" max="11021" width="9.28515625" style="184" customWidth="1"/>
    <col min="11022" max="11022" width="5.5703125" style="184" customWidth="1"/>
    <col min="11023" max="11264" width="9.140625" style="184"/>
    <col min="11265" max="11265" width="6.28515625" style="184" customWidth="1"/>
    <col min="11266" max="11266" width="29.7109375" style="184" bestFit="1" customWidth="1"/>
    <col min="11267" max="11267" width="8" style="184" bestFit="1" customWidth="1"/>
    <col min="11268" max="11270" width="10.7109375" style="184" bestFit="1" customWidth="1"/>
    <col min="11271" max="11271" width="8.85546875" style="184" bestFit="1" customWidth="1"/>
    <col min="11272" max="11273" width="10.7109375" style="184" bestFit="1" customWidth="1"/>
    <col min="11274" max="11277" width="9.28515625" style="184" customWidth="1"/>
    <col min="11278" max="11278" width="5.5703125" style="184" customWidth="1"/>
    <col min="11279" max="11520" width="9.140625" style="184"/>
    <col min="11521" max="11521" width="6.28515625" style="184" customWidth="1"/>
    <col min="11522" max="11522" width="29.7109375" style="184" bestFit="1" customWidth="1"/>
    <col min="11523" max="11523" width="8" style="184" bestFit="1" customWidth="1"/>
    <col min="11524" max="11526" width="10.7109375" style="184" bestFit="1" customWidth="1"/>
    <col min="11527" max="11527" width="8.85546875" style="184" bestFit="1" customWidth="1"/>
    <col min="11528" max="11529" width="10.7109375" style="184" bestFit="1" customWidth="1"/>
    <col min="11530" max="11533" width="9.28515625" style="184" customWidth="1"/>
    <col min="11534" max="11534" width="5.5703125" style="184" customWidth="1"/>
    <col min="11535" max="11776" width="9.140625" style="184"/>
    <col min="11777" max="11777" width="6.28515625" style="184" customWidth="1"/>
    <col min="11778" max="11778" width="29.7109375" style="184" bestFit="1" customWidth="1"/>
    <col min="11779" max="11779" width="8" style="184" bestFit="1" customWidth="1"/>
    <col min="11780" max="11782" width="10.7109375" style="184" bestFit="1" customWidth="1"/>
    <col min="11783" max="11783" width="8.85546875" style="184" bestFit="1" customWidth="1"/>
    <col min="11784" max="11785" width="10.7109375" style="184" bestFit="1" customWidth="1"/>
    <col min="11786" max="11789" width="9.28515625" style="184" customWidth="1"/>
    <col min="11790" max="11790" width="5.5703125" style="184" customWidth="1"/>
    <col min="11791" max="12032" width="9.140625" style="184"/>
    <col min="12033" max="12033" width="6.28515625" style="184" customWidth="1"/>
    <col min="12034" max="12034" width="29.7109375" style="184" bestFit="1" customWidth="1"/>
    <col min="12035" max="12035" width="8" style="184" bestFit="1" customWidth="1"/>
    <col min="12036" max="12038" width="10.7109375" style="184" bestFit="1" customWidth="1"/>
    <col min="12039" max="12039" width="8.85546875" style="184" bestFit="1" customWidth="1"/>
    <col min="12040" max="12041" width="10.7109375" style="184" bestFit="1" customWidth="1"/>
    <col min="12042" max="12045" width="9.28515625" style="184" customWidth="1"/>
    <col min="12046" max="12046" width="5.5703125" style="184" customWidth="1"/>
    <col min="12047" max="12288" width="9.140625" style="184"/>
    <col min="12289" max="12289" width="6.28515625" style="184" customWidth="1"/>
    <col min="12290" max="12290" width="29.7109375" style="184" bestFit="1" customWidth="1"/>
    <col min="12291" max="12291" width="8" style="184" bestFit="1" customWidth="1"/>
    <col min="12292" max="12294" width="10.7109375" style="184" bestFit="1" customWidth="1"/>
    <col min="12295" max="12295" width="8.85546875" style="184" bestFit="1" customWidth="1"/>
    <col min="12296" max="12297" width="10.7109375" style="184" bestFit="1" customWidth="1"/>
    <col min="12298" max="12301" width="9.28515625" style="184" customWidth="1"/>
    <col min="12302" max="12302" width="5.5703125" style="184" customWidth="1"/>
    <col min="12303" max="12544" width="9.140625" style="184"/>
    <col min="12545" max="12545" width="6.28515625" style="184" customWidth="1"/>
    <col min="12546" max="12546" width="29.7109375" style="184" bestFit="1" customWidth="1"/>
    <col min="12547" max="12547" width="8" style="184" bestFit="1" customWidth="1"/>
    <col min="12548" max="12550" width="10.7109375" style="184" bestFit="1" customWidth="1"/>
    <col min="12551" max="12551" width="8.85546875" style="184" bestFit="1" customWidth="1"/>
    <col min="12552" max="12553" width="10.7109375" style="184" bestFit="1" customWidth="1"/>
    <col min="12554" max="12557" width="9.28515625" style="184" customWidth="1"/>
    <col min="12558" max="12558" width="5.5703125" style="184" customWidth="1"/>
    <col min="12559" max="12800" width="9.140625" style="184"/>
    <col min="12801" max="12801" width="6.28515625" style="184" customWidth="1"/>
    <col min="12802" max="12802" width="29.7109375" style="184" bestFit="1" customWidth="1"/>
    <col min="12803" max="12803" width="8" style="184" bestFit="1" customWidth="1"/>
    <col min="12804" max="12806" width="10.7109375" style="184" bestFit="1" customWidth="1"/>
    <col min="12807" max="12807" width="8.85546875" style="184" bestFit="1" customWidth="1"/>
    <col min="12808" max="12809" width="10.7109375" style="184" bestFit="1" customWidth="1"/>
    <col min="12810" max="12813" width="9.28515625" style="184" customWidth="1"/>
    <col min="12814" max="12814" width="5.5703125" style="184" customWidth="1"/>
    <col min="12815" max="13056" width="9.140625" style="184"/>
    <col min="13057" max="13057" width="6.28515625" style="184" customWidth="1"/>
    <col min="13058" max="13058" width="29.7109375" style="184" bestFit="1" customWidth="1"/>
    <col min="13059" max="13059" width="8" style="184" bestFit="1" customWidth="1"/>
    <col min="13060" max="13062" width="10.7109375" style="184" bestFit="1" customWidth="1"/>
    <col min="13063" max="13063" width="8.85546875" style="184" bestFit="1" customWidth="1"/>
    <col min="13064" max="13065" width="10.7109375" style="184" bestFit="1" customWidth="1"/>
    <col min="13066" max="13069" width="9.28515625" style="184" customWidth="1"/>
    <col min="13070" max="13070" width="5.5703125" style="184" customWidth="1"/>
    <col min="13071" max="13312" width="9.140625" style="184"/>
    <col min="13313" max="13313" width="6.28515625" style="184" customWidth="1"/>
    <col min="13314" max="13314" width="29.7109375" style="184" bestFit="1" customWidth="1"/>
    <col min="13315" max="13315" width="8" style="184" bestFit="1" customWidth="1"/>
    <col min="13316" max="13318" width="10.7109375" style="184" bestFit="1" customWidth="1"/>
    <col min="13319" max="13319" width="8.85546875" style="184" bestFit="1" customWidth="1"/>
    <col min="13320" max="13321" width="10.7109375" style="184" bestFit="1" customWidth="1"/>
    <col min="13322" max="13325" width="9.28515625" style="184" customWidth="1"/>
    <col min="13326" max="13326" width="5.5703125" style="184" customWidth="1"/>
    <col min="13327" max="13568" width="9.140625" style="184"/>
    <col min="13569" max="13569" width="6.28515625" style="184" customWidth="1"/>
    <col min="13570" max="13570" width="29.7109375" style="184" bestFit="1" customWidth="1"/>
    <col min="13571" max="13571" width="8" style="184" bestFit="1" customWidth="1"/>
    <col min="13572" max="13574" width="10.7109375" style="184" bestFit="1" customWidth="1"/>
    <col min="13575" max="13575" width="8.85546875" style="184" bestFit="1" customWidth="1"/>
    <col min="13576" max="13577" width="10.7109375" style="184" bestFit="1" customWidth="1"/>
    <col min="13578" max="13581" width="9.28515625" style="184" customWidth="1"/>
    <col min="13582" max="13582" width="5.5703125" style="184" customWidth="1"/>
    <col min="13583" max="13824" width="9.140625" style="184"/>
    <col min="13825" max="13825" width="6.28515625" style="184" customWidth="1"/>
    <col min="13826" max="13826" width="29.7109375" style="184" bestFit="1" customWidth="1"/>
    <col min="13827" max="13827" width="8" style="184" bestFit="1" customWidth="1"/>
    <col min="13828" max="13830" width="10.7109375" style="184" bestFit="1" customWidth="1"/>
    <col min="13831" max="13831" width="8.85546875" style="184" bestFit="1" customWidth="1"/>
    <col min="13832" max="13833" width="10.7109375" style="184" bestFit="1" customWidth="1"/>
    <col min="13834" max="13837" width="9.28515625" style="184" customWidth="1"/>
    <col min="13838" max="13838" width="5.5703125" style="184" customWidth="1"/>
    <col min="13839" max="14080" width="9.140625" style="184"/>
    <col min="14081" max="14081" width="6.28515625" style="184" customWidth="1"/>
    <col min="14082" max="14082" width="29.7109375" style="184" bestFit="1" customWidth="1"/>
    <col min="14083" max="14083" width="8" style="184" bestFit="1" customWidth="1"/>
    <col min="14084" max="14086" width="10.7109375" style="184" bestFit="1" customWidth="1"/>
    <col min="14087" max="14087" width="8.85546875" style="184" bestFit="1" customWidth="1"/>
    <col min="14088" max="14089" width="10.7109375" style="184" bestFit="1" customWidth="1"/>
    <col min="14090" max="14093" width="9.28515625" style="184" customWidth="1"/>
    <col min="14094" max="14094" width="5.5703125" style="184" customWidth="1"/>
    <col min="14095" max="14336" width="9.140625" style="184"/>
    <col min="14337" max="14337" width="6.28515625" style="184" customWidth="1"/>
    <col min="14338" max="14338" width="29.7109375" style="184" bestFit="1" customWidth="1"/>
    <col min="14339" max="14339" width="8" style="184" bestFit="1" customWidth="1"/>
    <col min="14340" max="14342" width="10.7109375" style="184" bestFit="1" customWidth="1"/>
    <col min="14343" max="14343" width="8.85546875" style="184" bestFit="1" customWidth="1"/>
    <col min="14344" max="14345" width="10.7109375" style="184" bestFit="1" customWidth="1"/>
    <col min="14346" max="14349" width="9.28515625" style="184" customWidth="1"/>
    <col min="14350" max="14350" width="5.5703125" style="184" customWidth="1"/>
    <col min="14351" max="14592" width="9.140625" style="184"/>
    <col min="14593" max="14593" width="6.28515625" style="184" customWidth="1"/>
    <col min="14594" max="14594" width="29.7109375" style="184" bestFit="1" customWidth="1"/>
    <col min="14595" max="14595" width="8" style="184" bestFit="1" customWidth="1"/>
    <col min="14596" max="14598" width="10.7109375" style="184" bestFit="1" customWidth="1"/>
    <col min="14599" max="14599" width="8.85546875" style="184" bestFit="1" customWidth="1"/>
    <col min="14600" max="14601" width="10.7109375" style="184" bestFit="1" customWidth="1"/>
    <col min="14602" max="14605" width="9.28515625" style="184" customWidth="1"/>
    <col min="14606" max="14606" width="5.5703125" style="184" customWidth="1"/>
    <col min="14607" max="14848" width="9.140625" style="184"/>
    <col min="14849" max="14849" width="6.28515625" style="184" customWidth="1"/>
    <col min="14850" max="14850" width="29.7109375" style="184" bestFit="1" customWidth="1"/>
    <col min="14851" max="14851" width="8" style="184" bestFit="1" customWidth="1"/>
    <col min="14852" max="14854" width="10.7109375" style="184" bestFit="1" customWidth="1"/>
    <col min="14855" max="14855" width="8.85546875" style="184" bestFit="1" customWidth="1"/>
    <col min="14856" max="14857" width="10.7109375" style="184" bestFit="1" customWidth="1"/>
    <col min="14858" max="14861" width="9.28515625" style="184" customWidth="1"/>
    <col min="14862" max="14862" width="5.5703125" style="184" customWidth="1"/>
    <col min="14863" max="15104" width="9.140625" style="184"/>
    <col min="15105" max="15105" width="6.28515625" style="184" customWidth="1"/>
    <col min="15106" max="15106" width="29.7109375" style="184" bestFit="1" customWidth="1"/>
    <col min="15107" max="15107" width="8" style="184" bestFit="1" customWidth="1"/>
    <col min="15108" max="15110" width="10.7109375" style="184" bestFit="1" customWidth="1"/>
    <col min="15111" max="15111" width="8.85546875" style="184" bestFit="1" customWidth="1"/>
    <col min="15112" max="15113" width="10.7109375" style="184" bestFit="1" customWidth="1"/>
    <col min="15114" max="15117" width="9.28515625" style="184" customWidth="1"/>
    <col min="15118" max="15118" width="5.5703125" style="184" customWidth="1"/>
    <col min="15119" max="15360" width="9.140625" style="184"/>
    <col min="15361" max="15361" width="6.28515625" style="184" customWidth="1"/>
    <col min="15362" max="15362" width="29.7109375" style="184" bestFit="1" customWidth="1"/>
    <col min="15363" max="15363" width="8" style="184" bestFit="1" customWidth="1"/>
    <col min="15364" max="15366" width="10.7109375" style="184" bestFit="1" customWidth="1"/>
    <col min="15367" max="15367" width="8.85546875" style="184" bestFit="1" customWidth="1"/>
    <col min="15368" max="15369" width="10.7109375" style="184" bestFit="1" customWidth="1"/>
    <col min="15370" max="15373" width="9.28515625" style="184" customWidth="1"/>
    <col min="15374" max="15374" width="5.5703125" style="184" customWidth="1"/>
    <col min="15375" max="15616" width="9.140625" style="184"/>
    <col min="15617" max="15617" width="6.28515625" style="184" customWidth="1"/>
    <col min="15618" max="15618" width="29.7109375" style="184" bestFit="1" customWidth="1"/>
    <col min="15619" max="15619" width="8" style="184" bestFit="1" customWidth="1"/>
    <col min="15620" max="15622" width="10.7109375" style="184" bestFit="1" customWidth="1"/>
    <col min="15623" max="15623" width="8.85546875" style="184" bestFit="1" customWidth="1"/>
    <col min="15624" max="15625" width="10.7109375" style="184" bestFit="1" customWidth="1"/>
    <col min="15626" max="15629" width="9.28515625" style="184" customWidth="1"/>
    <col min="15630" max="15630" width="5.5703125" style="184" customWidth="1"/>
    <col min="15631" max="15872" width="9.140625" style="184"/>
    <col min="15873" max="15873" width="6.28515625" style="184" customWidth="1"/>
    <col min="15874" max="15874" width="29.7109375" style="184" bestFit="1" customWidth="1"/>
    <col min="15875" max="15875" width="8" style="184" bestFit="1" customWidth="1"/>
    <col min="15876" max="15878" width="10.7109375" style="184" bestFit="1" customWidth="1"/>
    <col min="15879" max="15879" width="8.85546875" style="184" bestFit="1" customWidth="1"/>
    <col min="15880" max="15881" width="10.7109375" style="184" bestFit="1" customWidth="1"/>
    <col min="15882" max="15885" width="9.28515625" style="184" customWidth="1"/>
    <col min="15886" max="15886" width="5.5703125" style="184" customWidth="1"/>
    <col min="15887" max="16128" width="9.140625" style="184"/>
    <col min="16129" max="16129" width="6.28515625" style="184" customWidth="1"/>
    <col min="16130" max="16130" width="29.7109375" style="184" bestFit="1" customWidth="1"/>
    <col min="16131" max="16131" width="8" style="184" bestFit="1" customWidth="1"/>
    <col min="16132" max="16134" width="10.7109375" style="184" bestFit="1" customWidth="1"/>
    <col min="16135" max="16135" width="8.85546875" style="184" bestFit="1" customWidth="1"/>
    <col min="16136" max="16137" width="10.7109375" style="184" bestFit="1" customWidth="1"/>
    <col min="16138" max="16141" width="9.28515625" style="184" customWidth="1"/>
    <col min="16142" max="16142" width="5.5703125" style="184" customWidth="1"/>
    <col min="16143" max="16384" width="9.140625" style="184"/>
  </cols>
  <sheetData>
    <row r="1" spans="1:13" ht="12.75">
      <c r="A1" s="1668" t="s">
        <v>200</v>
      </c>
      <c r="B1" s="1668"/>
      <c r="C1" s="1668"/>
      <c r="D1" s="1668"/>
      <c r="E1" s="1668"/>
      <c r="F1" s="1668"/>
      <c r="G1" s="1668"/>
      <c r="H1" s="1668"/>
      <c r="I1" s="1668"/>
      <c r="J1" s="1668"/>
      <c r="K1" s="1668"/>
      <c r="L1" s="1668"/>
      <c r="M1" s="1668"/>
    </row>
    <row r="2" spans="1:13" ht="15.75">
      <c r="A2" s="1643" t="s">
        <v>201</v>
      </c>
      <c r="B2" s="1643"/>
      <c r="C2" s="1643"/>
      <c r="D2" s="1643"/>
      <c r="E2" s="1643"/>
      <c r="F2" s="1643"/>
      <c r="G2" s="1643"/>
      <c r="H2" s="1643"/>
      <c r="I2" s="1643"/>
      <c r="J2" s="1643"/>
      <c r="K2" s="1643"/>
      <c r="L2" s="1643"/>
      <c r="M2" s="1643"/>
    </row>
    <row r="3" spans="1:13" ht="12.75">
      <c r="A3" s="1668" t="s">
        <v>202</v>
      </c>
      <c r="B3" s="1668"/>
      <c r="C3" s="1668"/>
      <c r="D3" s="1668"/>
      <c r="E3" s="1668"/>
      <c r="F3" s="1668"/>
      <c r="G3" s="1668"/>
      <c r="H3" s="1668"/>
      <c r="I3" s="1668"/>
      <c r="J3" s="1668"/>
      <c r="K3" s="1668"/>
      <c r="L3" s="1668"/>
      <c r="M3" s="1668"/>
    </row>
    <row r="4" spans="1:13" ht="12.75">
      <c r="A4" s="1668" t="s">
        <v>1259</v>
      </c>
      <c r="B4" s="1668"/>
      <c r="C4" s="1668"/>
      <c r="D4" s="1668"/>
      <c r="E4" s="1668"/>
      <c r="F4" s="1668"/>
      <c r="G4" s="1668"/>
      <c r="H4" s="1668"/>
      <c r="I4" s="1668"/>
      <c r="J4" s="1668"/>
      <c r="K4" s="1668"/>
      <c r="L4" s="1668"/>
      <c r="M4" s="1668"/>
    </row>
    <row r="5" spans="1:13" ht="13.5" thickBot="1">
      <c r="A5" s="247"/>
      <c r="B5" s="247"/>
      <c r="C5" s="247"/>
      <c r="D5" s="247"/>
      <c r="E5" s="247"/>
      <c r="F5" s="247"/>
      <c r="G5" s="247"/>
      <c r="H5" s="247"/>
      <c r="I5" s="247"/>
      <c r="J5" s="247"/>
      <c r="K5" s="247"/>
      <c r="L5" s="247"/>
      <c r="M5" s="247"/>
    </row>
    <row r="6" spans="1:13" ht="21" customHeight="1" thickTop="1">
      <c r="A6" s="1669" t="s">
        <v>203</v>
      </c>
      <c r="B6" s="1672" t="s">
        <v>204</v>
      </c>
      <c r="C6" s="248" t="s">
        <v>205</v>
      </c>
      <c r="D6" s="249" t="s">
        <v>4</v>
      </c>
      <c r="E6" s="1673" t="s">
        <v>5</v>
      </c>
      <c r="F6" s="1674"/>
      <c r="G6" s="1675" t="s">
        <v>206</v>
      </c>
      <c r="H6" s="1676"/>
      <c r="I6" s="1677"/>
      <c r="J6" s="1678" t="s">
        <v>146</v>
      </c>
      <c r="K6" s="1679"/>
      <c r="L6" s="1679"/>
      <c r="M6" s="1680"/>
    </row>
    <row r="7" spans="1:13" ht="21" customHeight="1">
      <c r="A7" s="1670"/>
      <c r="B7" s="1664"/>
      <c r="C7" s="250" t="s">
        <v>207</v>
      </c>
      <c r="D7" s="105" t="s">
        <v>1249</v>
      </c>
      <c r="E7" s="105" t="s">
        <v>1248</v>
      </c>
      <c r="F7" s="105" t="s">
        <v>1249</v>
      </c>
      <c r="G7" s="105" t="s">
        <v>1250</v>
      </c>
      <c r="H7" s="105" t="s">
        <v>1248</v>
      </c>
      <c r="I7" s="105" t="s">
        <v>1249</v>
      </c>
      <c r="J7" s="1663" t="s">
        <v>208</v>
      </c>
      <c r="K7" s="1663" t="s">
        <v>209</v>
      </c>
      <c r="L7" s="1663" t="s">
        <v>210</v>
      </c>
      <c r="M7" s="1665" t="s">
        <v>211</v>
      </c>
    </row>
    <row r="8" spans="1:13" ht="21" customHeight="1">
      <c r="A8" s="1670"/>
      <c r="B8" s="251">
        <v>1</v>
      </c>
      <c r="C8" s="252">
        <v>2</v>
      </c>
      <c r="D8" s="251">
        <v>3</v>
      </c>
      <c r="E8" s="251">
        <v>4</v>
      </c>
      <c r="F8" s="251">
        <v>5</v>
      </c>
      <c r="G8" s="251">
        <v>6</v>
      </c>
      <c r="H8" s="251">
        <v>7</v>
      </c>
      <c r="I8" s="251">
        <v>8</v>
      </c>
      <c r="J8" s="1681"/>
      <c r="K8" s="1664"/>
      <c r="L8" s="1664"/>
      <c r="M8" s="1666"/>
    </row>
    <row r="9" spans="1:13" ht="21" customHeight="1">
      <c r="A9" s="1671"/>
      <c r="B9" s="253" t="s">
        <v>111</v>
      </c>
      <c r="C9" s="254">
        <v>100</v>
      </c>
      <c r="D9" s="255">
        <v>355.2</v>
      </c>
      <c r="E9" s="255">
        <v>406.6</v>
      </c>
      <c r="F9" s="255">
        <v>408.9</v>
      </c>
      <c r="G9" s="255">
        <v>421.2</v>
      </c>
      <c r="H9" s="255">
        <v>432.8</v>
      </c>
      <c r="I9" s="255">
        <v>432.8</v>
      </c>
      <c r="J9" s="255">
        <v>15.118243243243242</v>
      </c>
      <c r="K9" s="255">
        <v>0.5656665027053549</v>
      </c>
      <c r="L9" s="255">
        <v>5.8449498654927936</v>
      </c>
      <c r="M9" s="256">
        <v>0</v>
      </c>
    </row>
    <row r="10" spans="1:13" ht="21" customHeight="1">
      <c r="A10" s="257">
        <v>1</v>
      </c>
      <c r="B10" s="258" t="s">
        <v>212</v>
      </c>
      <c r="C10" s="259">
        <v>26.97</v>
      </c>
      <c r="D10" s="255">
        <v>256.7</v>
      </c>
      <c r="E10" s="255">
        <v>303.60000000000002</v>
      </c>
      <c r="F10" s="255">
        <v>304.2</v>
      </c>
      <c r="G10" s="255">
        <v>305.2</v>
      </c>
      <c r="H10" s="255">
        <v>348</v>
      </c>
      <c r="I10" s="255">
        <v>348</v>
      </c>
      <c r="J10" s="260">
        <v>18.504090377872998</v>
      </c>
      <c r="K10" s="260">
        <v>0.19762845849801636</v>
      </c>
      <c r="L10" s="260">
        <v>14.398422090729795</v>
      </c>
      <c r="M10" s="261">
        <v>0</v>
      </c>
    </row>
    <row r="11" spans="1:13" ht="21" customHeight="1">
      <c r="A11" s="262"/>
      <c r="B11" s="263" t="s">
        <v>213</v>
      </c>
      <c r="C11" s="264">
        <v>9.8000000000000007</v>
      </c>
      <c r="D11" s="265">
        <v>236.5</v>
      </c>
      <c r="E11" s="265">
        <v>278.89999999999998</v>
      </c>
      <c r="F11" s="265">
        <v>279.10000000000002</v>
      </c>
      <c r="G11" s="265">
        <v>279.3</v>
      </c>
      <c r="H11" s="265">
        <v>315.5</v>
      </c>
      <c r="I11" s="265">
        <v>315.5</v>
      </c>
      <c r="J11" s="266">
        <v>18.012684989429189</v>
      </c>
      <c r="K11" s="266">
        <v>7.1710290426693746E-2</v>
      </c>
      <c r="L11" s="266">
        <v>13.041920458616985</v>
      </c>
      <c r="M11" s="267">
        <v>0</v>
      </c>
    </row>
    <row r="12" spans="1:13" ht="21" customHeight="1">
      <c r="A12" s="262"/>
      <c r="B12" s="263" t="s">
        <v>214</v>
      </c>
      <c r="C12" s="264">
        <v>17.170000000000002</v>
      </c>
      <c r="D12" s="265">
        <v>268.2</v>
      </c>
      <c r="E12" s="265">
        <v>317.60000000000002</v>
      </c>
      <c r="F12" s="265">
        <v>318.39999999999998</v>
      </c>
      <c r="G12" s="265">
        <v>319.89999999999998</v>
      </c>
      <c r="H12" s="265">
        <v>366.5</v>
      </c>
      <c r="I12" s="265">
        <v>366.5</v>
      </c>
      <c r="J12" s="266">
        <v>18.717375093214002</v>
      </c>
      <c r="K12" s="266">
        <v>0.25188916876572875</v>
      </c>
      <c r="L12" s="266">
        <v>15.106783919597987</v>
      </c>
      <c r="M12" s="267">
        <v>0</v>
      </c>
    </row>
    <row r="13" spans="1:13" ht="21" customHeight="1">
      <c r="A13" s="257">
        <v>1.1000000000000001</v>
      </c>
      <c r="B13" s="258" t="s">
        <v>215</v>
      </c>
      <c r="C13" s="268">
        <v>2.82</v>
      </c>
      <c r="D13" s="255">
        <v>340.7</v>
      </c>
      <c r="E13" s="255">
        <v>423.2</v>
      </c>
      <c r="F13" s="255">
        <v>423.2</v>
      </c>
      <c r="G13" s="255">
        <v>423.2</v>
      </c>
      <c r="H13" s="255">
        <v>423.2</v>
      </c>
      <c r="I13" s="255">
        <v>423.2</v>
      </c>
      <c r="J13" s="260">
        <v>24.21485177575579</v>
      </c>
      <c r="K13" s="260">
        <v>0</v>
      </c>
      <c r="L13" s="260">
        <v>0</v>
      </c>
      <c r="M13" s="261">
        <v>0</v>
      </c>
    </row>
    <row r="14" spans="1:13" ht="21" customHeight="1">
      <c r="A14" s="257"/>
      <c r="B14" s="263" t="s">
        <v>213</v>
      </c>
      <c r="C14" s="269">
        <v>0.31</v>
      </c>
      <c r="D14" s="265">
        <v>281.39999999999998</v>
      </c>
      <c r="E14" s="265">
        <v>350.7</v>
      </c>
      <c r="F14" s="265">
        <v>350.7</v>
      </c>
      <c r="G14" s="265">
        <v>350.7</v>
      </c>
      <c r="H14" s="265">
        <v>350.7</v>
      </c>
      <c r="I14" s="265">
        <v>350.7</v>
      </c>
      <c r="J14" s="266">
        <v>24.626865671641809</v>
      </c>
      <c r="K14" s="266">
        <v>0</v>
      </c>
      <c r="L14" s="266">
        <v>0</v>
      </c>
      <c r="M14" s="267">
        <v>0</v>
      </c>
    </row>
    <row r="15" spans="1:13" ht="21" customHeight="1">
      <c r="A15" s="257"/>
      <c r="B15" s="263" t="s">
        <v>214</v>
      </c>
      <c r="C15" s="269">
        <v>2.5099999999999998</v>
      </c>
      <c r="D15" s="265">
        <v>347.9</v>
      </c>
      <c r="E15" s="265">
        <v>432</v>
      </c>
      <c r="F15" s="265">
        <v>432</v>
      </c>
      <c r="G15" s="265">
        <v>432</v>
      </c>
      <c r="H15" s="265">
        <v>432</v>
      </c>
      <c r="I15" s="265">
        <v>432</v>
      </c>
      <c r="J15" s="266">
        <v>24.173613107214734</v>
      </c>
      <c r="K15" s="266">
        <v>0</v>
      </c>
      <c r="L15" s="266">
        <v>0</v>
      </c>
      <c r="M15" s="267">
        <v>0</v>
      </c>
    </row>
    <row r="16" spans="1:13" ht="21" customHeight="1">
      <c r="A16" s="257">
        <v>1.2</v>
      </c>
      <c r="B16" s="258" t="s">
        <v>216</v>
      </c>
      <c r="C16" s="268">
        <v>1.1399999999999999</v>
      </c>
      <c r="D16" s="255">
        <v>290.10000000000002</v>
      </c>
      <c r="E16" s="255">
        <v>336.7</v>
      </c>
      <c r="F16" s="255">
        <v>350.3</v>
      </c>
      <c r="G16" s="255">
        <v>353.1</v>
      </c>
      <c r="H16" s="255">
        <v>353.1</v>
      </c>
      <c r="I16" s="255">
        <v>353.1</v>
      </c>
      <c r="J16" s="260">
        <v>20.751465012064799</v>
      </c>
      <c r="K16" s="260">
        <v>4.0392040392040371</v>
      </c>
      <c r="L16" s="260">
        <v>0.79931487296602199</v>
      </c>
      <c r="M16" s="261">
        <v>0</v>
      </c>
    </row>
    <row r="17" spans="1:16" ht="21" customHeight="1">
      <c r="A17" s="257"/>
      <c r="B17" s="263" t="s">
        <v>213</v>
      </c>
      <c r="C17" s="269">
        <v>0.19</v>
      </c>
      <c r="D17" s="265">
        <v>233</v>
      </c>
      <c r="E17" s="265">
        <v>285.7</v>
      </c>
      <c r="F17" s="265">
        <v>294.8</v>
      </c>
      <c r="G17" s="265">
        <v>297.2</v>
      </c>
      <c r="H17" s="265">
        <v>297.2</v>
      </c>
      <c r="I17" s="265">
        <v>297.2</v>
      </c>
      <c r="J17" s="266">
        <v>26.523605150214593</v>
      </c>
      <c r="K17" s="266">
        <v>3.1851592579628942</v>
      </c>
      <c r="L17" s="266">
        <v>0.81411126187245486</v>
      </c>
      <c r="M17" s="267">
        <v>0</v>
      </c>
    </row>
    <row r="18" spans="1:16" ht="21" customHeight="1">
      <c r="A18" s="257"/>
      <c r="B18" s="263" t="s">
        <v>214</v>
      </c>
      <c r="C18" s="269">
        <v>0.95</v>
      </c>
      <c r="D18" s="265">
        <v>301.60000000000002</v>
      </c>
      <c r="E18" s="265">
        <v>346.9</v>
      </c>
      <c r="F18" s="265">
        <v>361.4</v>
      </c>
      <c r="G18" s="265">
        <v>364.2</v>
      </c>
      <c r="H18" s="265">
        <v>364.2</v>
      </c>
      <c r="I18" s="265">
        <v>364.2</v>
      </c>
      <c r="J18" s="266">
        <v>19.827586206896527</v>
      </c>
      <c r="K18" s="266">
        <v>4.1798789276448645</v>
      </c>
      <c r="L18" s="266">
        <v>0.77476480354179955</v>
      </c>
      <c r="M18" s="267">
        <v>0</v>
      </c>
    </row>
    <row r="19" spans="1:16" ht="21" customHeight="1">
      <c r="A19" s="257">
        <v>1.3</v>
      </c>
      <c r="B19" s="258" t="s">
        <v>217</v>
      </c>
      <c r="C19" s="268">
        <v>0.55000000000000004</v>
      </c>
      <c r="D19" s="255">
        <v>457.7</v>
      </c>
      <c r="E19" s="255">
        <v>473.2</v>
      </c>
      <c r="F19" s="255">
        <v>473.2</v>
      </c>
      <c r="G19" s="255">
        <v>516.6</v>
      </c>
      <c r="H19" s="255">
        <v>523.20000000000005</v>
      </c>
      <c r="I19" s="255">
        <v>523.20000000000005</v>
      </c>
      <c r="J19" s="260">
        <v>3.3864977059209025</v>
      </c>
      <c r="K19" s="260">
        <v>0</v>
      </c>
      <c r="L19" s="260">
        <v>10.56635672020289</v>
      </c>
      <c r="M19" s="261">
        <v>0</v>
      </c>
    </row>
    <row r="20" spans="1:16" ht="21" customHeight="1">
      <c r="A20" s="257"/>
      <c r="B20" s="263" t="s">
        <v>213</v>
      </c>
      <c r="C20" s="269">
        <v>0.1</v>
      </c>
      <c r="D20" s="265">
        <v>352.3</v>
      </c>
      <c r="E20" s="265">
        <v>365.9</v>
      </c>
      <c r="F20" s="265">
        <v>365.9</v>
      </c>
      <c r="G20" s="265">
        <v>385.3</v>
      </c>
      <c r="H20" s="265">
        <v>407.5</v>
      </c>
      <c r="I20" s="265">
        <v>407.5</v>
      </c>
      <c r="J20" s="266">
        <v>3.8603462957706398</v>
      </c>
      <c r="K20" s="266">
        <v>0</v>
      </c>
      <c r="L20" s="266">
        <v>11.369226564635142</v>
      </c>
      <c r="M20" s="267">
        <v>0</v>
      </c>
    </row>
    <row r="21" spans="1:16" ht="21" customHeight="1">
      <c r="A21" s="257"/>
      <c r="B21" s="263" t="s">
        <v>214</v>
      </c>
      <c r="C21" s="269">
        <v>0.45</v>
      </c>
      <c r="D21" s="265">
        <v>481.8</v>
      </c>
      <c r="E21" s="265">
        <v>497.7</v>
      </c>
      <c r="F21" s="265">
        <v>497.7</v>
      </c>
      <c r="G21" s="265">
        <v>546.70000000000005</v>
      </c>
      <c r="H21" s="265">
        <v>549.70000000000005</v>
      </c>
      <c r="I21" s="265">
        <v>549.70000000000005</v>
      </c>
      <c r="J21" s="266">
        <v>3.3001245330012381</v>
      </c>
      <c r="K21" s="266">
        <v>0</v>
      </c>
      <c r="L21" s="266">
        <v>10.448061080972494</v>
      </c>
      <c r="M21" s="267">
        <v>0</v>
      </c>
    </row>
    <row r="22" spans="1:16" ht="21" customHeight="1">
      <c r="A22" s="257">
        <v>1.4</v>
      </c>
      <c r="B22" s="258" t="s">
        <v>218</v>
      </c>
      <c r="C22" s="268">
        <v>4.01</v>
      </c>
      <c r="D22" s="255">
        <v>332.4</v>
      </c>
      <c r="E22" s="255">
        <v>410.8</v>
      </c>
      <c r="F22" s="255">
        <v>410.8</v>
      </c>
      <c r="G22" s="255">
        <v>410.8</v>
      </c>
      <c r="H22" s="255">
        <v>410.8</v>
      </c>
      <c r="I22" s="255">
        <v>410.8</v>
      </c>
      <c r="J22" s="260">
        <v>23.586040914560783</v>
      </c>
      <c r="K22" s="260">
        <v>0</v>
      </c>
      <c r="L22" s="260">
        <v>0</v>
      </c>
      <c r="M22" s="261">
        <v>0</v>
      </c>
    </row>
    <row r="23" spans="1:16" ht="21" customHeight="1">
      <c r="A23" s="257"/>
      <c r="B23" s="263" t="s">
        <v>213</v>
      </c>
      <c r="C23" s="269">
        <v>0.17</v>
      </c>
      <c r="D23" s="265">
        <v>259.3</v>
      </c>
      <c r="E23" s="265">
        <v>322.60000000000002</v>
      </c>
      <c r="F23" s="265">
        <v>322.60000000000002</v>
      </c>
      <c r="G23" s="265">
        <v>322.60000000000002</v>
      </c>
      <c r="H23" s="265">
        <v>322.60000000000002</v>
      </c>
      <c r="I23" s="265">
        <v>322.60000000000002</v>
      </c>
      <c r="J23" s="266">
        <v>24.411878133436176</v>
      </c>
      <c r="K23" s="266">
        <v>0</v>
      </c>
      <c r="L23" s="266">
        <v>0</v>
      </c>
      <c r="M23" s="267">
        <v>0</v>
      </c>
    </row>
    <row r="24" spans="1:16" ht="21" customHeight="1">
      <c r="A24" s="257"/>
      <c r="B24" s="263" t="s">
        <v>214</v>
      </c>
      <c r="C24" s="269">
        <v>3.84</v>
      </c>
      <c r="D24" s="265">
        <v>335.7</v>
      </c>
      <c r="E24" s="265">
        <v>414.8</v>
      </c>
      <c r="F24" s="265">
        <v>414.8</v>
      </c>
      <c r="G24" s="265">
        <v>414.8</v>
      </c>
      <c r="H24" s="265">
        <v>414.8</v>
      </c>
      <c r="I24" s="265">
        <v>414.8</v>
      </c>
      <c r="J24" s="266">
        <v>23.562704795948775</v>
      </c>
      <c r="K24" s="266">
        <v>0</v>
      </c>
      <c r="L24" s="266">
        <v>0</v>
      </c>
      <c r="M24" s="267">
        <v>0</v>
      </c>
    </row>
    <row r="25" spans="1:16" s="213" customFormat="1" ht="21" customHeight="1">
      <c r="A25" s="257">
        <v>1.5</v>
      </c>
      <c r="B25" s="258" t="s">
        <v>134</v>
      </c>
      <c r="C25" s="268">
        <v>10.55</v>
      </c>
      <c r="D25" s="255">
        <v>300.2</v>
      </c>
      <c r="E25" s="255">
        <v>362.4</v>
      </c>
      <c r="F25" s="255">
        <v>362.4</v>
      </c>
      <c r="G25" s="255">
        <v>362.4</v>
      </c>
      <c r="H25" s="255">
        <v>383.4</v>
      </c>
      <c r="I25" s="255">
        <v>383.4</v>
      </c>
      <c r="J25" s="260">
        <v>20.71952031978681</v>
      </c>
      <c r="K25" s="260">
        <v>0</v>
      </c>
      <c r="L25" s="260">
        <v>5.7947019867549585</v>
      </c>
      <c r="M25" s="261">
        <v>0</v>
      </c>
      <c r="O25" s="184"/>
      <c r="P25" s="184"/>
    </row>
    <row r="26" spans="1:16" ht="21" customHeight="1">
      <c r="A26" s="257"/>
      <c r="B26" s="263" t="s">
        <v>213</v>
      </c>
      <c r="C26" s="269">
        <v>6.8</v>
      </c>
      <c r="D26" s="265">
        <v>272.10000000000002</v>
      </c>
      <c r="E26" s="265">
        <v>326.8</v>
      </c>
      <c r="F26" s="265">
        <v>326.8</v>
      </c>
      <c r="G26" s="265">
        <v>326.8</v>
      </c>
      <c r="H26" s="265">
        <v>354.6</v>
      </c>
      <c r="I26" s="265">
        <v>354.6</v>
      </c>
      <c r="J26" s="266">
        <v>20.102903344358694</v>
      </c>
      <c r="K26" s="266">
        <v>0</v>
      </c>
      <c r="L26" s="266">
        <v>8.5067319461444413</v>
      </c>
      <c r="M26" s="267">
        <v>0</v>
      </c>
    </row>
    <row r="27" spans="1:16" ht="21" customHeight="1">
      <c r="A27" s="257"/>
      <c r="B27" s="263" t="s">
        <v>214</v>
      </c>
      <c r="C27" s="269">
        <v>3.75</v>
      </c>
      <c r="D27" s="265">
        <v>351.2</v>
      </c>
      <c r="E27" s="265">
        <v>426.9</v>
      </c>
      <c r="F27" s="265">
        <v>426.9</v>
      </c>
      <c r="G27" s="265">
        <v>426.9</v>
      </c>
      <c r="H27" s="265">
        <v>435.5</v>
      </c>
      <c r="I27" s="265">
        <v>435.5</v>
      </c>
      <c r="J27" s="266">
        <v>21.554669703872435</v>
      </c>
      <c r="K27" s="266">
        <v>0</v>
      </c>
      <c r="L27" s="266">
        <v>2.0145233075661793</v>
      </c>
      <c r="M27" s="267">
        <v>0</v>
      </c>
    </row>
    <row r="28" spans="1:16" s="213" customFormat="1" ht="21" customHeight="1">
      <c r="A28" s="257">
        <v>1.6</v>
      </c>
      <c r="B28" s="258" t="s">
        <v>219</v>
      </c>
      <c r="C28" s="268">
        <v>7.9</v>
      </c>
      <c r="D28" s="255" t="s">
        <v>220</v>
      </c>
      <c r="E28" s="255" t="s">
        <v>220</v>
      </c>
      <c r="F28" s="255" t="s">
        <v>220</v>
      </c>
      <c r="G28" s="255" t="s">
        <v>220</v>
      </c>
      <c r="H28" s="255">
        <v>229</v>
      </c>
      <c r="I28" s="255">
        <v>229</v>
      </c>
      <c r="J28" s="260"/>
      <c r="K28" s="260"/>
      <c r="L28" s="260"/>
      <c r="M28" s="261">
        <v>0</v>
      </c>
      <c r="O28" s="184"/>
      <c r="P28" s="184"/>
    </row>
    <row r="29" spans="1:16" ht="21" customHeight="1">
      <c r="A29" s="257"/>
      <c r="B29" s="263" t="s">
        <v>213</v>
      </c>
      <c r="C29" s="269">
        <v>2.2400000000000002</v>
      </c>
      <c r="D29" s="265" t="s">
        <v>220</v>
      </c>
      <c r="E29" s="265" t="s">
        <v>220</v>
      </c>
      <c r="F29" s="265" t="s">
        <v>220</v>
      </c>
      <c r="G29" s="265" t="s">
        <v>220</v>
      </c>
      <c r="H29" s="265">
        <v>188.3</v>
      </c>
      <c r="I29" s="265">
        <v>188.3</v>
      </c>
      <c r="J29" s="266"/>
      <c r="K29" s="266"/>
      <c r="L29" s="266"/>
      <c r="M29" s="267">
        <v>0</v>
      </c>
    </row>
    <row r="30" spans="1:16" ht="21" customHeight="1">
      <c r="A30" s="257"/>
      <c r="B30" s="263" t="s">
        <v>214</v>
      </c>
      <c r="C30" s="269">
        <v>5.66</v>
      </c>
      <c r="D30" s="265" t="s">
        <v>220</v>
      </c>
      <c r="E30" s="265" t="s">
        <v>220</v>
      </c>
      <c r="F30" s="265" t="s">
        <v>220</v>
      </c>
      <c r="G30" s="265" t="s">
        <v>220</v>
      </c>
      <c r="H30" s="265">
        <v>245.1</v>
      </c>
      <c r="I30" s="265">
        <v>245.1</v>
      </c>
      <c r="J30" s="266"/>
      <c r="K30" s="266"/>
      <c r="L30" s="266"/>
      <c r="M30" s="267">
        <v>0</v>
      </c>
    </row>
    <row r="31" spans="1:16" s="213" customFormat="1" ht="21" customHeight="1">
      <c r="A31" s="270">
        <v>2</v>
      </c>
      <c r="B31" s="271" t="s">
        <v>221</v>
      </c>
      <c r="C31" s="272">
        <v>73.03</v>
      </c>
      <c r="D31" s="255">
        <v>391.6</v>
      </c>
      <c r="E31" s="255">
        <v>444.6</v>
      </c>
      <c r="F31" s="255">
        <v>447.6</v>
      </c>
      <c r="G31" s="255">
        <v>464</v>
      </c>
      <c r="H31" s="255">
        <v>464.2</v>
      </c>
      <c r="I31" s="255">
        <v>464.2</v>
      </c>
      <c r="J31" s="260">
        <v>14.300306435137884</v>
      </c>
      <c r="K31" s="260">
        <v>0.6747638326585701</v>
      </c>
      <c r="L31" s="260">
        <v>3.7086684539767418</v>
      </c>
      <c r="M31" s="261">
        <v>0</v>
      </c>
      <c r="O31" s="184"/>
      <c r="P31" s="184"/>
    </row>
    <row r="32" spans="1:16" ht="21" customHeight="1">
      <c r="A32" s="257">
        <v>2.1</v>
      </c>
      <c r="B32" s="258" t="s">
        <v>222</v>
      </c>
      <c r="C32" s="268">
        <v>39.49</v>
      </c>
      <c r="D32" s="255">
        <v>448.9</v>
      </c>
      <c r="E32" s="255">
        <v>508</v>
      </c>
      <c r="F32" s="255">
        <v>508</v>
      </c>
      <c r="G32" s="255">
        <v>522.1</v>
      </c>
      <c r="H32" s="255">
        <v>522.1</v>
      </c>
      <c r="I32" s="255">
        <v>522.1</v>
      </c>
      <c r="J32" s="260">
        <v>13.165515705056819</v>
      </c>
      <c r="K32" s="260">
        <v>0</v>
      </c>
      <c r="L32" s="260">
        <v>2.7755905511811108</v>
      </c>
      <c r="M32" s="273">
        <v>0</v>
      </c>
    </row>
    <row r="33" spans="1:16" ht="21" customHeight="1">
      <c r="A33" s="257"/>
      <c r="B33" s="263" t="s">
        <v>223</v>
      </c>
      <c r="C33" s="264">
        <v>20.49</v>
      </c>
      <c r="D33" s="265">
        <v>445.1</v>
      </c>
      <c r="E33" s="265">
        <v>497</v>
      </c>
      <c r="F33" s="265">
        <v>497</v>
      </c>
      <c r="G33" s="265">
        <v>501.1</v>
      </c>
      <c r="H33" s="265">
        <v>501.1</v>
      </c>
      <c r="I33" s="265">
        <v>501.1</v>
      </c>
      <c r="J33" s="266">
        <v>11.660301055942483</v>
      </c>
      <c r="K33" s="266">
        <v>0</v>
      </c>
      <c r="L33" s="266">
        <v>0.82494969818912978</v>
      </c>
      <c r="M33" s="267">
        <v>0</v>
      </c>
    </row>
    <row r="34" spans="1:16" ht="21" customHeight="1">
      <c r="A34" s="257"/>
      <c r="B34" s="263" t="s">
        <v>224</v>
      </c>
      <c r="C34" s="264">
        <v>19</v>
      </c>
      <c r="D34" s="265">
        <v>453</v>
      </c>
      <c r="E34" s="265">
        <v>519.79999999999995</v>
      </c>
      <c r="F34" s="265">
        <v>519.79999999999995</v>
      </c>
      <c r="G34" s="265">
        <v>544.70000000000005</v>
      </c>
      <c r="H34" s="265">
        <v>544.70000000000005</v>
      </c>
      <c r="I34" s="265">
        <v>544.70000000000005</v>
      </c>
      <c r="J34" s="266">
        <v>14.746136865342166</v>
      </c>
      <c r="K34" s="266">
        <v>0</v>
      </c>
      <c r="L34" s="266">
        <v>4.7903039630627262</v>
      </c>
      <c r="M34" s="267">
        <v>0</v>
      </c>
    </row>
    <row r="35" spans="1:16" ht="21" customHeight="1">
      <c r="A35" s="257">
        <v>2.2000000000000002</v>
      </c>
      <c r="B35" s="258" t="s">
        <v>225</v>
      </c>
      <c r="C35" s="268">
        <v>25.25</v>
      </c>
      <c r="D35" s="255">
        <v>321.39999999999998</v>
      </c>
      <c r="E35" s="255">
        <v>359</v>
      </c>
      <c r="F35" s="255">
        <v>367.8</v>
      </c>
      <c r="G35" s="255">
        <v>390.4</v>
      </c>
      <c r="H35" s="255">
        <v>390.9</v>
      </c>
      <c r="I35" s="255">
        <v>390.9</v>
      </c>
      <c r="J35" s="260">
        <v>14.436838830118234</v>
      </c>
      <c r="K35" s="260">
        <v>2.4512534818941418</v>
      </c>
      <c r="L35" s="260">
        <v>6.2805872756932928</v>
      </c>
      <c r="M35" s="261">
        <v>0</v>
      </c>
    </row>
    <row r="36" spans="1:16" ht="21" customHeight="1">
      <c r="A36" s="257"/>
      <c r="B36" s="263" t="s">
        <v>226</v>
      </c>
      <c r="C36" s="264">
        <v>6.31</v>
      </c>
      <c r="D36" s="265">
        <v>306.8</v>
      </c>
      <c r="E36" s="265">
        <v>351.2</v>
      </c>
      <c r="F36" s="265">
        <v>357.1</v>
      </c>
      <c r="G36" s="265">
        <v>358</v>
      </c>
      <c r="H36" s="265">
        <v>359.3</v>
      </c>
      <c r="I36" s="265">
        <v>359.3</v>
      </c>
      <c r="J36" s="266">
        <v>16.395045632333762</v>
      </c>
      <c r="K36" s="266">
        <v>1.679954441913452</v>
      </c>
      <c r="L36" s="266">
        <v>0.61607392887145807</v>
      </c>
      <c r="M36" s="267">
        <v>0</v>
      </c>
    </row>
    <row r="37" spans="1:16" ht="21" customHeight="1">
      <c r="A37" s="257"/>
      <c r="B37" s="263" t="s">
        <v>227</v>
      </c>
      <c r="C37" s="264">
        <v>6.31</v>
      </c>
      <c r="D37" s="265">
        <v>318.10000000000002</v>
      </c>
      <c r="E37" s="265">
        <v>363.6</v>
      </c>
      <c r="F37" s="265">
        <v>370</v>
      </c>
      <c r="G37" s="265">
        <v>371.9</v>
      </c>
      <c r="H37" s="265">
        <v>372.1</v>
      </c>
      <c r="I37" s="265">
        <v>372.1</v>
      </c>
      <c r="J37" s="266">
        <v>16.315624017604506</v>
      </c>
      <c r="K37" s="266">
        <v>1.7601760176017507</v>
      </c>
      <c r="L37" s="266">
        <v>0.56756756756757909</v>
      </c>
      <c r="M37" s="267">
        <v>0</v>
      </c>
    </row>
    <row r="38" spans="1:16" ht="21" customHeight="1">
      <c r="A38" s="257"/>
      <c r="B38" s="263" t="s">
        <v>228</v>
      </c>
      <c r="C38" s="264">
        <v>6.31</v>
      </c>
      <c r="D38" s="265">
        <v>319</v>
      </c>
      <c r="E38" s="265">
        <v>352.9</v>
      </c>
      <c r="F38" s="265">
        <v>364.3</v>
      </c>
      <c r="G38" s="265">
        <v>365.5</v>
      </c>
      <c r="H38" s="265">
        <v>365.7</v>
      </c>
      <c r="I38" s="265">
        <v>365.7</v>
      </c>
      <c r="J38" s="266">
        <v>14.200626959247643</v>
      </c>
      <c r="K38" s="266">
        <v>3.230376877302362</v>
      </c>
      <c r="L38" s="266">
        <v>0.38429865495470494</v>
      </c>
      <c r="M38" s="267">
        <v>0</v>
      </c>
    </row>
    <row r="39" spans="1:16" ht="21" customHeight="1">
      <c r="A39" s="257"/>
      <c r="B39" s="263" t="s">
        <v>229</v>
      </c>
      <c r="C39" s="264">
        <v>6.32</v>
      </c>
      <c r="D39" s="265">
        <v>341.7</v>
      </c>
      <c r="E39" s="265">
        <v>368.3</v>
      </c>
      <c r="F39" s="265">
        <v>379.7</v>
      </c>
      <c r="G39" s="265">
        <v>466.1</v>
      </c>
      <c r="H39" s="265">
        <v>466.3</v>
      </c>
      <c r="I39" s="265">
        <v>466.3</v>
      </c>
      <c r="J39" s="266">
        <v>11.120866256950549</v>
      </c>
      <c r="K39" s="266">
        <v>3.0953027423296078</v>
      </c>
      <c r="L39" s="266">
        <v>22.807479589149324</v>
      </c>
      <c r="M39" s="267">
        <v>0</v>
      </c>
    </row>
    <row r="40" spans="1:16" ht="21" customHeight="1">
      <c r="A40" s="257">
        <v>2.2999999999999998</v>
      </c>
      <c r="B40" s="258" t="s">
        <v>230</v>
      </c>
      <c r="C40" s="268">
        <v>8.2899999999999991</v>
      </c>
      <c r="D40" s="255">
        <v>332.2</v>
      </c>
      <c r="E40" s="255">
        <v>403.3</v>
      </c>
      <c r="F40" s="255">
        <v>403.3</v>
      </c>
      <c r="G40" s="255">
        <v>411.6</v>
      </c>
      <c r="H40" s="255">
        <v>411.7</v>
      </c>
      <c r="I40" s="255">
        <v>411.7</v>
      </c>
      <c r="J40" s="260">
        <v>21.402769416014465</v>
      </c>
      <c r="K40" s="260">
        <v>0</v>
      </c>
      <c r="L40" s="260">
        <v>2.0828167617158471</v>
      </c>
      <c r="M40" s="273">
        <v>0</v>
      </c>
    </row>
    <row r="41" spans="1:16" s="213" customFormat="1" ht="21" customHeight="1">
      <c r="A41" s="257"/>
      <c r="B41" s="258" t="s">
        <v>231</v>
      </c>
      <c r="C41" s="268">
        <v>2.76</v>
      </c>
      <c r="D41" s="255">
        <v>307.39999999999998</v>
      </c>
      <c r="E41" s="255">
        <v>377.8</v>
      </c>
      <c r="F41" s="255">
        <v>377.8</v>
      </c>
      <c r="G41" s="255">
        <v>382.4</v>
      </c>
      <c r="H41" s="255">
        <v>382.5</v>
      </c>
      <c r="I41" s="255">
        <v>382.5</v>
      </c>
      <c r="J41" s="260">
        <v>22.901756668835404</v>
      </c>
      <c r="K41" s="260">
        <v>0</v>
      </c>
      <c r="L41" s="260">
        <v>1.2440444679724578</v>
      </c>
      <c r="M41" s="261">
        <v>0</v>
      </c>
      <c r="O41" s="184"/>
      <c r="P41" s="184"/>
    </row>
    <row r="42" spans="1:16" ht="21" customHeight="1">
      <c r="A42" s="257"/>
      <c r="B42" s="263" t="s">
        <v>227</v>
      </c>
      <c r="C42" s="264">
        <v>1.38</v>
      </c>
      <c r="D42" s="265">
        <v>299.2</v>
      </c>
      <c r="E42" s="265">
        <v>368.3</v>
      </c>
      <c r="F42" s="265">
        <v>368.3</v>
      </c>
      <c r="G42" s="265">
        <v>370.5</v>
      </c>
      <c r="H42" s="265">
        <v>370.5</v>
      </c>
      <c r="I42" s="265">
        <v>370.5</v>
      </c>
      <c r="J42" s="266">
        <v>23.094919786096256</v>
      </c>
      <c r="K42" s="266">
        <v>0</v>
      </c>
      <c r="L42" s="266">
        <v>0.59733912571273606</v>
      </c>
      <c r="M42" s="267">
        <v>0</v>
      </c>
    </row>
    <row r="43" spans="1:16" ht="21" customHeight="1">
      <c r="A43" s="274"/>
      <c r="B43" s="263" t="s">
        <v>229</v>
      </c>
      <c r="C43" s="264">
        <v>1.38</v>
      </c>
      <c r="D43" s="265">
        <v>315.60000000000002</v>
      </c>
      <c r="E43" s="265">
        <v>387.2</v>
      </c>
      <c r="F43" s="265">
        <v>387.2</v>
      </c>
      <c r="G43" s="265">
        <v>394.2</v>
      </c>
      <c r="H43" s="265">
        <v>394.6</v>
      </c>
      <c r="I43" s="265">
        <v>394.6</v>
      </c>
      <c r="J43" s="266">
        <v>22.686945500633698</v>
      </c>
      <c r="K43" s="266">
        <v>0</v>
      </c>
      <c r="L43" s="266">
        <v>1.9111570247933827</v>
      </c>
      <c r="M43" s="267">
        <v>0</v>
      </c>
    </row>
    <row r="44" spans="1:16" ht="21" customHeight="1">
      <c r="A44" s="257"/>
      <c r="B44" s="258" t="s">
        <v>232</v>
      </c>
      <c r="C44" s="268">
        <v>2.76</v>
      </c>
      <c r="D44" s="255">
        <v>293.60000000000002</v>
      </c>
      <c r="E44" s="255">
        <v>370.3</v>
      </c>
      <c r="F44" s="255">
        <v>370.3</v>
      </c>
      <c r="G44" s="255">
        <v>374.3</v>
      </c>
      <c r="H44" s="255">
        <v>374.4</v>
      </c>
      <c r="I44" s="255">
        <v>374.4</v>
      </c>
      <c r="J44" s="260">
        <v>26.123978201634884</v>
      </c>
      <c r="K44" s="260">
        <v>0</v>
      </c>
      <c r="L44" s="260">
        <v>1.1072103699702751</v>
      </c>
      <c r="M44" s="261">
        <v>0</v>
      </c>
    </row>
    <row r="45" spans="1:16" ht="21" customHeight="1">
      <c r="A45" s="257"/>
      <c r="B45" s="263" t="s">
        <v>227</v>
      </c>
      <c r="C45" s="264">
        <v>1.38</v>
      </c>
      <c r="D45" s="265">
        <v>287.8</v>
      </c>
      <c r="E45" s="265">
        <v>358.8</v>
      </c>
      <c r="F45" s="265">
        <v>358.8</v>
      </c>
      <c r="G45" s="265">
        <v>361</v>
      </c>
      <c r="H45" s="265">
        <v>361</v>
      </c>
      <c r="I45" s="265">
        <v>361</v>
      </c>
      <c r="J45" s="266">
        <v>24.669909659485739</v>
      </c>
      <c r="K45" s="266">
        <v>0</v>
      </c>
      <c r="L45" s="266">
        <v>0.61315496098104916</v>
      </c>
      <c r="M45" s="267">
        <v>0</v>
      </c>
    </row>
    <row r="46" spans="1:16" ht="21" customHeight="1">
      <c r="A46" s="257"/>
      <c r="B46" s="263" t="s">
        <v>229</v>
      </c>
      <c r="C46" s="264">
        <v>1.38</v>
      </c>
      <c r="D46" s="265">
        <v>299.39999999999998</v>
      </c>
      <c r="E46" s="265">
        <v>381.7</v>
      </c>
      <c r="F46" s="265">
        <v>381.7</v>
      </c>
      <c r="G46" s="265">
        <v>387.6</v>
      </c>
      <c r="H46" s="265">
        <v>387.9</v>
      </c>
      <c r="I46" s="265">
        <v>387.9</v>
      </c>
      <c r="J46" s="266">
        <v>27.488309953239806</v>
      </c>
      <c r="K46" s="266">
        <v>0</v>
      </c>
      <c r="L46" s="266">
        <v>1.6243122871364903</v>
      </c>
      <c r="M46" s="267">
        <v>0</v>
      </c>
    </row>
    <row r="47" spans="1:16" ht="21" customHeight="1">
      <c r="A47" s="257"/>
      <c r="B47" s="258" t="s">
        <v>233</v>
      </c>
      <c r="C47" s="268">
        <v>2.77</v>
      </c>
      <c r="D47" s="255">
        <v>395.4</v>
      </c>
      <c r="E47" s="255">
        <v>461.9</v>
      </c>
      <c r="F47" s="255">
        <v>461.9</v>
      </c>
      <c r="G47" s="255">
        <v>478</v>
      </c>
      <c r="H47" s="255">
        <v>478</v>
      </c>
      <c r="I47" s="255">
        <v>478</v>
      </c>
      <c r="J47" s="260">
        <v>16.818411734951951</v>
      </c>
      <c r="K47" s="260">
        <v>0</v>
      </c>
      <c r="L47" s="260">
        <v>3.4856029443602665</v>
      </c>
      <c r="M47" s="261">
        <v>0</v>
      </c>
    </row>
    <row r="48" spans="1:16" ht="21" customHeight="1">
      <c r="A48" s="257"/>
      <c r="B48" s="263" t="s">
        <v>223</v>
      </c>
      <c r="C48" s="264">
        <v>1.38</v>
      </c>
      <c r="D48" s="265">
        <v>405.4</v>
      </c>
      <c r="E48" s="265">
        <v>455.1</v>
      </c>
      <c r="F48" s="265">
        <v>455.1</v>
      </c>
      <c r="G48" s="265">
        <v>465.4</v>
      </c>
      <c r="H48" s="265">
        <v>465.4</v>
      </c>
      <c r="I48" s="265">
        <v>465.4</v>
      </c>
      <c r="J48" s="266">
        <v>12.259496793290594</v>
      </c>
      <c r="K48" s="266">
        <v>0</v>
      </c>
      <c r="L48" s="266">
        <v>2.2632388486046864</v>
      </c>
      <c r="M48" s="267">
        <v>0</v>
      </c>
    </row>
    <row r="49" spans="1:13" ht="21" customHeight="1" thickBot="1">
      <c r="A49" s="275"/>
      <c r="B49" s="276" t="s">
        <v>224</v>
      </c>
      <c r="C49" s="277">
        <v>1.39</v>
      </c>
      <c r="D49" s="278">
        <v>385.5</v>
      </c>
      <c r="E49" s="278">
        <v>468.6</v>
      </c>
      <c r="F49" s="278">
        <v>468.6</v>
      </c>
      <c r="G49" s="278">
        <v>490.5</v>
      </c>
      <c r="H49" s="278">
        <v>490.5</v>
      </c>
      <c r="I49" s="278">
        <v>490.5</v>
      </c>
      <c r="J49" s="279">
        <v>21.556420233463044</v>
      </c>
      <c r="K49" s="279">
        <v>0</v>
      </c>
      <c r="L49" s="279">
        <v>4.6734955185659288</v>
      </c>
      <c r="M49" s="280">
        <v>0</v>
      </c>
    </row>
    <row r="50" spans="1:13" ht="13.5" thickTop="1">
      <c r="A50" s="281" t="s">
        <v>234</v>
      </c>
      <c r="B50" s="282" t="s">
        <v>235</v>
      </c>
      <c r="D50" s="283"/>
      <c r="E50" s="283"/>
      <c r="F50" s="283"/>
      <c r="G50" s="283"/>
      <c r="H50" s="283"/>
      <c r="I50" s="283"/>
      <c r="J50" s="283"/>
      <c r="K50" s="283"/>
      <c r="L50" s="283"/>
      <c r="M50" s="283"/>
    </row>
    <row r="51" spans="1:13" ht="36" customHeight="1">
      <c r="A51" s="284" t="s">
        <v>236</v>
      </c>
      <c r="B51" s="1667" t="s">
        <v>237</v>
      </c>
      <c r="C51" s="1667"/>
      <c r="D51" s="1667"/>
      <c r="E51" s="1667"/>
      <c r="F51" s="1667"/>
      <c r="G51" s="1667"/>
      <c r="H51" s="1667"/>
      <c r="I51" s="1667"/>
      <c r="J51" s="1667"/>
      <c r="K51" s="1667"/>
      <c r="L51" s="1667"/>
      <c r="M51" s="1667"/>
    </row>
    <row r="52" spans="1:13" ht="24.95" customHeight="1">
      <c r="D52" s="283"/>
      <c r="E52" s="283"/>
      <c r="F52" s="283"/>
      <c r="G52" s="283"/>
      <c r="H52" s="283"/>
      <c r="I52" s="283"/>
      <c r="J52" s="283"/>
      <c r="K52" s="283"/>
      <c r="L52" s="283"/>
      <c r="M52" s="283"/>
    </row>
    <row r="53" spans="1:13" ht="24.95" customHeight="1">
      <c r="D53" s="283"/>
      <c r="E53" s="283"/>
      <c r="F53" s="283"/>
      <c r="G53" s="283"/>
      <c r="H53" s="283"/>
      <c r="I53" s="283"/>
      <c r="J53" s="283"/>
      <c r="K53" s="283"/>
      <c r="L53" s="283"/>
      <c r="M53" s="283"/>
    </row>
    <row r="54" spans="1:13" ht="24.95" customHeight="1">
      <c r="D54" s="283"/>
      <c r="E54" s="283"/>
      <c r="F54" s="283"/>
      <c r="G54" s="283"/>
      <c r="H54" s="283"/>
      <c r="I54" s="283"/>
      <c r="J54" s="283"/>
      <c r="K54" s="283"/>
      <c r="L54" s="283"/>
      <c r="M54" s="283"/>
    </row>
    <row r="55" spans="1:13" ht="24.95" customHeight="1">
      <c r="D55" s="283"/>
      <c r="E55" s="283"/>
      <c r="F55" s="283"/>
      <c r="G55" s="283"/>
      <c r="H55" s="283"/>
      <c r="I55" s="283"/>
      <c r="J55" s="283"/>
      <c r="K55" s="283"/>
      <c r="L55" s="283"/>
      <c r="M55" s="283"/>
    </row>
    <row r="56" spans="1:13" ht="24.95" customHeight="1">
      <c r="D56" s="283"/>
      <c r="E56" s="283"/>
      <c r="F56" s="283"/>
      <c r="G56" s="283"/>
      <c r="H56" s="283"/>
      <c r="I56" s="283"/>
      <c r="J56" s="283"/>
      <c r="K56" s="283"/>
      <c r="L56" s="283"/>
      <c r="M56" s="283"/>
    </row>
    <row r="57" spans="1:13" ht="24.95" customHeight="1">
      <c r="D57" s="283"/>
      <c r="E57" s="283"/>
      <c r="F57" s="283"/>
      <c r="G57" s="283"/>
      <c r="H57" s="283"/>
      <c r="I57" s="283"/>
      <c r="J57" s="283"/>
      <c r="K57" s="283"/>
      <c r="L57" s="283"/>
      <c r="M57" s="283"/>
    </row>
    <row r="58" spans="1:13" ht="24.95" customHeight="1">
      <c r="D58" s="283"/>
      <c r="E58" s="283"/>
      <c r="F58" s="283"/>
      <c r="G58" s="283"/>
      <c r="H58" s="283"/>
      <c r="I58" s="283"/>
      <c r="J58" s="283"/>
      <c r="K58" s="283"/>
      <c r="L58" s="283"/>
      <c r="M58" s="283"/>
    </row>
    <row r="59" spans="1:13" ht="24.95" customHeight="1">
      <c r="D59" s="283"/>
      <c r="E59" s="283"/>
      <c r="F59" s="283"/>
      <c r="G59" s="283"/>
      <c r="H59" s="283"/>
      <c r="I59" s="283"/>
      <c r="J59" s="283"/>
      <c r="K59" s="283"/>
      <c r="L59" s="283"/>
      <c r="M59" s="283"/>
    </row>
    <row r="60" spans="1:13" ht="24.95" customHeight="1">
      <c r="D60" s="283"/>
      <c r="E60" s="283"/>
      <c r="F60" s="283"/>
      <c r="G60" s="283"/>
      <c r="H60" s="283"/>
      <c r="I60" s="283"/>
      <c r="J60" s="283"/>
      <c r="K60" s="283"/>
      <c r="L60" s="283"/>
      <c r="M60" s="283"/>
    </row>
    <row r="61" spans="1:13" ht="24.95" customHeight="1">
      <c r="D61" s="283"/>
      <c r="E61" s="283"/>
      <c r="F61" s="283"/>
      <c r="G61" s="283"/>
      <c r="H61" s="283"/>
      <c r="I61" s="283"/>
      <c r="J61" s="283"/>
      <c r="K61" s="283"/>
      <c r="L61" s="283"/>
      <c r="M61" s="283"/>
    </row>
    <row r="62" spans="1:13" ht="24.95" customHeight="1">
      <c r="D62" s="283"/>
      <c r="E62" s="283"/>
      <c r="F62" s="283"/>
      <c r="G62" s="283"/>
      <c r="H62" s="283"/>
      <c r="I62" s="283"/>
      <c r="J62" s="283"/>
      <c r="K62" s="283"/>
      <c r="L62" s="283"/>
      <c r="M62" s="283"/>
    </row>
    <row r="63" spans="1:13" ht="24.95" customHeight="1">
      <c r="D63" s="283"/>
      <c r="E63" s="283"/>
      <c r="F63" s="283"/>
      <c r="G63" s="283"/>
      <c r="H63" s="283"/>
      <c r="I63" s="283"/>
      <c r="J63" s="283"/>
      <c r="K63" s="283"/>
      <c r="L63" s="283"/>
      <c r="M63" s="283"/>
    </row>
    <row r="64" spans="1:13" ht="24.95" customHeight="1">
      <c r="D64" s="283"/>
      <c r="E64" s="283"/>
      <c r="F64" s="283"/>
      <c r="G64" s="283"/>
      <c r="H64" s="283"/>
      <c r="I64" s="283"/>
      <c r="J64" s="283"/>
      <c r="K64" s="283"/>
      <c r="L64" s="283"/>
      <c r="M64" s="283"/>
    </row>
    <row r="65" spans="4:13" ht="24.95" customHeight="1">
      <c r="D65" s="283"/>
      <c r="E65" s="283"/>
      <c r="F65" s="283"/>
      <c r="G65" s="283"/>
      <c r="H65" s="283"/>
      <c r="I65" s="283"/>
      <c r="J65" s="283"/>
      <c r="K65" s="283"/>
      <c r="L65" s="283"/>
      <c r="M65" s="283"/>
    </row>
    <row r="66" spans="4:13" ht="24.95" customHeight="1">
      <c r="D66" s="283"/>
      <c r="E66" s="283"/>
      <c r="F66" s="283"/>
      <c r="G66" s="283"/>
      <c r="H66" s="283"/>
      <c r="I66" s="283"/>
      <c r="J66" s="283"/>
      <c r="K66" s="283"/>
      <c r="L66" s="283"/>
      <c r="M66" s="283"/>
    </row>
    <row r="67" spans="4:13" ht="24.95" customHeight="1">
      <c r="D67" s="283"/>
      <c r="E67" s="283"/>
      <c r="F67" s="283"/>
      <c r="G67" s="283"/>
      <c r="H67" s="283"/>
      <c r="I67" s="283"/>
      <c r="J67" s="283"/>
      <c r="K67" s="283"/>
      <c r="L67" s="283"/>
      <c r="M67" s="283"/>
    </row>
    <row r="68" spans="4:13" ht="24.95" customHeight="1">
      <c r="D68" s="283"/>
      <c r="E68" s="283"/>
      <c r="F68" s="283"/>
      <c r="G68" s="283"/>
      <c r="H68" s="283"/>
      <c r="I68" s="283"/>
      <c r="J68" s="283"/>
      <c r="K68" s="283"/>
      <c r="L68" s="283"/>
      <c r="M68" s="283"/>
    </row>
    <row r="69" spans="4:13" ht="24.95" customHeight="1">
      <c r="D69" s="283"/>
      <c r="E69" s="283"/>
      <c r="F69" s="283"/>
      <c r="G69" s="283"/>
      <c r="H69" s="283"/>
      <c r="I69" s="283"/>
      <c r="J69" s="283"/>
      <c r="K69" s="283"/>
      <c r="L69" s="283"/>
      <c r="M69" s="283"/>
    </row>
    <row r="70" spans="4:13" ht="24.95" customHeight="1">
      <c r="D70" s="283"/>
      <c r="E70" s="283"/>
      <c r="F70" s="283"/>
      <c r="G70" s="283"/>
      <c r="H70" s="283"/>
      <c r="I70" s="283"/>
      <c r="J70" s="283"/>
      <c r="K70" s="283"/>
      <c r="L70" s="283"/>
      <c r="M70" s="283"/>
    </row>
    <row r="71" spans="4:13" ht="24.95" customHeight="1">
      <c r="D71" s="283"/>
      <c r="E71" s="283"/>
      <c r="F71" s="283"/>
      <c r="G71" s="283"/>
      <c r="H71" s="283"/>
      <c r="I71" s="283"/>
      <c r="J71" s="283"/>
      <c r="K71" s="283"/>
      <c r="L71" s="283"/>
      <c r="M71" s="283"/>
    </row>
    <row r="72" spans="4:13" ht="24.95" customHeight="1">
      <c r="D72" s="283"/>
      <c r="E72" s="283"/>
      <c r="F72" s="283"/>
      <c r="G72" s="283"/>
      <c r="H72" s="283"/>
      <c r="I72" s="283"/>
      <c r="J72" s="283"/>
      <c r="K72" s="283"/>
      <c r="L72" s="283"/>
      <c r="M72" s="283"/>
    </row>
    <row r="73" spans="4:13" ht="24.95" customHeight="1">
      <c r="D73" s="283"/>
      <c r="E73" s="283"/>
      <c r="F73" s="283"/>
      <c r="G73" s="283"/>
      <c r="H73" s="283"/>
      <c r="I73" s="283"/>
      <c r="J73" s="283"/>
      <c r="K73" s="283"/>
      <c r="L73" s="283"/>
      <c r="M73" s="283"/>
    </row>
    <row r="74" spans="4:13" ht="24.95" customHeight="1">
      <c r="D74" s="283"/>
      <c r="E74" s="283"/>
      <c r="F74" s="283"/>
      <c r="G74" s="283"/>
      <c r="H74" s="283"/>
      <c r="I74" s="283"/>
      <c r="J74" s="283"/>
      <c r="K74" s="283"/>
      <c r="L74" s="283"/>
      <c r="M74" s="283"/>
    </row>
    <row r="75" spans="4:13" ht="24.95" customHeight="1">
      <c r="D75" s="283"/>
      <c r="E75" s="283"/>
      <c r="F75" s="283"/>
      <c r="G75" s="283"/>
      <c r="H75" s="283"/>
      <c r="I75" s="283"/>
      <c r="J75" s="283"/>
      <c r="K75" s="283"/>
      <c r="L75" s="283"/>
      <c r="M75" s="283"/>
    </row>
    <row r="76" spans="4:13" ht="24.95" customHeight="1">
      <c r="D76" s="283"/>
      <c r="E76" s="283"/>
      <c r="F76" s="283"/>
      <c r="G76" s="283"/>
      <c r="H76" s="283"/>
      <c r="I76" s="283"/>
      <c r="J76" s="283"/>
      <c r="K76" s="283"/>
      <c r="L76" s="283"/>
      <c r="M76" s="283"/>
    </row>
    <row r="77" spans="4:13" ht="24.95" customHeight="1">
      <c r="D77" s="283"/>
      <c r="E77" s="283"/>
      <c r="F77" s="283"/>
      <c r="G77" s="283"/>
      <c r="H77" s="283"/>
      <c r="I77" s="283"/>
      <c r="J77" s="283"/>
      <c r="K77" s="283"/>
      <c r="L77" s="283"/>
      <c r="M77" s="283"/>
    </row>
    <row r="78" spans="4:13" ht="24.95" customHeight="1">
      <c r="D78" s="283"/>
      <c r="E78" s="283"/>
      <c r="F78" s="283"/>
      <c r="G78" s="283"/>
      <c r="H78" s="283"/>
      <c r="I78" s="283"/>
      <c r="J78" s="283"/>
      <c r="K78" s="283"/>
      <c r="L78" s="283"/>
      <c r="M78" s="283"/>
    </row>
    <row r="79" spans="4:13" ht="24.95" customHeight="1">
      <c r="D79" s="283"/>
      <c r="E79" s="283"/>
      <c r="F79" s="283"/>
      <c r="G79" s="283"/>
      <c r="H79" s="283"/>
      <c r="I79" s="283"/>
      <c r="J79" s="283"/>
      <c r="K79" s="283"/>
      <c r="L79" s="283"/>
      <c r="M79" s="283"/>
    </row>
    <row r="80" spans="4:13" ht="24.95" customHeight="1">
      <c r="D80" s="283"/>
      <c r="E80" s="283"/>
      <c r="F80" s="283"/>
      <c r="G80" s="283"/>
      <c r="H80" s="283"/>
      <c r="I80" s="283"/>
      <c r="J80" s="283"/>
      <c r="K80" s="283"/>
      <c r="L80" s="283"/>
      <c r="M80" s="283"/>
    </row>
    <row r="81" spans="4:13" ht="24.95" customHeight="1">
      <c r="D81" s="283"/>
      <c r="E81" s="283"/>
      <c r="F81" s="283"/>
      <c r="G81" s="283"/>
      <c r="H81" s="283"/>
      <c r="I81" s="283"/>
      <c r="J81" s="283"/>
      <c r="K81" s="283"/>
      <c r="L81" s="283"/>
      <c r="M81" s="283"/>
    </row>
    <row r="82" spans="4:13" ht="24.95" customHeight="1">
      <c r="D82" s="283"/>
      <c r="E82" s="283"/>
      <c r="F82" s="283"/>
      <c r="G82" s="283"/>
      <c r="H82" s="283"/>
      <c r="I82" s="283"/>
      <c r="J82" s="283"/>
      <c r="K82" s="283"/>
      <c r="L82" s="283"/>
      <c r="M82" s="283"/>
    </row>
    <row r="83" spans="4:13" ht="24.95" customHeight="1">
      <c r="D83" s="283"/>
      <c r="E83" s="283"/>
      <c r="F83" s="283"/>
      <c r="G83" s="283"/>
      <c r="H83" s="283"/>
      <c r="I83" s="283"/>
      <c r="J83" s="283"/>
      <c r="K83" s="283"/>
      <c r="L83" s="283"/>
      <c r="M83" s="283"/>
    </row>
    <row r="84" spans="4:13" ht="24.95" customHeight="1">
      <c r="D84" s="283"/>
      <c r="E84" s="283"/>
      <c r="F84" s="283"/>
      <c r="G84" s="283"/>
      <c r="H84" s="283"/>
      <c r="I84" s="283"/>
      <c r="J84" s="283"/>
      <c r="K84" s="283"/>
      <c r="L84" s="283"/>
      <c r="M84" s="283"/>
    </row>
    <row r="85" spans="4:13" ht="24.95" customHeight="1">
      <c r="D85" s="283"/>
      <c r="E85" s="283"/>
      <c r="F85" s="283"/>
      <c r="G85" s="283"/>
      <c r="H85" s="283"/>
      <c r="I85" s="283"/>
      <c r="J85" s="283"/>
      <c r="K85" s="283"/>
      <c r="L85" s="283"/>
      <c r="M85" s="283"/>
    </row>
    <row r="86" spans="4:13" ht="24.95" customHeight="1">
      <c r="D86" s="283"/>
      <c r="E86" s="283"/>
      <c r="F86" s="283"/>
      <c r="G86" s="283"/>
      <c r="H86" s="283"/>
      <c r="I86" s="283"/>
      <c r="J86" s="283"/>
      <c r="K86" s="283"/>
      <c r="L86" s="283"/>
      <c r="M86" s="283"/>
    </row>
    <row r="87" spans="4:13" ht="24.95" customHeight="1">
      <c r="D87" s="283"/>
      <c r="E87" s="283"/>
      <c r="F87" s="283"/>
      <c r="G87" s="283"/>
      <c r="H87" s="283"/>
      <c r="I87" s="283"/>
      <c r="J87" s="283"/>
      <c r="K87" s="283"/>
      <c r="L87" s="283"/>
      <c r="M87" s="283"/>
    </row>
    <row r="88" spans="4:13" ht="24.95" customHeight="1">
      <c r="D88" s="283"/>
      <c r="E88" s="283"/>
      <c r="F88" s="283"/>
      <c r="G88" s="283"/>
      <c r="H88" s="283"/>
      <c r="I88" s="283"/>
      <c r="J88" s="283"/>
      <c r="K88" s="283"/>
      <c r="L88" s="283"/>
      <c r="M88" s="283"/>
    </row>
    <row r="89" spans="4:13" ht="24.95" customHeight="1">
      <c r="D89" s="283"/>
      <c r="E89" s="283"/>
      <c r="F89" s="283"/>
      <c r="G89" s="283"/>
      <c r="H89" s="283"/>
      <c r="I89" s="283"/>
      <c r="J89" s="283"/>
      <c r="K89" s="283"/>
      <c r="L89" s="283"/>
      <c r="M89" s="283"/>
    </row>
    <row r="90" spans="4:13" ht="24.95" customHeight="1">
      <c r="D90" s="283"/>
      <c r="E90" s="283"/>
      <c r="F90" s="283"/>
      <c r="G90" s="283"/>
      <c r="H90" s="283"/>
      <c r="I90" s="283"/>
      <c r="J90" s="283"/>
      <c r="K90" s="283"/>
      <c r="L90" s="283"/>
      <c r="M90" s="283"/>
    </row>
    <row r="91" spans="4:13" ht="24.95" customHeight="1">
      <c r="D91" s="283"/>
      <c r="E91" s="283"/>
      <c r="F91" s="283"/>
      <c r="G91" s="283"/>
      <c r="H91" s="283"/>
      <c r="I91" s="283"/>
      <c r="J91" s="283"/>
      <c r="K91" s="283"/>
      <c r="L91" s="283"/>
      <c r="M91" s="283"/>
    </row>
    <row r="92" spans="4:13" ht="24.95" customHeight="1">
      <c r="D92" s="283"/>
      <c r="E92" s="283"/>
      <c r="F92" s="283"/>
      <c r="G92" s="283"/>
      <c r="H92" s="283"/>
      <c r="I92" s="283"/>
      <c r="J92" s="283"/>
      <c r="K92" s="283"/>
      <c r="L92" s="283"/>
      <c r="M92" s="283"/>
    </row>
    <row r="93" spans="4:13" ht="24.95" customHeight="1">
      <c r="D93" s="283"/>
      <c r="E93" s="283"/>
      <c r="F93" s="283"/>
      <c r="G93" s="283"/>
      <c r="H93" s="283"/>
      <c r="I93" s="283"/>
      <c r="J93" s="283"/>
      <c r="K93" s="283"/>
      <c r="L93" s="283"/>
      <c r="M93" s="283"/>
    </row>
    <row r="94" spans="4:13" ht="24.95" customHeight="1">
      <c r="D94" s="283"/>
      <c r="E94" s="283"/>
      <c r="F94" s="283"/>
      <c r="G94" s="283"/>
      <c r="H94" s="283"/>
      <c r="I94" s="283"/>
      <c r="J94" s="283"/>
      <c r="K94" s="283"/>
      <c r="L94" s="283"/>
      <c r="M94" s="283"/>
    </row>
    <row r="95" spans="4:13" ht="24.95" customHeight="1">
      <c r="D95" s="283"/>
      <c r="E95" s="283"/>
      <c r="F95" s="283"/>
      <c r="G95" s="283"/>
      <c r="H95" s="283"/>
      <c r="I95" s="283"/>
      <c r="J95" s="283"/>
      <c r="K95" s="283"/>
      <c r="L95" s="283"/>
      <c r="M95" s="283"/>
    </row>
    <row r="96" spans="4:13" ht="24.95" customHeight="1">
      <c r="D96" s="283"/>
      <c r="E96" s="283"/>
      <c r="F96" s="283"/>
      <c r="G96" s="283"/>
      <c r="H96" s="283"/>
      <c r="I96" s="283"/>
      <c r="J96" s="283"/>
      <c r="K96" s="283"/>
      <c r="L96" s="283"/>
      <c r="M96" s="283"/>
    </row>
    <row r="97" spans="4:13" ht="24.95" customHeight="1">
      <c r="D97" s="283"/>
      <c r="E97" s="283"/>
      <c r="F97" s="283"/>
      <c r="G97" s="283"/>
      <c r="H97" s="283"/>
      <c r="I97" s="283"/>
      <c r="J97" s="283"/>
      <c r="K97" s="283"/>
      <c r="L97" s="283"/>
      <c r="M97" s="283"/>
    </row>
    <row r="98" spans="4:13" ht="24.95" customHeight="1">
      <c r="D98" s="283"/>
      <c r="E98" s="283"/>
      <c r="F98" s="283"/>
      <c r="G98" s="283"/>
      <c r="H98" s="283"/>
      <c r="I98" s="283"/>
      <c r="J98" s="283"/>
      <c r="K98" s="283"/>
      <c r="L98" s="283"/>
      <c r="M98" s="283"/>
    </row>
    <row r="99" spans="4:13" ht="24.95" customHeight="1">
      <c r="D99" s="283"/>
      <c r="E99" s="283"/>
      <c r="F99" s="283"/>
      <c r="G99" s="283"/>
      <c r="H99" s="283"/>
      <c r="I99" s="283"/>
      <c r="J99" s="283"/>
      <c r="K99" s="283"/>
      <c r="L99" s="283"/>
      <c r="M99" s="283"/>
    </row>
    <row r="100" spans="4:13" ht="24.95" customHeight="1">
      <c r="D100" s="283"/>
      <c r="E100" s="283"/>
      <c r="F100" s="283"/>
      <c r="G100" s="283"/>
      <c r="H100" s="283"/>
      <c r="I100" s="283"/>
      <c r="J100" s="283"/>
      <c r="K100" s="283"/>
      <c r="L100" s="283"/>
      <c r="M100" s="283"/>
    </row>
    <row r="101" spans="4:13" ht="24.95" customHeight="1">
      <c r="D101" s="283"/>
      <c r="E101" s="283"/>
      <c r="F101" s="283"/>
      <c r="G101" s="283"/>
      <c r="H101" s="283"/>
      <c r="I101" s="283"/>
      <c r="J101" s="283"/>
      <c r="K101" s="283"/>
      <c r="L101" s="283"/>
      <c r="M101" s="283"/>
    </row>
    <row r="102" spans="4:13" ht="24.95" customHeight="1">
      <c r="D102" s="283"/>
      <c r="E102" s="283"/>
      <c r="F102" s="283"/>
      <c r="G102" s="283"/>
      <c r="H102" s="283"/>
      <c r="I102" s="283"/>
      <c r="J102" s="283"/>
      <c r="K102" s="283"/>
      <c r="L102" s="283"/>
      <c r="M102" s="283"/>
    </row>
    <row r="103" spans="4:13" ht="24.95" customHeight="1">
      <c r="D103" s="283"/>
      <c r="E103" s="283"/>
      <c r="F103" s="283"/>
      <c r="G103" s="283"/>
      <c r="H103" s="283"/>
      <c r="I103" s="283"/>
      <c r="J103" s="283"/>
      <c r="K103" s="283"/>
      <c r="L103" s="283"/>
      <c r="M103" s="283"/>
    </row>
    <row r="104" spans="4:13" ht="24.95" customHeight="1">
      <c r="D104" s="283"/>
      <c r="E104" s="283"/>
      <c r="F104" s="283"/>
      <c r="G104" s="283"/>
      <c r="H104" s="283"/>
      <c r="I104" s="283"/>
      <c r="J104" s="283"/>
      <c r="K104" s="283"/>
      <c r="L104" s="283"/>
      <c r="M104" s="283"/>
    </row>
    <row r="105" spans="4:13" ht="24.95" customHeight="1">
      <c r="D105" s="283"/>
      <c r="E105" s="283"/>
      <c r="F105" s="283"/>
      <c r="G105" s="283"/>
      <c r="H105" s="283"/>
      <c r="I105" s="283"/>
      <c r="J105" s="283"/>
      <c r="K105" s="283"/>
      <c r="L105" s="283"/>
      <c r="M105" s="283"/>
    </row>
    <row r="106" spans="4:13" ht="24.95" customHeight="1">
      <c r="D106" s="283"/>
      <c r="E106" s="283"/>
      <c r="F106" s="283"/>
      <c r="G106" s="283"/>
      <c r="H106" s="283"/>
      <c r="I106" s="283"/>
      <c r="J106" s="283"/>
      <c r="K106" s="283"/>
      <c r="L106" s="283"/>
      <c r="M106" s="283"/>
    </row>
    <row r="107" spans="4:13" ht="24.95" customHeight="1">
      <c r="D107" s="283"/>
      <c r="E107" s="283"/>
      <c r="F107" s="283"/>
      <c r="G107" s="283"/>
      <c r="H107" s="283"/>
      <c r="I107" s="283"/>
      <c r="J107" s="283"/>
      <c r="K107" s="283"/>
      <c r="L107" s="283"/>
      <c r="M107" s="283"/>
    </row>
    <row r="108" spans="4:13" ht="24.95" customHeight="1">
      <c r="D108" s="283"/>
      <c r="E108" s="283"/>
      <c r="F108" s="283"/>
      <c r="G108" s="283"/>
      <c r="H108" s="283"/>
      <c r="I108" s="283"/>
      <c r="J108" s="283"/>
      <c r="K108" s="283"/>
      <c r="L108" s="283"/>
      <c r="M108" s="283"/>
    </row>
    <row r="109" spans="4:13" ht="24.95" customHeight="1">
      <c r="D109" s="283"/>
      <c r="E109" s="283"/>
      <c r="F109" s="283"/>
      <c r="G109" s="283"/>
      <c r="H109" s="283"/>
      <c r="I109" s="283"/>
      <c r="J109" s="283"/>
      <c r="K109" s="283"/>
      <c r="L109" s="283"/>
      <c r="M109" s="283"/>
    </row>
    <row r="110" spans="4:13" ht="24.95" customHeight="1">
      <c r="D110" s="283"/>
      <c r="E110" s="283"/>
      <c r="F110" s="283"/>
      <c r="G110" s="283"/>
      <c r="H110" s="283"/>
      <c r="I110" s="283"/>
      <c r="J110" s="283"/>
      <c r="K110" s="283"/>
      <c r="L110" s="283"/>
      <c r="M110" s="283"/>
    </row>
    <row r="111" spans="4:13" ht="24.95" customHeight="1">
      <c r="D111" s="283"/>
      <c r="E111" s="283"/>
      <c r="F111" s="283"/>
      <c r="G111" s="283"/>
      <c r="H111" s="283"/>
      <c r="I111" s="283"/>
      <c r="J111" s="283"/>
      <c r="K111" s="283"/>
      <c r="L111" s="283"/>
      <c r="M111" s="283"/>
    </row>
    <row r="112" spans="4:13" ht="24.95" customHeight="1">
      <c r="D112" s="283"/>
      <c r="E112" s="283"/>
      <c r="F112" s="283"/>
      <c r="G112" s="283"/>
      <c r="H112" s="283"/>
      <c r="I112" s="283"/>
      <c r="J112" s="283"/>
      <c r="K112" s="283"/>
      <c r="L112" s="283"/>
      <c r="M112" s="283"/>
    </row>
    <row r="113" spans="4:13" ht="24.95" customHeight="1">
      <c r="D113" s="283"/>
      <c r="E113" s="283"/>
      <c r="F113" s="283"/>
      <c r="G113" s="283"/>
      <c r="H113" s="283"/>
      <c r="I113" s="283"/>
      <c r="J113" s="283"/>
      <c r="K113" s="283"/>
      <c r="L113" s="283"/>
      <c r="M113" s="283"/>
    </row>
    <row r="114" spans="4:13" ht="24.95" customHeight="1">
      <c r="D114" s="283"/>
      <c r="E114" s="283"/>
      <c r="F114" s="283"/>
      <c r="G114" s="283"/>
      <c r="H114" s="283"/>
      <c r="I114" s="283"/>
      <c r="J114" s="283"/>
      <c r="K114" s="283"/>
      <c r="L114" s="283"/>
      <c r="M114" s="283"/>
    </row>
    <row r="115" spans="4:13" ht="24.95" customHeight="1">
      <c r="D115" s="283"/>
      <c r="E115" s="283"/>
      <c r="F115" s="283"/>
      <c r="G115" s="283"/>
      <c r="H115" s="283"/>
      <c r="I115" s="283"/>
      <c r="J115" s="283"/>
      <c r="K115" s="283"/>
      <c r="L115" s="283"/>
      <c r="M115" s="283"/>
    </row>
    <row r="116" spans="4:13" ht="24.95" customHeight="1">
      <c r="D116" s="283"/>
      <c r="E116" s="283"/>
      <c r="F116" s="283"/>
      <c r="G116" s="283"/>
      <c r="H116" s="283"/>
      <c r="I116" s="283"/>
      <c r="J116" s="283"/>
      <c r="K116" s="283"/>
      <c r="L116" s="283"/>
      <c r="M116" s="283"/>
    </row>
    <row r="117" spans="4:13" ht="24.95" customHeight="1">
      <c r="D117" s="283"/>
      <c r="E117" s="283"/>
      <c r="F117" s="283"/>
      <c r="G117" s="283"/>
      <c r="H117" s="283"/>
      <c r="I117" s="283"/>
      <c r="J117" s="283"/>
      <c r="K117" s="283"/>
      <c r="L117" s="283"/>
      <c r="M117" s="283"/>
    </row>
    <row r="118" spans="4:13" ht="24.95" customHeight="1">
      <c r="D118" s="283"/>
      <c r="E118" s="283"/>
      <c r="F118" s="283"/>
      <c r="G118" s="283"/>
      <c r="H118" s="283"/>
      <c r="I118" s="283"/>
      <c r="J118" s="283"/>
      <c r="K118" s="283"/>
      <c r="L118" s="283"/>
      <c r="M118" s="283"/>
    </row>
    <row r="119" spans="4:13" ht="24.95" customHeight="1">
      <c r="D119" s="283"/>
      <c r="E119" s="283"/>
      <c r="F119" s="283"/>
      <c r="G119" s="283"/>
      <c r="H119" s="283"/>
      <c r="I119" s="283"/>
      <c r="J119" s="283"/>
      <c r="K119" s="283"/>
      <c r="L119" s="283"/>
      <c r="M119" s="283"/>
    </row>
    <row r="120" spans="4:13" ht="24.95" customHeight="1">
      <c r="D120" s="283"/>
      <c r="E120" s="283"/>
      <c r="F120" s="283"/>
      <c r="G120" s="283"/>
      <c r="H120" s="283"/>
      <c r="I120" s="283"/>
      <c r="J120" s="283"/>
      <c r="K120" s="283"/>
      <c r="L120" s="283"/>
      <c r="M120" s="283"/>
    </row>
    <row r="121" spans="4:13" ht="24.95" customHeight="1">
      <c r="D121" s="283"/>
      <c r="E121" s="283"/>
      <c r="F121" s="283"/>
      <c r="G121" s="283"/>
      <c r="H121" s="283"/>
      <c r="I121" s="283"/>
      <c r="J121" s="283"/>
      <c r="K121" s="283"/>
      <c r="L121" s="283"/>
      <c r="M121" s="283"/>
    </row>
    <row r="122" spans="4:13" ht="24.95" customHeight="1">
      <c r="D122" s="283"/>
      <c r="E122" s="283"/>
      <c r="F122" s="283"/>
      <c r="G122" s="283"/>
      <c r="H122" s="283"/>
      <c r="I122" s="283"/>
      <c r="J122" s="283"/>
      <c r="K122" s="283"/>
      <c r="L122" s="283"/>
      <c r="M122" s="283"/>
    </row>
    <row r="123" spans="4:13" ht="24.95" customHeight="1">
      <c r="D123" s="283"/>
      <c r="E123" s="283"/>
      <c r="F123" s="283"/>
      <c r="G123" s="283"/>
      <c r="H123" s="283"/>
      <c r="I123" s="283"/>
      <c r="J123" s="283"/>
      <c r="K123" s="283"/>
      <c r="L123" s="283"/>
      <c r="M123" s="283"/>
    </row>
    <row r="124" spans="4:13" ht="24.95" customHeight="1">
      <c r="D124" s="283"/>
      <c r="E124" s="283"/>
      <c r="F124" s="283"/>
      <c r="G124" s="283"/>
      <c r="H124" s="283"/>
      <c r="I124" s="283"/>
      <c r="J124" s="283"/>
      <c r="K124" s="283"/>
      <c r="L124" s="283"/>
      <c r="M124" s="283"/>
    </row>
    <row r="125" spans="4:13" ht="24.95" customHeight="1">
      <c r="D125" s="283"/>
      <c r="E125" s="283"/>
      <c r="F125" s="283"/>
      <c r="G125" s="283"/>
      <c r="H125" s="283"/>
      <c r="I125" s="283"/>
      <c r="J125" s="283"/>
      <c r="K125" s="283"/>
      <c r="L125" s="283"/>
      <c r="M125" s="283"/>
    </row>
    <row r="126" spans="4:13" ht="24.95" customHeight="1">
      <c r="D126" s="283"/>
      <c r="E126" s="283"/>
      <c r="F126" s="283"/>
      <c r="G126" s="283"/>
      <c r="H126" s="283"/>
      <c r="I126" s="283"/>
      <c r="J126" s="283"/>
      <c r="K126" s="283"/>
      <c r="L126" s="283"/>
      <c r="M126" s="283"/>
    </row>
    <row r="127" spans="4:13" ht="24.95" customHeight="1">
      <c r="D127" s="283"/>
      <c r="E127" s="283"/>
      <c r="F127" s="283"/>
      <c r="G127" s="283"/>
      <c r="H127" s="283"/>
      <c r="I127" s="283"/>
      <c r="J127" s="283"/>
      <c r="K127" s="283"/>
      <c r="L127" s="283"/>
      <c r="M127" s="283"/>
    </row>
    <row r="128" spans="4:13" ht="24.95" customHeight="1">
      <c r="D128" s="283"/>
      <c r="E128" s="283"/>
      <c r="F128" s="283"/>
      <c r="G128" s="283"/>
      <c r="H128" s="283"/>
      <c r="I128" s="283"/>
      <c r="J128" s="283"/>
      <c r="K128" s="283"/>
      <c r="L128" s="283"/>
      <c r="M128" s="283"/>
    </row>
    <row r="129" spans="4:13" ht="24.95" customHeight="1">
      <c r="D129" s="283"/>
      <c r="E129" s="283"/>
      <c r="F129" s="283"/>
      <c r="G129" s="283"/>
      <c r="H129" s="283"/>
      <c r="I129" s="283"/>
      <c r="J129" s="283"/>
      <c r="K129" s="283"/>
      <c r="L129" s="283"/>
      <c r="M129" s="283"/>
    </row>
  </sheetData>
  <mergeCells count="14">
    <mergeCell ref="K7:K8"/>
    <mergeCell ref="L7:L8"/>
    <mergeCell ref="M7:M8"/>
    <mergeCell ref="B51:M51"/>
    <mergeCell ref="A1:M1"/>
    <mergeCell ref="A2:M2"/>
    <mergeCell ref="A3:M3"/>
    <mergeCell ref="A4:M4"/>
    <mergeCell ref="A6:A9"/>
    <mergeCell ref="B6:B7"/>
    <mergeCell ref="E6:F6"/>
    <mergeCell ref="G6:I6"/>
    <mergeCell ref="J6:M6"/>
    <mergeCell ref="J7:J8"/>
  </mergeCells>
  <printOptions horizontalCentered="1"/>
  <pageMargins left="0.3" right="0.3" top="1" bottom="1" header="0.5" footer="0.5"/>
  <pageSetup paperSize="9" scale="68"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73"/>
  <sheetViews>
    <sheetView view="pageBreakPreview" topLeftCell="A34" zoomScaleSheetLayoutView="100" workbookViewId="0">
      <selection activeCell="F5" sqref="F5"/>
    </sheetView>
  </sheetViews>
  <sheetFormatPr defaultRowHeight="12.75"/>
  <cols>
    <col min="1" max="1" width="23" style="317" bestFit="1" customWidth="1"/>
    <col min="2" max="2" width="10" style="317" customWidth="1"/>
    <col min="3" max="3" width="12.28515625" style="317" bestFit="1" customWidth="1"/>
    <col min="4" max="4" width="10.28515625" style="317" customWidth="1"/>
    <col min="5" max="5" width="12.28515625" style="317" customWidth="1"/>
    <col min="6" max="6" width="12.5703125" style="317" bestFit="1" customWidth="1"/>
    <col min="7" max="7" width="10.7109375" style="317" customWidth="1"/>
    <col min="8" max="8" width="9.28515625" style="317" bestFit="1" customWidth="1"/>
    <col min="9" max="9" width="9.28515625" style="317" customWidth="1"/>
    <col min="10" max="256" width="9.140625" style="317"/>
    <col min="257" max="257" width="23" style="317" bestFit="1" customWidth="1"/>
    <col min="258" max="258" width="10" style="317" customWidth="1"/>
    <col min="259" max="259" width="10.85546875" style="317" bestFit="1" customWidth="1"/>
    <col min="260" max="260" width="10.28515625" style="317" customWidth="1"/>
    <col min="261" max="261" width="12.28515625" style="317" customWidth="1"/>
    <col min="262" max="262" width="10.42578125" style="317" bestFit="1" customWidth="1"/>
    <col min="263" max="263" width="10.7109375" style="317" customWidth="1"/>
    <col min="264" max="264" width="9.140625" style="317"/>
    <col min="265" max="265" width="9.28515625" style="317" customWidth="1"/>
    <col min="266" max="512" width="9.140625" style="317"/>
    <col min="513" max="513" width="23" style="317" bestFit="1" customWidth="1"/>
    <col min="514" max="514" width="10" style="317" customWidth="1"/>
    <col min="515" max="515" width="10.85546875" style="317" bestFit="1" customWidth="1"/>
    <col min="516" max="516" width="10.28515625" style="317" customWidth="1"/>
    <col min="517" max="517" width="12.28515625" style="317" customWidth="1"/>
    <col min="518" max="518" width="10.42578125" style="317" bestFit="1" customWidth="1"/>
    <col min="519" max="519" width="10.7109375" style="317" customWidth="1"/>
    <col min="520" max="520" width="9.140625" style="317"/>
    <col min="521" max="521" width="9.28515625" style="317" customWidth="1"/>
    <col min="522" max="768" width="9.140625" style="317"/>
    <col min="769" max="769" width="23" style="317" bestFit="1" customWidth="1"/>
    <col min="770" max="770" width="10" style="317" customWidth="1"/>
    <col min="771" max="771" width="10.85546875" style="317" bestFit="1" customWidth="1"/>
    <col min="772" max="772" width="10.28515625" style="317" customWidth="1"/>
    <col min="773" max="773" width="12.28515625" style="317" customWidth="1"/>
    <col min="774" max="774" width="10.42578125" style="317" bestFit="1" customWidth="1"/>
    <col min="775" max="775" width="10.7109375" style="317" customWidth="1"/>
    <col min="776" max="776" width="9.140625" style="317"/>
    <col min="777" max="777" width="9.28515625" style="317" customWidth="1"/>
    <col min="778" max="1024" width="9.140625" style="317"/>
    <col min="1025" max="1025" width="23" style="317" bestFit="1" customWidth="1"/>
    <col min="1026" max="1026" width="10" style="317" customWidth="1"/>
    <col min="1027" max="1027" width="10.85546875" style="317" bestFit="1" customWidth="1"/>
    <col min="1028" max="1028" width="10.28515625" style="317" customWidth="1"/>
    <col min="1029" max="1029" width="12.28515625" style="317" customWidth="1"/>
    <col min="1030" max="1030" width="10.42578125" style="317" bestFit="1" customWidth="1"/>
    <col min="1031" max="1031" width="10.7109375" style="317" customWidth="1"/>
    <col min="1032" max="1032" width="9.140625" style="317"/>
    <col min="1033" max="1033" width="9.28515625" style="317" customWidth="1"/>
    <col min="1034" max="1280" width="9.140625" style="317"/>
    <col min="1281" max="1281" width="23" style="317" bestFit="1" customWidth="1"/>
    <col min="1282" max="1282" width="10" style="317" customWidth="1"/>
    <col min="1283" max="1283" width="10.85546875" style="317" bestFit="1" customWidth="1"/>
    <col min="1284" max="1284" width="10.28515625" style="317" customWidth="1"/>
    <col min="1285" max="1285" width="12.28515625" style="317" customWidth="1"/>
    <col min="1286" max="1286" width="10.42578125" style="317" bestFit="1" customWidth="1"/>
    <col min="1287" max="1287" width="10.7109375" style="317" customWidth="1"/>
    <col min="1288" max="1288" width="9.140625" style="317"/>
    <col min="1289" max="1289" width="9.28515625" style="317" customWidth="1"/>
    <col min="1290" max="1536" width="9.140625" style="317"/>
    <col min="1537" max="1537" width="23" style="317" bestFit="1" customWidth="1"/>
    <col min="1538" max="1538" width="10" style="317" customWidth="1"/>
    <col min="1539" max="1539" width="10.85546875" style="317" bestFit="1" customWidth="1"/>
    <col min="1540" max="1540" width="10.28515625" style="317" customWidth="1"/>
    <col min="1541" max="1541" width="12.28515625" style="317" customWidth="1"/>
    <col min="1542" max="1542" width="10.42578125" style="317" bestFit="1" customWidth="1"/>
    <col min="1543" max="1543" width="10.7109375" style="317" customWidth="1"/>
    <col min="1544" max="1544" width="9.140625" style="317"/>
    <col min="1545" max="1545" width="9.28515625" style="317" customWidth="1"/>
    <col min="1546" max="1792" width="9.140625" style="317"/>
    <col min="1793" max="1793" width="23" style="317" bestFit="1" customWidth="1"/>
    <col min="1794" max="1794" width="10" style="317" customWidth="1"/>
    <col min="1795" max="1795" width="10.85546875" style="317" bestFit="1" customWidth="1"/>
    <col min="1796" max="1796" width="10.28515625" style="317" customWidth="1"/>
    <col min="1797" max="1797" width="12.28515625" style="317" customWidth="1"/>
    <col min="1798" max="1798" width="10.42578125" style="317" bestFit="1" customWidth="1"/>
    <col min="1799" max="1799" width="10.7109375" style="317" customWidth="1"/>
    <col min="1800" max="1800" width="9.140625" style="317"/>
    <col min="1801" max="1801" width="9.28515625" style="317" customWidth="1"/>
    <col min="1802" max="2048" width="9.140625" style="317"/>
    <col min="2049" max="2049" width="23" style="317" bestFit="1" customWidth="1"/>
    <col min="2050" max="2050" width="10" style="317" customWidth="1"/>
    <col min="2051" max="2051" width="10.85546875" style="317" bestFit="1" customWidth="1"/>
    <col min="2052" max="2052" width="10.28515625" style="317" customWidth="1"/>
    <col min="2053" max="2053" width="12.28515625" style="317" customWidth="1"/>
    <col min="2054" max="2054" width="10.42578125" style="317" bestFit="1" customWidth="1"/>
    <col min="2055" max="2055" width="10.7109375" style="317" customWidth="1"/>
    <col min="2056" max="2056" width="9.140625" style="317"/>
    <col min="2057" max="2057" width="9.28515625" style="317" customWidth="1"/>
    <col min="2058" max="2304" width="9.140625" style="317"/>
    <col min="2305" max="2305" width="23" style="317" bestFit="1" customWidth="1"/>
    <col min="2306" max="2306" width="10" style="317" customWidth="1"/>
    <col min="2307" max="2307" width="10.85546875" style="317" bestFit="1" customWidth="1"/>
    <col min="2308" max="2308" width="10.28515625" style="317" customWidth="1"/>
    <col min="2309" max="2309" width="12.28515625" style="317" customWidth="1"/>
    <col min="2310" max="2310" width="10.42578125" style="317" bestFit="1" customWidth="1"/>
    <col min="2311" max="2311" width="10.7109375" style="317" customWidth="1"/>
    <col min="2312" max="2312" width="9.140625" style="317"/>
    <col min="2313" max="2313" width="9.28515625" style="317" customWidth="1"/>
    <col min="2314" max="2560" width="9.140625" style="317"/>
    <col min="2561" max="2561" width="23" style="317" bestFit="1" customWidth="1"/>
    <col min="2562" max="2562" width="10" style="317" customWidth="1"/>
    <col min="2563" max="2563" width="10.85546875" style="317" bestFit="1" customWidth="1"/>
    <col min="2564" max="2564" width="10.28515625" style="317" customWidth="1"/>
    <col min="2565" max="2565" width="12.28515625" style="317" customWidth="1"/>
    <col min="2566" max="2566" width="10.42578125" style="317" bestFit="1" customWidth="1"/>
    <col min="2567" max="2567" width="10.7109375" style="317" customWidth="1"/>
    <col min="2568" max="2568" width="9.140625" style="317"/>
    <col min="2569" max="2569" width="9.28515625" style="317" customWidth="1"/>
    <col min="2570" max="2816" width="9.140625" style="317"/>
    <col min="2817" max="2817" width="23" style="317" bestFit="1" customWidth="1"/>
    <col min="2818" max="2818" width="10" style="317" customWidth="1"/>
    <col min="2819" max="2819" width="10.85546875" style="317" bestFit="1" customWidth="1"/>
    <col min="2820" max="2820" width="10.28515625" style="317" customWidth="1"/>
    <col min="2821" max="2821" width="12.28515625" style="317" customWidth="1"/>
    <col min="2822" max="2822" width="10.42578125" style="317" bestFit="1" customWidth="1"/>
    <col min="2823" max="2823" width="10.7109375" style="317" customWidth="1"/>
    <col min="2824" max="2824" width="9.140625" style="317"/>
    <col min="2825" max="2825" width="9.28515625" style="317" customWidth="1"/>
    <col min="2826" max="3072" width="9.140625" style="317"/>
    <col min="3073" max="3073" width="23" style="317" bestFit="1" customWidth="1"/>
    <col min="3074" max="3074" width="10" style="317" customWidth="1"/>
    <col min="3075" max="3075" width="10.85546875" style="317" bestFit="1" customWidth="1"/>
    <col min="3076" max="3076" width="10.28515625" style="317" customWidth="1"/>
    <col min="3077" max="3077" width="12.28515625" style="317" customWidth="1"/>
    <col min="3078" max="3078" width="10.42578125" style="317" bestFit="1" customWidth="1"/>
    <col min="3079" max="3079" width="10.7109375" style="317" customWidth="1"/>
    <col min="3080" max="3080" width="9.140625" style="317"/>
    <col min="3081" max="3081" width="9.28515625" style="317" customWidth="1"/>
    <col min="3082" max="3328" width="9.140625" style="317"/>
    <col min="3329" max="3329" width="23" style="317" bestFit="1" customWidth="1"/>
    <col min="3330" max="3330" width="10" style="317" customWidth="1"/>
    <col min="3331" max="3331" width="10.85546875" style="317" bestFit="1" customWidth="1"/>
    <col min="3332" max="3332" width="10.28515625" style="317" customWidth="1"/>
    <col min="3333" max="3333" width="12.28515625" style="317" customWidth="1"/>
    <col min="3334" max="3334" width="10.42578125" style="317" bestFit="1" customWidth="1"/>
    <col min="3335" max="3335" width="10.7109375" style="317" customWidth="1"/>
    <col min="3336" max="3336" width="9.140625" style="317"/>
    <col min="3337" max="3337" width="9.28515625" style="317" customWidth="1"/>
    <col min="3338" max="3584" width="9.140625" style="317"/>
    <col min="3585" max="3585" width="23" style="317" bestFit="1" customWidth="1"/>
    <col min="3586" max="3586" width="10" style="317" customWidth="1"/>
    <col min="3587" max="3587" width="10.85546875" style="317" bestFit="1" customWidth="1"/>
    <col min="3588" max="3588" width="10.28515625" style="317" customWidth="1"/>
    <col min="3589" max="3589" width="12.28515625" style="317" customWidth="1"/>
    <col min="3590" max="3590" width="10.42578125" style="317" bestFit="1" customWidth="1"/>
    <col min="3591" max="3591" width="10.7109375" style="317" customWidth="1"/>
    <col min="3592" max="3592" width="9.140625" style="317"/>
    <col min="3593" max="3593" width="9.28515625" style="317" customWidth="1"/>
    <col min="3594" max="3840" width="9.140625" style="317"/>
    <col min="3841" max="3841" width="23" style="317" bestFit="1" customWidth="1"/>
    <col min="3842" max="3842" width="10" style="317" customWidth="1"/>
    <col min="3843" max="3843" width="10.85546875" style="317" bestFit="1" customWidth="1"/>
    <col min="3844" max="3844" width="10.28515625" style="317" customWidth="1"/>
    <col min="3845" max="3845" width="12.28515625" style="317" customWidth="1"/>
    <col min="3846" max="3846" width="10.42578125" style="317" bestFit="1" customWidth="1"/>
    <col min="3847" max="3847" width="10.7109375" style="317" customWidth="1"/>
    <col min="3848" max="3848" width="9.140625" style="317"/>
    <col min="3849" max="3849" width="9.28515625" style="317" customWidth="1"/>
    <col min="3850" max="4096" width="9.140625" style="317"/>
    <col min="4097" max="4097" width="23" style="317" bestFit="1" customWidth="1"/>
    <col min="4098" max="4098" width="10" style="317" customWidth="1"/>
    <col min="4099" max="4099" width="10.85546875" style="317" bestFit="1" customWidth="1"/>
    <col min="4100" max="4100" width="10.28515625" style="317" customWidth="1"/>
    <col min="4101" max="4101" width="12.28515625" style="317" customWidth="1"/>
    <col min="4102" max="4102" width="10.42578125" style="317" bestFit="1" customWidth="1"/>
    <col min="4103" max="4103" width="10.7109375" style="317" customWidth="1"/>
    <col min="4104" max="4104" width="9.140625" style="317"/>
    <col min="4105" max="4105" width="9.28515625" style="317" customWidth="1"/>
    <col min="4106" max="4352" width="9.140625" style="317"/>
    <col min="4353" max="4353" width="23" style="317" bestFit="1" customWidth="1"/>
    <col min="4354" max="4354" width="10" style="317" customWidth="1"/>
    <col min="4355" max="4355" width="10.85546875" style="317" bestFit="1" customWidth="1"/>
    <col min="4356" max="4356" width="10.28515625" style="317" customWidth="1"/>
    <col min="4357" max="4357" width="12.28515625" style="317" customWidth="1"/>
    <col min="4358" max="4358" width="10.42578125" style="317" bestFit="1" customWidth="1"/>
    <col min="4359" max="4359" width="10.7109375" style="317" customWidth="1"/>
    <col min="4360" max="4360" width="9.140625" style="317"/>
    <col min="4361" max="4361" width="9.28515625" style="317" customWidth="1"/>
    <col min="4362" max="4608" width="9.140625" style="317"/>
    <col min="4609" max="4609" width="23" style="317" bestFit="1" customWidth="1"/>
    <col min="4610" max="4610" width="10" style="317" customWidth="1"/>
    <col min="4611" max="4611" width="10.85546875" style="317" bestFit="1" customWidth="1"/>
    <col min="4612" max="4612" width="10.28515625" style="317" customWidth="1"/>
    <col min="4613" max="4613" width="12.28515625" style="317" customWidth="1"/>
    <col min="4614" max="4614" width="10.42578125" style="317" bestFit="1" customWidth="1"/>
    <col min="4615" max="4615" width="10.7109375" style="317" customWidth="1"/>
    <col min="4616" max="4616" width="9.140625" style="317"/>
    <col min="4617" max="4617" width="9.28515625" style="317" customWidth="1"/>
    <col min="4618" max="4864" width="9.140625" style="317"/>
    <col min="4865" max="4865" width="23" style="317" bestFit="1" customWidth="1"/>
    <col min="4866" max="4866" width="10" style="317" customWidth="1"/>
    <col min="4867" max="4867" width="10.85546875" style="317" bestFit="1" customWidth="1"/>
    <col min="4868" max="4868" width="10.28515625" style="317" customWidth="1"/>
    <col min="4869" max="4869" width="12.28515625" style="317" customWidth="1"/>
    <col min="4870" max="4870" width="10.42578125" style="317" bestFit="1" customWidth="1"/>
    <col min="4871" max="4871" width="10.7109375" style="317" customWidth="1"/>
    <col min="4872" max="4872" width="9.140625" style="317"/>
    <col min="4873" max="4873" width="9.28515625" style="317" customWidth="1"/>
    <col min="4874" max="5120" width="9.140625" style="317"/>
    <col min="5121" max="5121" width="23" style="317" bestFit="1" customWidth="1"/>
    <col min="5122" max="5122" width="10" style="317" customWidth="1"/>
    <col min="5123" max="5123" width="10.85546875" style="317" bestFit="1" customWidth="1"/>
    <col min="5124" max="5124" width="10.28515625" style="317" customWidth="1"/>
    <col min="5125" max="5125" width="12.28515625" style="317" customWidth="1"/>
    <col min="5126" max="5126" width="10.42578125" style="317" bestFit="1" customWidth="1"/>
    <col min="5127" max="5127" width="10.7109375" style="317" customWidth="1"/>
    <col min="5128" max="5128" width="9.140625" style="317"/>
    <col min="5129" max="5129" width="9.28515625" style="317" customWidth="1"/>
    <col min="5130" max="5376" width="9.140625" style="317"/>
    <col min="5377" max="5377" width="23" style="317" bestFit="1" customWidth="1"/>
    <col min="5378" max="5378" width="10" style="317" customWidth="1"/>
    <col min="5379" max="5379" width="10.85546875" style="317" bestFit="1" customWidth="1"/>
    <col min="5380" max="5380" width="10.28515625" style="317" customWidth="1"/>
    <col min="5381" max="5381" width="12.28515625" style="317" customWidth="1"/>
    <col min="5382" max="5382" width="10.42578125" style="317" bestFit="1" customWidth="1"/>
    <col min="5383" max="5383" width="10.7109375" style="317" customWidth="1"/>
    <col min="5384" max="5384" width="9.140625" style="317"/>
    <col min="5385" max="5385" width="9.28515625" style="317" customWidth="1"/>
    <col min="5386" max="5632" width="9.140625" style="317"/>
    <col min="5633" max="5633" width="23" style="317" bestFit="1" customWidth="1"/>
    <col min="5634" max="5634" width="10" style="317" customWidth="1"/>
    <col min="5635" max="5635" width="10.85546875" style="317" bestFit="1" customWidth="1"/>
    <col min="5636" max="5636" width="10.28515625" style="317" customWidth="1"/>
    <col min="5637" max="5637" width="12.28515625" style="317" customWidth="1"/>
    <col min="5638" max="5638" width="10.42578125" style="317" bestFit="1" customWidth="1"/>
    <col min="5639" max="5639" width="10.7109375" style="317" customWidth="1"/>
    <col min="5640" max="5640" width="9.140625" style="317"/>
    <col min="5641" max="5641" width="9.28515625" style="317" customWidth="1"/>
    <col min="5642" max="5888" width="9.140625" style="317"/>
    <col min="5889" max="5889" width="23" style="317" bestFit="1" customWidth="1"/>
    <col min="5890" max="5890" width="10" style="317" customWidth="1"/>
    <col min="5891" max="5891" width="10.85546875" style="317" bestFit="1" customWidth="1"/>
    <col min="5892" max="5892" width="10.28515625" style="317" customWidth="1"/>
    <col min="5893" max="5893" width="12.28515625" style="317" customWidth="1"/>
    <col min="5894" max="5894" width="10.42578125" style="317" bestFit="1" customWidth="1"/>
    <col min="5895" max="5895" width="10.7109375" style="317" customWidth="1"/>
    <col min="5896" max="5896" width="9.140625" style="317"/>
    <col min="5897" max="5897" width="9.28515625" style="317" customWidth="1"/>
    <col min="5898" max="6144" width="9.140625" style="317"/>
    <col min="6145" max="6145" width="23" style="317" bestFit="1" customWidth="1"/>
    <col min="6146" max="6146" width="10" style="317" customWidth="1"/>
    <col min="6147" max="6147" width="10.85546875" style="317" bestFit="1" customWidth="1"/>
    <col min="6148" max="6148" width="10.28515625" style="317" customWidth="1"/>
    <col min="6149" max="6149" width="12.28515625" style="317" customWidth="1"/>
    <col min="6150" max="6150" width="10.42578125" style="317" bestFit="1" customWidth="1"/>
    <col min="6151" max="6151" width="10.7109375" style="317" customWidth="1"/>
    <col min="6152" max="6152" width="9.140625" style="317"/>
    <col min="6153" max="6153" width="9.28515625" style="317" customWidth="1"/>
    <col min="6154" max="6400" width="9.140625" style="317"/>
    <col min="6401" max="6401" width="23" style="317" bestFit="1" customWidth="1"/>
    <col min="6402" max="6402" width="10" style="317" customWidth="1"/>
    <col min="6403" max="6403" width="10.85546875" style="317" bestFit="1" customWidth="1"/>
    <col min="6404" max="6404" width="10.28515625" style="317" customWidth="1"/>
    <col min="6405" max="6405" width="12.28515625" style="317" customWidth="1"/>
    <col min="6406" max="6406" width="10.42578125" style="317" bestFit="1" customWidth="1"/>
    <col min="6407" max="6407" width="10.7109375" style="317" customWidth="1"/>
    <col min="6408" max="6408" width="9.140625" style="317"/>
    <col min="6409" max="6409" width="9.28515625" style="317" customWidth="1"/>
    <col min="6410" max="6656" width="9.140625" style="317"/>
    <col min="6657" max="6657" width="23" style="317" bestFit="1" customWidth="1"/>
    <col min="6658" max="6658" width="10" style="317" customWidth="1"/>
    <col min="6659" max="6659" width="10.85546875" style="317" bestFit="1" customWidth="1"/>
    <col min="6660" max="6660" width="10.28515625" style="317" customWidth="1"/>
    <col min="6661" max="6661" width="12.28515625" style="317" customWidth="1"/>
    <col min="6662" max="6662" width="10.42578125" style="317" bestFit="1" customWidth="1"/>
    <col min="6663" max="6663" width="10.7109375" style="317" customWidth="1"/>
    <col min="6664" max="6664" width="9.140625" style="317"/>
    <col min="6665" max="6665" width="9.28515625" style="317" customWidth="1"/>
    <col min="6666" max="6912" width="9.140625" style="317"/>
    <col min="6913" max="6913" width="23" style="317" bestFit="1" customWidth="1"/>
    <col min="6914" max="6914" width="10" style="317" customWidth="1"/>
    <col min="6915" max="6915" width="10.85546875" style="317" bestFit="1" customWidth="1"/>
    <col min="6916" max="6916" width="10.28515625" style="317" customWidth="1"/>
    <col min="6917" max="6917" width="12.28515625" style="317" customWidth="1"/>
    <col min="6918" max="6918" width="10.42578125" style="317" bestFit="1" customWidth="1"/>
    <col min="6919" max="6919" width="10.7109375" style="317" customWidth="1"/>
    <col min="6920" max="6920" width="9.140625" style="317"/>
    <col min="6921" max="6921" width="9.28515625" style="317" customWidth="1"/>
    <col min="6922" max="7168" width="9.140625" style="317"/>
    <col min="7169" max="7169" width="23" style="317" bestFit="1" customWidth="1"/>
    <col min="7170" max="7170" width="10" style="317" customWidth="1"/>
    <col min="7171" max="7171" width="10.85546875" style="317" bestFit="1" customWidth="1"/>
    <col min="7172" max="7172" width="10.28515625" style="317" customWidth="1"/>
    <col min="7173" max="7173" width="12.28515625" style="317" customWidth="1"/>
    <col min="7174" max="7174" width="10.42578125" style="317" bestFit="1" customWidth="1"/>
    <col min="7175" max="7175" width="10.7109375" style="317" customWidth="1"/>
    <col min="7176" max="7176" width="9.140625" style="317"/>
    <col min="7177" max="7177" width="9.28515625" style="317" customWidth="1"/>
    <col min="7178" max="7424" width="9.140625" style="317"/>
    <col min="7425" max="7425" width="23" style="317" bestFit="1" customWidth="1"/>
    <col min="7426" max="7426" width="10" style="317" customWidth="1"/>
    <col min="7427" max="7427" width="10.85546875" style="317" bestFit="1" customWidth="1"/>
    <col min="7428" max="7428" width="10.28515625" style="317" customWidth="1"/>
    <col min="7429" max="7429" width="12.28515625" style="317" customWidth="1"/>
    <col min="7430" max="7430" width="10.42578125" style="317" bestFit="1" customWidth="1"/>
    <col min="7431" max="7431" width="10.7109375" style="317" customWidth="1"/>
    <col min="7432" max="7432" width="9.140625" style="317"/>
    <col min="7433" max="7433" width="9.28515625" style="317" customWidth="1"/>
    <col min="7434" max="7680" width="9.140625" style="317"/>
    <col min="7681" max="7681" width="23" style="317" bestFit="1" customWidth="1"/>
    <col min="7682" max="7682" width="10" style="317" customWidth="1"/>
    <col min="7683" max="7683" width="10.85546875" style="317" bestFit="1" customWidth="1"/>
    <col min="7684" max="7684" width="10.28515625" style="317" customWidth="1"/>
    <col min="7685" max="7685" width="12.28515625" style="317" customWidth="1"/>
    <col min="7686" max="7686" width="10.42578125" style="317" bestFit="1" customWidth="1"/>
    <col min="7687" max="7687" width="10.7109375" style="317" customWidth="1"/>
    <col min="7688" max="7688" width="9.140625" style="317"/>
    <col min="7689" max="7689" width="9.28515625" style="317" customWidth="1"/>
    <col min="7690" max="7936" width="9.140625" style="317"/>
    <col min="7937" max="7937" width="23" style="317" bestFit="1" customWidth="1"/>
    <col min="7938" max="7938" width="10" style="317" customWidth="1"/>
    <col min="7939" max="7939" width="10.85546875" style="317" bestFit="1" customWidth="1"/>
    <col min="7940" max="7940" width="10.28515625" style="317" customWidth="1"/>
    <col min="7941" max="7941" width="12.28515625" style="317" customWidth="1"/>
    <col min="7942" max="7942" width="10.42578125" style="317" bestFit="1" customWidth="1"/>
    <col min="7943" max="7943" width="10.7109375" style="317" customWidth="1"/>
    <col min="7944" max="7944" width="9.140625" style="317"/>
    <col min="7945" max="7945" width="9.28515625" style="317" customWidth="1"/>
    <col min="7946" max="8192" width="9.140625" style="317"/>
    <col min="8193" max="8193" width="23" style="317" bestFit="1" customWidth="1"/>
    <col min="8194" max="8194" width="10" style="317" customWidth="1"/>
    <col min="8195" max="8195" width="10.85546875" style="317" bestFit="1" customWidth="1"/>
    <col min="8196" max="8196" width="10.28515625" style="317" customWidth="1"/>
    <col min="8197" max="8197" width="12.28515625" style="317" customWidth="1"/>
    <col min="8198" max="8198" width="10.42578125" style="317" bestFit="1" customWidth="1"/>
    <col min="8199" max="8199" width="10.7109375" style="317" customWidth="1"/>
    <col min="8200" max="8200" width="9.140625" style="317"/>
    <col min="8201" max="8201" width="9.28515625" style="317" customWidth="1"/>
    <col min="8202" max="8448" width="9.140625" style="317"/>
    <col min="8449" max="8449" width="23" style="317" bestFit="1" customWidth="1"/>
    <col min="8450" max="8450" width="10" style="317" customWidth="1"/>
    <col min="8451" max="8451" width="10.85546875" style="317" bestFit="1" customWidth="1"/>
    <col min="8452" max="8452" width="10.28515625" style="317" customWidth="1"/>
    <col min="8453" max="8453" width="12.28515625" style="317" customWidth="1"/>
    <col min="8454" max="8454" width="10.42578125" style="317" bestFit="1" customWidth="1"/>
    <col min="8455" max="8455" width="10.7109375" style="317" customWidth="1"/>
    <col min="8456" max="8456" width="9.140625" style="317"/>
    <col min="8457" max="8457" width="9.28515625" style="317" customWidth="1"/>
    <col min="8458" max="8704" width="9.140625" style="317"/>
    <col min="8705" max="8705" width="23" style="317" bestFit="1" customWidth="1"/>
    <col min="8706" max="8706" width="10" style="317" customWidth="1"/>
    <col min="8707" max="8707" width="10.85546875" style="317" bestFit="1" customWidth="1"/>
    <col min="8708" max="8708" width="10.28515625" style="317" customWidth="1"/>
    <col min="8709" max="8709" width="12.28515625" style="317" customWidth="1"/>
    <col min="8710" max="8710" width="10.42578125" style="317" bestFit="1" customWidth="1"/>
    <col min="8711" max="8711" width="10.7109375" style="317" customWidth="1"/>
    <col min="8712" max="8712" width="9.140625" style="317"/>
    <col min="8713" max="8713" width="9.28515625" style="317" customWidth="1"/>
    <col min="8714" max="8960" width="9.140625" style="317"/>
    <col min="8961" max="8961" width="23" style="317" bestFit="1" customWidth="1"/>
    <col min="8962" max="8962" width="10" style="317" customWidth="1"/>
    <col min="8963" max="8963" width="10.85546875" style="317" bestFit="1" customWidth="1"/>
    <col min="8964" max="8964" width="10.28515625" style="317" customWidth="1"/>
    <col min="8965" max="8965" width="12.28515625" style="317" customWidth="1"/>
    <col min="8966" max="8966" width="10.42578125" style="317" bestFit="1" customWidth="1"/>
    <col min="8967" max="8967" width="10.7109375" style="317" customWidth="1"/>
    <col min="8968" max="8968" width="9.140625" style="317"/>
    <col min="8969" max="8969" width="9.28515625" style="317" customWidth="1"/>
    <col min="8970" max="9216" width="9.140625" style="317"/>
    <col min="9217" max="9217" width="23" style="317" bestFit="1" customWidth="1"/>
    <col min="9218" max="9218" width="10" style="317" customWidth="1"/>
    <col min="9219" max="9219" width="10.85546875" style="317" bestFit="1" customWidth="1"/>
    <col min="9220" max="9220" width="10.28515625" style="317" customWidth="1"/>
    <col min="9221" max="9221" width="12.28515625" style="317" customWidth="1"/>
    <col min="9222" max="9222" width="10.42578125" style="317" bestFit="1" customWidth="1"/>
    <col min="9223" max="9223" width="10.7109375" style="317" customWidth="1"/>
    <col min="9224" max="9224" width="9.140625" style="317"/>
    <col min="9225" max="9225" width="9.28515625" style="317" customWidth="1"/>
    <col min="9226" max="9472" width="9.140625" style="317"/>
    <col min="9473" max="9473" width="23" style="317" bestFit="1" customWidth="1"/>
    <col min="9474" max="9474" width="10" style="317" customWidth="1"/>
    <col min="9475" max="9475" width="10.85546875" style="317" bestFit="1" customWidth="1"/>
    <col min="9476" max="9476" width="10.28515625" style="317" customWidth="1"/>
    <col min="9477" max="9477" width="12.28515625" style="317" customWidth="1"/>
    <col min="9478" max="9478" width="10.42578125" style="317" bestFit="1" customWidth="1"/>
    <col min="9479" max="9479" width="10.7109375" style="317" customWidth="1"/>
    <col min="9480" max="9480" width="9.140625" style="317"/>
    <col min="9481" max="9481" width="9.28515625" style="317" customWidth="1"/>
    <col min="9482" max="9728" width="9.140625" style="317"/>
    <col min="9729" max="9729" width="23" style="317" bestFit="1" customWidth="1"/>
    <col min="9730" max="9730" width="10" style="317" customWidth="1"/>
    <col min="9731" max="9731" width="10.85546875" style="317" bestFit="1" customWidth="1"/>
    <col min="9732" max="9732" width="10.28515625" style="317" customWidth="1"/>
    <col min="9733" max="9733" width="12.28515625" style="317" customWidth="1"/>
    <col min="9734" max="9734" width="10.42578125" style="317" bestFit="1" customWidth="1"/>
    <col min="9735" max="9735" width="10.7109375" style="317" customWidth="1"/>
    <col min="9736" max="9736" width="9.140625" style="317"/>
    <col min="9737" max="9737" width="9.28515625" style="317" customWidth="1"/>
    <col min="9738" max="9984" width="9.140625" style="317"/>
    <col min="9985" max="9985" width="23" style="317" bestFit="1" customWidth="1"/>
    <col min="9986" max="9986" width="10" style="317" customWidth="1"/>
    <col min="9987" max="9987" width="10.85546875" style="317" bestFit="1" customWidth="1"/>
    <col min="9988" max="9988" width="10.28515625" style="317" customWidth="1"/>
    <col min="9989" max="9989" width="12.28515625" style="317" customWidth="1"/>
    <col min="9990" max="9990" width="10.42578125" style="317" bestFit="1" customWidth="1"/>
    <col min="9991" max="9991" width="10.7109375" style="317" customWidth="1"/>
    <col min="9992" max="9992" width="9.140625" style="317"/>
    <col min="9993" max="9993" width="9.28515625" style="317" customWidth="1"/>
    <col min="9994" max="10240" width="9.140625" style="317"/>
    <col min="10241" max="10241" width="23" style="317" bestFit="1" customWidth="1"/>
    <col min="10242" max="10242" width="10" style="317" customWidth="1"/>
    <col min="10243" max="10243" width="10.85546875" style="317" bestFit="1" customWidth="1"/>
    <col min="10244" max="10244" width="10.28515625" style="317" customWidth="1"/>
    <col min="10245" max="10245" width="12.28515625" style="317" customWidth="1"/>
    <col min="10246" max="10246" width="10.42578125" style="317" bestFit="1" customWidth="1"/>
    <col min="10247" max="10247" width="10.7109375" style="317" customWidth="1"/>
    <col min="10248" max="10248" width="9.140625" style="317"/>
    <col min="10249" max="10249" width="9.28515625" style="317" customWidth="1"/>
    <col min="10250" max="10496" width="9.140625" style="317"/>
    <col min="10497" max="10497" width="23" style="317" bestFit="1" customWidth="1"/>
    <col min="10498" max="10498" width="10" style="317" customWidth="1"/>
    <col min="10499" max="10499" width="10.85546875" style="317" bestFit="1" customWidth="1"/>
    <col min="10500" max="10500" width="10.28515625" style="317" customWidth="1"/>
    <col min="10501" max="10501" width="12.28515625" style="317" customWidth="1"/>
    <col min="10502" max="10502" width="10.42578125" style="317" bestFit="1" customWidth="1"/>
    <col min="10503" max="10503" width="10.7109375" style="317" customWidth="1"/>
    <col min="10504" max="10504" width="9.140625" style="317"/>
    <col min="10505" max="10505" width="9.28515625" style="317" customWidth="1"/>
    <col min="10506" max="10752" width="9.140625" style="317"/>
    <col min="10753" max="10753" width="23" style="317" bestFit="1" customWidth="1"/>
    <col min="10754" max="10754" width="10" style="317" customWidth="1"/>
    <col min="10755" max="10755" width="10.85546875" style="317" bestFit="1" customWidth="1"/>
    <col min="10756" max="10756" width="10.28515625" style="317" customWidth="1"/>
    <col min="10757" max="10757" width="12.28515625" style="317" customWidth="1"/>
    <col min="10758" max="10758" width="10.42578125" style="317" bestFit="1" customWidth="1"/>
    <col min="10759" max="10759" width="10.7109375" style="317" customWidth="1"/>
    <col min="10760" max="10760" width="9.140625" style="317"/>
    <col min="10761" max="10761" width="9.28515625" style="317" customWidth="1"/>
    <col min="10762" max="11008" width="9.140625" style="317"/>
    <col min="11009" max="11009" width="23" style="317" bestFit="1" customWidth="1"/>
    <col min="11010" max="11010" width="10" style="317" customWidth="1"/>
    <col min="11011" max="11011" width="10.85546875" style="317" bestFit="1" customWidth="1"/>
    <col min="11012" max="11012" width="10.28515625" style="317" customWidth="1"/>
    <col min="11013" max="11013" width="12.28515625" style="317" customWidth="1"/>
    <col min="11014" max="11014" width="10.42578125" style="317" bestFit="1" customWidth="1"/>
    <col min="11015" max="11015" width="10.7109375" style="317" customWidth="1"/>
    <col min="11016" max="11016" width="9.140625" style="317"/>
    <col min="11017" max="11017" width="9.28515625" style="317" customWidth="1"/>
    <col min="11018" max="11264" width="9.140625" style="317"/>
    <col min="11265" max="11265" width="23" style="317" bestFit="1" customWidth="1"/>
    <col min="11266" max="11266" width="10" style="317" customWidth="1"/>
    <col min="11267" max="11267" width="10.85546875" style="317" bestFit="1" customWidth="1"/>
    <col min="11268" max="11268" width="10.28515625" style="317" customWidth="1"/>
    <col min="11269" max="11269" width="12.28515625" style="317" customWidth="1"/>
    <col min="11270" max="11270" width="10.42578125" style="317" bestFit="1" customWidth="1"/>
    <col min="11271" max="11271" width="10.7109375" style="317" customWidth="1"/>
    <col min="11272" max="11272" width="9.140625" style="317"/>
    <col min="11273" max="11273" width="9.28515625" style="317" customWidth="1"/>
    <col min="11274" max="11520" width="9.140625" style="317"/>
    <col min="11521" max="11521" width="23" style="317" bestFit="1" customWidth="1"/>
    <col min="11522" max="11522" width="10" style="317" customWidth="1"/>
    <col min="11523" max="11523" width="10.85546875" style="317" bestFit="1" customWidth="1"/>
    <col min="11524" max="11524" width="10.28515625" style="317" customWidth="1"/>
    <col min="11525" max="11525" width="12.28515625" style="317" customWidth="1"/>
    <col min="11526" max="11526" width="10.42578125" style="317" bestFit="1" customWidth="1"/>
    <col min="11527" max="11527" width="10.7109375" style="317" customWidth="1"/>
    <col min="11528" max="11528" width="9.140625" style="317"/>
    <col min="11529" max="11529" width="9.28515625" style="317" customWidth="1"/>
    <col min="11530" max="11776" width="9.140625" style="317"/>
    <col min="11777" max="11777" width="23" style="317" bestFit="1" customWidth="1"/>
    <col min="11778" max="11778" width="10" style="317" customWidth="1"/>
    <col min="11779" max="11779" width="10.85546875" style="317" bestFit="1" customWidth="1"/>
    <col min="11780" max="11780" width="10.28515625" style="317" customWidth="1"/>
    <col min="11781" max="11781" width="12.28515625" style="317" customWidth="1"/>
    <col min="11782" max="11782" width="10.42578125" style="317" bestFit="1" customWidth="1"/>
    <col min="11783" max="11783" width="10.7109375" style="317" customWidth="1"/>
    <col min="11784" max="11784" width="9.140625" style="317"/>
    <col min="11785" max="11785" width="9.28515625" style="317" customWidth="1"/>
    <col min="11786" max="12032" width="9.140625" style="317"/>
    <col min="12033" max="12033" width="23" style="317" bestFit="1" customWidth="1"/>
    <col min="12034" max="12034" width="10" style="317" customWidth="1"/>
    <col min="12035" max="12035" width="10.85546875" style="317" bestFit="1" customWidth="1"/>
    <col min="12036" max="12036" width="10.28515625" style="317" customWidth="1"/>
    <col min="12037" max="12037" width="12.28515625" style="317" customWidth="1"/>
    <col min="12038" max="12038" width="10.42578125" style="317" bestFit="1" customWidth="1"/>
    <col min="12039" max="12039" width="10.7109375" style="317" customWidth="1"/>
    <col min="12040" max="12040" width="9.140625" style="317"/>
    <col min="12041" max="12041" width="9.28515625" style="317" customWidth="1"/>
    <col min="12042" max="12288" width="9.140625" style="317"/>
    <col min="12289" max="12289" width="23" style="317" bestFit="1" customWidth="1"/>
    <col min="12290" max="12290" width="10" style="317" customWidth="1"/>
    <col min="12291" max="12291" width="10.85546875" style="317" bestFit="1" customWidth="1"/>
    <col min="12292" max="12292" width="10.28515625" style="317" customWidth="1"/>
    <col min="12293" max="12293" width="12.28515625" style="317" customWidth="1"/>
    <col min="12294" max="12294" width="10.42578125" style="317" bestFit="1" customWidth="1"/>
    <col min="12295" max="12295" width="10.7109375" style="317" customWidth="1"/>
    <col min="12296" max="12296" width="9.140625" style="317"/>
    <col min="12297" max="12297" width="9.28515625" style="317" customWidth="1"/>
    <col min="12298" max="12544" width="9.140625" style="317"/>
    <col min="12545" max="12545" width="23" style="317" bestFit="1" customWidth="1"/>
    <col min="12546" max="12546" width="10" style="317" customWidth="1"/>
    <col min="12547" max="12547" width="10.85546875" style="317" bestFit="1" customWidth="1"/>
    <col min="12548" max="12548" width="10.28515625" style="317" customWidth="1"/>
    <col min="12549" max="12549" width="12.28515625" style="317" customWidth="1"/>
    <col min="12550" max="12550" width="10.42578125" style="317" bestFit="1" customWidth="1"/>
    <col min="12551" max="12551" width="10.7109375" style="317" customWidth="1"/>
    <col min="12552" max="12552" width="9.140625" style="317"/>
    <col min="12553" max="12553" width="9.28515625" style="317" customWidth="1"/>
    <col min="12554" max="12800" width="9.140625" style="317"/>
    <col min="12801" max="12801" width="23" style="317" bestFit="1" customWidth="1"/>
    <col min="12802" max="12802" width="10" style="317" customWidth="1"/>
    <col min="12803" max="12803" width="10.85546875" style="317" bestFit="1" customWidth="1"/>
    <col min="12804" max="12804" width="10.28515625" style="317" customWidth="1"/>
    <col min="12805" max="12805" width="12.28515625" style="317" customWidth="1"/>
    <col min="12806" max="12806" width="10.42578125" style="317" bestFit="1" customWidth="1"/>
    <col min="12807" max="12807" width="10.7109375" style="317" customWidth="1"/>
    <col min="12808" max="12808" width="9.140625" style="317"/>
    <col min="12809" max="12809" width="9.28515625" style="317" customWidth="1"/>
    <col min="12810" max="13056" width="9.140625" style="317"/>
    <col min="13057" max="13057" width="23" style="317" bestFit="1" customWidth="1"/>
    <col min="13058" max="13058" width="10" style="317" customWidth="1"/>
    <col min="13059" max="13059" width="10.85546875" style="317" bestFit="1" customWidth="1"/>
    <col min="13060" max="13060" width="10.28515625" style="317" customWidth="1"/>
    <col min="13061" max="13061" width="12.28515625" style="317" customWidth="1"/>
    <col min="13062" max="13062" width="10.42578125" style="317" bestFit="1" customWidth="1"/>
    <col min="13063" max="13063" width="10.7109375" style="317" customWidth="1"/>
    <col min="13064" max="13064" width="9.140625" style="317"/>
    <col min="13065" max="13065" width="9.28515625" style="317" customWidth="1"/>
    <col min="13066" max="13312" width="9.140625" style="317"/>
    <col min="13313" max="13313" width="23" style="317" bestFit="1" customWidth="1"/>
    <col min="13314" max="13314" width="10" style="317" customWidth="1"/>
    <col min="13315" max="13315" width="10.85546875" style="317" bestFit="1" customWidth="1"/>
    <col min="13316" max="13316" width="10.28515625" style="317" customWidth="1"/>
    <col min="13317" max="13317" width="12.28515625" style="317" customWidth="1"/>
    <col min="13318" max="13318" width="10.42578125" style="317" bestFit="1" customWidth="1"/>
    <col min="13319" max="13319" width="10.7109375" style="317" customWidth="1"/>
    <col min="13320" max="13320" width="9.140625" style="317"/>
    <col min="13321" max="13321" width="9.28515625" style="317" customWidth="1"/>
    <col min="13322" max="13568" width="9.140625" style="317"/>
    <col min="13569" max="13569" width="23" style="317" bestFit="1" customWidth="1"/>
    <col min="13570" max="13570" width="10" style="317" customWidth="1"/>
    <col min="13571" max="13571" width="10.85546875" style="317" bestFit="1" customWidth="1"/>
    <col min="13572" max="13572" width="10.28515625" style="317" customWidth="1"/>
    <col min="13573" max="13573" width="12.28515625" style="317" customWidth="1"/>
    <col min="13574" max="13574" width="10.42578125" style="317" bestFit="1" customWidth="1"/>
    <col min="13575" max="13575" width="10.7109375" style="317" customWidth="1"/>
    <col min="13576" max="13576" width="9.140625" style="317"/>
    <col min="13577" max="13577" width="9.28515625" style="317" customWidth="1"/>
    <col min="13578" max="13824" width="9.140625" style="317"/>
    <col min="13825" max="13825" width="23" style="317" bestFit="1" customWidth="1"/>
    <col min="13826" max="13826" width="10" style="317" customWidth="1"/>
    <col min="13827" max="13827" width="10.85546875" style="317" bestFit="1" customWidth="1"/>
    <col min="13828" max="13828" width="10.28515625" style="317" customWidth="1"/>
    <col min="13829" max="13829" width="12.28515625" style="317" customWidth="1"/>
    <col min="13830" max="13830" width="10.42578125" style="317" bestFit="1" customWidth="1"/>
    <col min="13831" max="13831" width="10.7109375" style="317" customWidth="1"/>
    <col min="13832" max="13832" width="9.140625" style="317"/>
    <col min="13833" max="13833" width="9.28515625" style="317" customWidth="1"/>
    <col min="13834" max="14080" width="9.140625" style="317"/>
    <col min="14081" max="14081" width="23" style="317" bestFit="1" customWidth="1"/>
    <col min="14082" max="14082" width="10" style="317" customWidth="1"/>
    <col min="14083" max="14083" width="10.85546875" style="317" bestFit="1" customWidth="1"/>
    <col min="14084" max="14084" width="10.28515625" style="317" customWidth="1"/>
    <col min="14085" max="14085" width="12.28515625" style="317" customWidth="1"/>
    <col min="14086" max="14086" width="10.42578125" style="317" bestFit="1" customWidth="1"/>
    <col min="14087" max="14087" width="10.7109375" style="317" customWidth="1"/>
    <col min="14088" max="14088" width="9.140625" style="317"/>
    <col min="14089" max="14089" width="9.28515625" style="317" customWidth="1"/>
    <col min="14090" max="14336" width="9.140625" style="317"/>
    <col min="14337" max="14337" width="23" style="317" bestFit="1" customWidth="1"/>
    <col min="14338" max="14338" width="10" style="317" customWidth="1"/>
    <col min="14339" max="14339" width="10.85546875" style="317" bestFit="1" customWidth="1"/>
    <col min="14340" max="14340" width="10.28515625" style="317" customWidth="1"/>
    <col min="14341" max="14341" width="12.28515625" style="317" customWidth="1"/>
    <col min="14342" max="14342" width="10.42578125" style="317" bestFit="1" customWidth="1"/>
    <col min="14343" max="14343" width="10.7109375" style="317" customWidth="1"/>
    <col min="14344" max="14344" width="9.140625" style="317"/>
    <col min="14345" max="14345" width="9.28515625" style="317" customWidth="1"/>
    <col min="14346" max="14592" width="9.140625" style="317"/>
    <col min="14593" max="14593" width="23" style="317" bestFit="1" customWidth="1"/>
    <col min="14594" max="14594" width="10" style="317" customWidth="1"/>
    <col min="14595" max="14595" width="10.85546875" style="317" bestFit="1" customWidth="1"/>
    <col min="14596" max="14596" width="10.28515625" style="317" customWidth="1"/>
    <col min="14597" max="14597" width="12.28515625" style="317" customWidth="1"/>
    <col min="14598" max="14598" width="10.42578125" style="317" bestFit="1" customWidth="1"/>
    <col min="14599" max="14599" width="10.7109375" style="317" customWidth="1"/>
    <col min="14600" max="14600" width="9.140625" style="317"/>
    <col min="14601" max="14601" width="9.28515625" style="317" customWidth="1"/>
    <col min="14602" max="14848" width="9.140625" style="317"/>
    <col min="14849" max="14849" width="23" style="317" bestFit="1" customWidth="1"/>
    <col min="14850" max="14850" width="10" style="317" customWidth="1"/>
    <col min="14851" max="14851" width="10.85546875" style="317" bestFit="1" customWidth="1"/>
    <col min="14852" max="14852" width="10.28515625" style="317" customWidth="1"/>
    <col min="14853" max="14853" width="12.28515625" style="317" customWidth="1"/>
    <col min="14854" max="14854" width="10.42578125" style="317" bestFit="1" customWidth="1"/>
    <col min="14855" max="14855" width="10.7109375" style="317" customWidth="1"/>
    <col min="14856" max="14856" width="9.140625" style="317"/>
    <col min="14857" max="14857" width="9.28515625" style="317" customWidth="1"/>
    <col min="14858" max="15104" width="9.140625" style="317"/>
    <col min="15105" max="15105" width="23" style="317" bestFit="1" customWidth="1"/>
    <col min="15106" max="15106" width="10" style="317" customWidth="1"/>
    <col min="15107" max="15107" width="10.85546875" style="317" bestFit="1" customWidth="1"/>
    <col min="15108" max="15108" width="10.28515625" style="317" customWidth="1"/>
    <col min="15109" max="15109" width="12.28515625" style="317" customWidth="1"/>
    <col min="15110" max="15110" width="10.42578125" style="317" bestFit="1" customWidth="1"/>
    <col min="15111" max="15111" width="10.7109375" style="317" customWidth="1"/>
    <col min="15112" max="15112" width="9.140625" style="317"/>
    <col min="15113" max="15113" width="9.28515625" style="317" customWidth="1"/>
    <col min="15114" max="15360" width="9.140625" style="317"/>
    <col min="15361" max="15361" width="23" style="317" bestFit="1" customWidth="1"/>
    <col min="15362" max="15362" width="10" style="317" customWidth="1"/>
    <col min="15363" max="15363" width="10.85546875" style="317" bestFit="1" customWidth="1"/>
    <col min="15364" max="15364" width="10.28515625" style="317" customWidth="1"/>
    <col min="15365" max="15365" width="12.28515625" style="317" customWidth="1"/>
    <col min="15366" max="15366" width="10.42578125" style="317" bestFit="1" customWidth="1"/>
    <col min="15367" max="15367" width="10.7109375" style="317" customWidth="1"/>
    <col min="15368" max="15368" width="9.140625" style="317"/>
    <col min="15369" max="15369" width="9.28515625" style="317" customWidth="1"/>
    <col min="15370" max="15616" width="9.140625" style="317"/>
    <col min="15617" max="15617" width="23" style="317" bestFit="1" customWidth="1"/>
    <col min="15618" max="15618" width="10" style="317" customWidth="1"/>
    <col min="15619" max="15619" width="10.85546875" style="317" bestFit="1" customWidth="1"/>
    <col min="15620" max="15620" width="10.28515625" style="317" customWidth="1"/>
    <col min="15621" max="15621" width="12.28515625" style="317" customWidth="1"/>
    <col min="15622" max="15622" width="10.42578125" style="317" bestFit="1" customWidth="1"/>
    <col min="15623" max="15623" width="10.7109375" style="317" customWidth="1"/>
    <col min="15624" max="15624" width="9.140625" style="317"/>
    <col min="15625" max="15625" width="9.28515625" style="317" customWidth="1"/>
    <col min="15626" max="15872" width="9.140625" style="317"/>
    <col min="15873" max="15873" width="23" style="317" bestFit="1" customWidth="1"/>
    <col min="15874" max="15874" width="10" style="317" customWidth="1"/>
    <col min="15875" max="15875" width="10.85546875" style="317" bestFit="1" customWidth="1"/>
    <col min="15876" max="15876" width="10.28515625" style="317" customWidth="1"/>
    <col min="15877" max="15877" width="12.28515625" style="317" customWidth="1"/>
    <col min="15878" max="15878" width="10.42578125" style="317" bestFit="1" customWidth="1"/>
    <col min="15879" max="15879" width="10.7109375" style="317" customWidth="1"/>
    <col min="15880" max="15880" width="9.140625" style="317"/>
    <col min="15881" max="15881" width="9.28515625" style="317" customWidth="1"/>
    <col min="15882" max="16128" width="9.140625" style="317"/>
    <col min="16129" max="16129" width="23" style="317" bestFit="1" customWidth="1"/>
    <col min="16130" max="16130" width="10" style="317" customWidth="1"/>
    <col min="16131" max="16131" width="10.85546875" style="317" bestFit="1" customWidth="1"/>
    <col min="16132" max="16132" width="10.28515625" style="317" customWidth="1"/>
    <col min="16133" max="16133" width="12.28515625" style="317" customWidth="1"/>
    <col min="16134" max="16134" width="10.42578125" style="317" bestFit="1" customWidth="1"/>
    <col min="16135" max="16135" width="10.7109375" style="317" customWidth="1"/>
    <col min="16136" max="16136" width="9.140625" style="317"/>
    <col min="16137" max="16137" width="9.28515625" style="317" customWidth="1"/>
    <col min="16138" max="16384" width="9.140625" style="317"/>
  </cols>
  <sheetData>
    <row r="1" spans="1:12">
      <c r="A1" s="1682" t="s">
        <v>289</v>
      </c>
      <c r="B1" s="1682"/>
      <c r="C1" s="1682"/>
      <c r="D1" s="1682"/>
      <c r="E1" s="1682"/>
      <c r="F1" s="1682"/>
      <c r="G1" s="1682"/>
      <c r="H1" s="1682"/>
    </row>
    <row r="2" spans="1:12" ht="15.75">
      <c r="A2" s="1683" t="s">
        <v>290</v>
      </c>
      <c r="B2" s="1683"/>
      <c r="C2" s="1683"/>
      <c r="D2" s="1683"/>
      <c r="E2" s="1683"/>
      <c r="F2" s="1683"/>
      <c r="G2" s="1683"/>
      <c r="H2" s="1683"/>
    </row>
    <row r="3" spans="1:12" ht="15.75" customHeight="1">
      <c r="A3" s="1684" t="s">
        <v>37</v>
      </c>
      <c r="B3" s="1684"/>
      <c r="C3" s="1684"/>
      <c r="D3" s="1684"/>
      <c r="E3" s="1684"/>
      <c r="F3" s="1684"/>
      <c r="G3" s="1684"/>
      <c r="H3" s="1684"/>
    </row>
    <row r="4" spans="1:12" ht="17.25" customHeight="1" thickBot="1">
      <c r="A4" s="318" t="s">
        <v>194</v>
      </c>
      <c r="B4" s="318"/>
      <c r="C4" s="318"/>
      <c r="D4" s="318"/>
      <c r="E4" s="319"/>
      <c r="F4" s="319"/>
      <c r="G4" s="318"/>
      <c r="H4" s="320" t="s">
        <v>16</v>
      </c>
    </row>
    <row r="5" spans="1:12" ht="15" customHeight="1" thickTop="1">
      <c r="A5" s="1685"/>
      <c r="B5" s="1687" t="s">
        <v>4</v>
      </c>
      <c r="C5" s="1687"/>
      <c r="D5" s="1688" t="s">
        <v>291</v>
      </c>
      <c r="E5" s="1688"/>
      <c r="F5" s="321" t="s">
        <v>292</v>
      </c>
      <c r="G5" s="1689" t="s">
        <v>146</v>
      </c>
      <c r="H5" s="1690"/>
    </row>
    <row r="6" spans="1:12" ht="16.5" customHeight="1">
      <c r="A6" s="1686"/>
      <c r="B6" s="322" t="s">
        <v>80</v>
      </c>
      <c r="C6" s="323" t="s">
        <v>293</v>
      </c>
      <c r="D6" s="322" t="s">
        <v>80</v>
      </c>
      <c r="E6" s="323" t="s">
        <v>37</v>
      </c>
      <c r="F6" s="323" t="s">
        <v>37</v>
      </c>
      <c r="G6" s="324" t="s">
        <v>5</v>
      </c>
      <c r="H6" s="325" t="s">
        <v>79</v>
      </c>
    </row>
    <row r="7" spans="1:12" ht="15" customHeight="1">
      <c r="A7" s="326"/>
      <c r="B7" s="327"/>
      <c r="C7" s="327"/>
      <c r="D7" s="327"/>
      <c r="E7" s="327"/>
      <c r="F7" s="327"/>
      <c r="G7" s="328"/>
      <c r="H7" s="329"/>
    </row>
    <row r="8" spans="1:12" ht="15" customHeight="1">
      <c r="A8" s="330" t="s">
        <v>294</v>
      </c>
      <c r="B8" s="331">
        <v>70117.120803999991</v>
      </c>
      <c r="C8" s="331">
        <v>12238.500118</v>
      </c>
      <c r="D8" s="331">
        <v>73049.066227999996</v>
      </c>
      <c r="E8" s="331">
        <v>13181.344448</v>
      </c>
      <c r="F8" s="331">
        <v>13580.783986999999</v>
      </c>
      <c r="G8" s="332">
        <v>7.7039205859327069</v>
      </c>
      <c r="H8" s="333">
        <v>3.0303398911679693</v>
      </c>
      <c r="J8" s="334"/>
      <c r="K8" s="334"/>
      <c r="L8" s="334"/>
    </row>
    <row r="9" spans="1:12" ht="15" customHeight="1">
      <c r="A9" s="335"/>
      <c r="B9" s="331"/>
      <c r="C9" s="332"/>
      <c r="D9" s="332"/>
      <c r="E9" s="332"/>
      <c r="F9" s="332"/>
      <c r="G9" s="332"/>
      <c r="H9" s="333"/>
    </row>
    <row r="10" spans="1:12" ht="15" customHeight="1">
      <c r="A10" s="335" t="s">
        <v>295</v>
      </c>
      <c r="B10" s="336">
        <v>39493.688892999999</v>
      </c>
      <c r="C10" s="337">
        <v>6764.1895920000006</v>
      </c>
      <c r="D10" s="337">
        <v>41449.172801000001</v>
      </c>
      <c r="E10" s="337">
        <v>7371.5076710000003</v>
      </c>
      <c r="F10" s="337">
        <v>7131.2294699999993</v>
      </c>
      <c r="G10" s="337">
        <v>8.9784307601057662</v>
      </c>
      <c r="H10" s="338">
        <v>-3.2595530212261963</v>
      </c>
    </row>
    <row r="11" spans="1:12" ht="15" customHeight="1">
      <c r="A11" s="335" t="s">
        <v>296</v>
      </c>
      <c r="B11" s="336">
        <v>1681.5272220000002</v>
      </c>
      <c r="C11" s="337">
        <v>175.27191500000001</v>
      </c>
      <c r="D11" s="337">
        <v>1701.4950960000001</v>
      </c>
      <c r="E11" s="337">
        <v>218.19136699999999</v>
      </c>
      <c r="F11" s="337">
        <v>315.57637</v>
      </c>
      <c r="G11" s="337">
        <v>24.487352694240826</v>
      </c>
      <c r="H11" s="338">
        <v>44.632839666841647</v>
      </c>
    </row>
    <row r="12" spans="1:12" ht="15" customHeight="1">
      <c r="A12" s="339" t="s">
        <v>297</v>
      </c>
      <c r="B12" s="340">
        <v>28941.904688999999</v>
      </c>
      <c r="C12" s="340">
        <v>5299.0386109999999</v>
      </c>
      <c r="D12" s="340">
        <v>29898.398331</v>
      </c>
      <c r="E12" s="340">
        <v>5591.6454100000001</v>
      </c>
      <c r="F12" s="340">
        <v>6133.9781469999998</v>
      </c>
      <c r="G12" s="340">
        <v>5.5218846375754396</v>
      </c>
      <c r="H12" s="341">
        <v>9.6989829868342667</v>
      </c>
    </row>
    <row r="13" spans="1:12" ht="15" customHeight="1">
      <c r="A13" s="326"/>
      <c r="B13" s="336"/>
      <c r="C13" s="332"/>
      <c r="D13" s="332"/>
      <c r="E13" s="332"/>
      <c r="F13" s="332"/>
      <c r="G13" s="332"/>
      <c r="H13" s="333"/>
    </row>
    <row r="14" spans="1:12" ht="15" customHeight="1">
      <c r="A14" s="330" t="s">
        <v>298</v>
      </c>
      <c r="B14" s="331">
        <v>773599.12336700002</v>
      </c>
      <c r="C14" s="331">
        <v>103948.040102</v>
      </c>
      <c r="D14" s="331">
        <v>990113.20393199997</v>
      </c>
      <c r="E14" s="331">
        <v>149019.02941199997</v>
      </c>
      <c r="F14" s="331">
        <v>165407.53909099998</v>
      </c>
      <c r="G14" s="332">
        <v>43.359152578320533</v>
      </c>
      <c r="H14" s="333">
        <v>10.997595235766781</v>
      </c>
    </row>
    <row r="15" spans="1:12" ht="15" customHeight="1">
      <c r="A15" s="335"/>
      <c r="B15" s="331"/>
      <c r="C15" s="332"/>
      <c r="D15" s="332"/>
      <c r="E15" s="332"/>
      <c r="F15" s="332"/>
      <c r="G15" s="332"/>
      <c r="H15" s="333"/>
    </row>
    <row r="16" spans="1:12" ht="15" customHeight="1">
      <c r="A16" s="335" t="s">
        <v>299</v>
      </c>
      <c r="B16" s="336">
        <v>477212.56763300003</v>
      </c>
      <c r="C16" s="337">
        <v>65552.446535999989</v>
      </c>
      <c r="D16" s="337">
        <v>633669.56580899993</v>
      </c>
      <c r="E16" s="337">
        <v>98202.567653999984</v>
      </c>
      <c r="F16" s="337">
        <v>106135.063987</v>
      </c>
      <c r="G16" s="337">
        <v>49.807631664928408</v>
      </c>
      <c r="H16" s="338">
        <v>8.0776872972902396</v>
      </c>
    </row>
    <row r="17" spans="1:8" ht="15" customHeight="1">
      <c r="A17" s="335" t="s">
        <v>300</v>
      </c>
      <c r="B17" s="336">
        <v>115694.31763999996</v>
      </c>
      <c r="C17" s="337">
        <v>15403.131712000002</v>
      </c>
      <c r="D17" s="342">
        <v>127245.02276300002</v>
      </c>
      <c r="E17" s="337">
        <v>19436.007357000002</v>
      </c>
      <c r="F17" s="337">
        <v>24547.068642999999</v>
      </c>
      <c r="G17" s="337">
        <v>26.182179834625046</v>
      </c>
      <c r="H17" s="338">
        <v>26.296868446899495</v>
      </c>
    </row>
    <row r="18" spans="1:8" ht="15" customHeight="1">
      <c r="A18" s="339" t="s">
        <v>301</v>
      </c>
      <c r="B18" s="340">
        <v>180692.238094</v>
      </c>
      <c r="C18" s="340">
        <v>22992.461854000001</v>
      </c>
      <c r="D18" s="340">
        <v>229198.61536000005</v>
      </c>
      <c r="E18" s="340">
        <v>31380.454401000003</v>
      </c>
      <c r="F18" s="340">
        <v>34725.406460999991</v>
      </c>
      <c r="G18" s="340">
        <v>36.481489456253001</v>
      </c>
      <c r="H18" s="341">
        <v>10.659348705585955</v>
      </c>
    </row>
    <row r="19" spans="1:8" ht="15" customHeight="1">
      <c r="A19" s="326"/>
      <c r="B19" s="331"/>
      <c r="C19" s="331"/>
      <c r="D19" s="331"/>
      <c r="E19" s="331"/>
      <c r="F19" s="331"/>
      <c r="G19" s="332"/>
      <c r="H19" s="333"/>
    </row>
    <row r="20" spans="1:8" ht="15" customHeight="1">
      <c r="A20" s="330" t="s">
        <v>302</v>
      </c>
      <c r="B20" s="331">
        <v>-703482.00256300007</v>
      </c>
      <c r="C20" s="331">
        <v>-91709.539983999988</v>
      </c>
      <c r="D20" s="331">
        <v>-917064.13770399999</v>
      </c>
      <c r="E20" s="331">
        <v>-135837.68496399999</v>
      </c>
      <c r="F20" s="331">
        <v>-151826.75510399998</v>
      </c>
      <c r="G20" s="332">
        <v>48.117289638241317</v>
      </c>
      <c r="H20" s="333">
        <v>11.770717488477118</v>
      </c>
    </row>
    <row r="21" spans="1:8" ht="15" customHeight="1">
      <c r="A21" s="335"/>
      <c r="B21" s="336"/>
      <c r="C21" s="336"/>
      <c r="D21" s="336"/>
      <c r="E21" s="336"/>
      <c r="F21" s="336"/>
      <c r="G21" s="332"/>
      <c r="H21" s="333"/>
    </row>
    <row r="22" spans="1:8" ht="15" customHeight="1">
      <c r="A22" s="335" t="s">
        <v>303</v>
      </c>
      <c r="B22" s="336">
        <v>-437718.87874000001</v>
      </c>
      <c r="C22" s="336">
        <v>-58788.256943999986</v>
      </c>
      <c r="D22" s="336">
        <v>-592220.39300799998</v>
      </c>
      <c r="E22" s="336">
        <v>-90831.059982999985</v>
      </c>
      <c r="F22" s="336">
        <v>-99003.834516999996</v>
      </c>
      <c r="G22" s="337">
        <v>54.505448374703576</v>
      </c>
      <c r="H22" s="338">
        <v>8.9977751393957419</v>
      </c>
    </row>
    <row r="23" spans="1:8" ht="15" customHeight="1">
      <c r="A23" s="335" t="s">
        <v>304</v>
      </c>
      <c r="B23" s="336">
        <v>-114012.79041799996</v>
      </c>
      <c r="C23" s="336">
        <v>-15227.859797000003</v>
      </c>
      <c r="D23" s="336">
        <v>-125543.52766700002</v>
      </c>
      <c r="E23" s="336">
        <v>-19217.815990000003</v>
      </c>
      <c r="F23" s="336">
        <v>-24231.492273</v>
      </c>
      <c r="G23" s="337">
        <v>26.201687211396901</v>
      </c>
      <c r="H23" s="338">
        <v>26.088689191367351</v>
      </c>
    </row>
    <row r="24" spans="1:8" ht="15" customHeight="1">
      <c r="A24" s="339" t="s">
        <v>305</v>
      </c>
      <c r="B24" s="343">
        <v>-151750.33340500001</v>
      </c>
      <c r="C24" s="343">
        <v>-17693.423243000001</v>
      </c>
      <c r="D24" s="343">
        <v>-199300.21702900005</v>
      </c>
      <c r="E24" s="343">
        <v>-25788.808991000002</v>
      </c>
      <c r="F24" s="343">
        <v>-28591.42831399999</v>
      </c>
      <c r="G24" s="340">
        <v>45.753643242568984</v>
      </c>
      <c r="H24" s="341">
        <v>10.867579514734743</v>
      </c>
    </row>
    <row r="25" spans="1:8" ht="15" customHeight="1">
      <c r="A25" s="326"/>
      <c r="B25" s="336"/>
      <c r="C25" s="336"/>
      <c r="D25" s="336"/>
      <c r="E25" s="336"/>
      <c r="F25" s="336"/>
      <c r="G25" s="332"/>
      <c r="H25" s="333"/>
    </row>
    <row r="26" spans="1:8" ht="15" customHeight="1">
      <c r="A26" s="330" t="s">
        <v>306</v>
      </c>
      <c r="B26" s="331">
        <v>843716.28417100001</v>
      </c>
      <c r="C26" s="331">
        <v>116186.54022</v>
      </c>
      <c r="D26" s="331">
        <v>1063162.2701599998</v>
      </c>
      <c r="E26" s="331">
        <v>162200.37385999999</v>
      </c>
      <c r="F26" s="331">
        <v>178988.32307799999</v>
      </c>
      <c r="G26" s="332">
        <v>39.603411507798143</v>
      </c>
      <c r="H26" s="333">
        <v>10.350129792234753</v>
      </c>
    </row>
    <row r="27" spans="1:8" ht="15" customHeight="1">
      <c r="A27" s="335"/>
      <c r="B27" s="336"/>
      <c r="C27" s="336"/>
      <c r="D27" s="336"/>
      <c r="E27" s="336"/>
      <c r="F27" s="336"/>
      <c r="G27" s="332"/>
      <c r="H27" s="333"/>
    </row>
    <row r="28" spans="1:8" ht="15" customHeight="1">
      <c r="A28" s="335" t="s">
        <v>303</v>
      </c>
      <c r="B28" s="336">
        <v>516706.29652600002</v>
      </c>
      <c r="C28" s="336">
        <v>72316.636127999984</v>
      </c>
      <c r="D28" s="336">
        <v>675118.73860999988</v>
      </c>
      <c r="E28" s="336">
        <v>105574.07532499998</v>
      </c>
      <c r="F28" s="336">
        <v>113266.29345700001</v>
      </c>
      <c r="G28" s="337">
        <v>45.988642417125902</v>
      </c>
      <c r="H28" s="338">
        <v>7.2860861990221082</v>
      </c>
    </row>
    <row r="29" spans="1:8" ht="15" customHeight="1">
      <c r="A29" s="335" t="s">
        <v>304</v>
      </c>
      <c r="B29" s="336">
        <v>117375.84486199997</v>
      </c>
      <c r="C29" s="336">
        <v>15578.403627000002</v>
      </c>
      <c r="D29" s="336">
        <v>128946.51785900001</v>
      </c>
      <c r="E29" s="336">
        <v>19654.198724000002</v>
      </c>
      <c r="F29" s="336">
        <v>24862.645012999998</v>
      </c>
      <c r="G29" s="337">
        <v>26.163111411081672</v>
      </c>
      <c r="H29" s="338">
        <v>26.500425492492326</v>
      </c>
    </row>
    <row r="30" spans="1:8" ht="15" customHeight="1" thickBot="1">
      <c r="A30" s="344" t="s">
        <v>305</v>
      </c>
      <c r="B30" s="345">
        <v>209634.14278299999</v>
      </c>
      <c r="C30" s="345">
        <v>28291.500465000001</v>
      </c>
      <c r="D30" s="345">
        <v>259097.01369100006</v>
      </c>
      <c r="E30" s="345">
        <v>36972.099811</v>
      </c>
      <c r="F30" s="345">
        <v>40859.384607999993</v>
      </c>
      <c r="G30" s="346">
        <v>30.682711073380318</v>
      </c>
      <c r="H30" s="347">
        <v>10.514103383014884</v>
      </c>
    </row>
    <row r="31" spans="1:8" ht="13.5" thickTop="1">
      <c r="A31" s="318"/>
      <c r="B31" s="348"/>
      <c r="C31" s="348"/>
      <c r="D31" s="348"/>
      <c r="E31" s="348"/>
      <c r="F31" s="348"/>
      <c r="G31" s="318"/>
      <c r="H31" s="318"/>
    </row>
    <row r="32" spans="1:8">
      <c r="A32" s="318"/>
      <c r="B32" s="319"/>
      <c r="C32" s="319"/>
      <c r="D32" s="319"/>
      <c r="E32" s="319"/>
      <c r="F32" s="319"/>
      <c r="G32" s="318"/>
      <c r="H32" s="318"/>
    </row>
    <row r="33" spans="1:10">
      <c r="A33" s="318"/>
      <c r="B33" s="348"/>
      <c r="C33" s="348"/>
      <c r="D33" s="348"/>
      <c r="E33" s="349"/>
      <c r="F33" s="349"/>
      <c r="G33" s="318"/>
      <c r="H33" s="318"/>
      <c r="I33" s="350"/>
    </row>
    <row r="34" spans="1:10" ht="15" customHeight="1">
      <c r="A34" s="351" t="s">
        <v>307</v>
      </c>
      <c r="B34" s="352">
        <v>9.0637539115638344</v>
      </c>
      <c r="C34" s="352">
        <v>11.773670870553072</v>
      </c>
      <c r="D34" s="352">
        <v>7.377849920383138</v>
      </c>
      <c r="E34" s="352">
        <v>8.8454102137230493</v>
      </c>
      <c r="F34" s="352">
        <v>8.2104987847793609</v>
      </c>
      <c r="G34" s="318"/>
      <c r="H34" s="318"/>
      <c r="I34" s="334"/>
    </row>
    <row r="35" spans="1:10" ht="15" customHeight="1">
      <c r="A35" s="353" t="s">
        <v>166</v>
      </c>
      <c r="B35" s="352">
        <v>8.275911317443045</v>
      </c>
      <c r="C35" s="352">
        <v>10.318744683747621</v>
      </c>
      <c r="D35" s="352">
        <v>6.5411335872004885</v>
      </c>
      <c r="E35" s="352">
        <v>7.5064306841469284</v>
      </c>
      <c r="F35" s="352">
        <v>6.7190136813536681</v>
      </c>
      <c r="G35" s="318"/>
      <c r="H35" s="318"/>
      <c r="I35" s="334"/>
      <c r="J35" s="334"/>
    </row>
    <row r="36" spans="1:10" ht="15" customHeight="1">
      <c r="A36" s="354" t="s">
        <v>308</v>
      </c>
      <c r="B36" s="355">
        <v>1.4534224811561807</v>
      </c>
      <c r="C36" s="355">
        <v>1.1378979176257529</v>
      </c>
      <c r="D36" s="355">
        <v>1.3371800790739898</v>
      </c>
      <c r="E36" s="355">
        <v>1.1226141408174399</v>
      </c>
      <c r="F36" s="355">
        <v>1.285596967155554</v>
      </c>
      <c r="G36" s="318"/>
      <c r="H36" s="318"/>
      <c r="I36" s="334"/>
      <c r="J36" s="334"/>
    </row>
    <row r="37" spans="1:10" ht="15" customHeight="1">
      <c r="A37" s="356" t="s">
        <v>309</v>
      </c>
      <c r="B37" s="357">
        <v>16.01723737238995</v>
      </c>
      <c r="C37" s="357">
        <v>23.046851810164583</v>
      </c>
      <c r="D37" s="357">
        <v>13.044755215488049</v>
      </c>
      <c r="E37" s="357">
        <v>17.818879671231947</v>
      </c>
      <c r="F37" s="357">
        <v>17.664237145471727</v>
      </c>
      <c r="G37" s="318"/>
      <c r="H37" s="318"/>
      <c r="I37" s="334"/>
      <c r="J37" s="334"/>
    </row>
    <row r="38" spans="1:10" ht="15" customHeight="1">
      <c r="A38" s="358" t="s">
        <v>310</v>
      </c>
      <c r="B38" s="359"/>
      <c r="C38" s="359"/>
      <c r="D38" s="359"/>
      <c r="E38" s="359"/>
      <c r="F38" s="360"/>
      <c r="G38" s="318"/>
      <c r="H38" s="318"/>
    </row>
    <row r="39" spans="1:10" ht="15" customHeight="1">
      <c r="A39" s="361" t="s">
        <v>166</v>
      </c>
      <c r="B39" s="352">
        <v>56.325314616664912</v>
      </c>
      <c r="C39" s="352">
        <v>55.269759584766796</v>
      </c>
      <c r="D39" s="352">
        <v>56.741550496524177</v>
      </c>
      <c r="E39" s="352">
        <v>55.923792144878483</v>
      </c>
      <c r="F39" s="352">
        <v>52.509703981936987</v>
      </c>
      <c r="G39" s="318"/>
      <c r="H39" s="318"/>
      <c r="I39" s="334"/>
      <c r="J39" s="334"/>
    </row>
    <row r="40" spans="1:10" ht="15" customHeight="1">
      <c r="A40" s="354" t="s">
        <v>308</v>
      </c>
      <c r="B40" s="355">
        <v>2.3981692384380873</v>
      </c>
      <c r="C40" s="355">
        <v>1.432135582874372</v>
      </c>
      <c r="D40" s="355">
        <v>2.32924961790656</v>
      </c>
      <c r="E40" s="355">
        <v>1.6553043421386815</v>
      </c>
      <c r="F40" s="355">
        <v>2.3236977357277806</v>
      </c>
      <c r="G40" s="318"/>
      <c r="H40" s="318"/>
      <c r="I40" s="334"/>
      <c r="J40" s="334"/>
    </row>
    <row r="41" spans="1:10" ht="15" customHeight="1">
      <c r="A41" s="362" t="s">
        <v>309</v>
      </c>
      <c r="B41" s="357">
        <v>41.276516144897016</v>
      </c>
      <c r="C41" s="357">
        <v>43.298104832358838</v>
      </c>
      <c r="D41" s="357">
        <v>40.929199885569275</v>
      </c>
      <c r="E41" s="357">
        <v>42.420903512982839</v>
      </c>
      <c r="F41" s="357">
        <v>45.166598282335237</v>
      </c>
      <c r="G41" s="318"/>
      <c r="H41" s="318" t="s">
        <v>194</v>
      </c>
      <c r="I41" s="334"/>
      <c r="J41" s="334"/>
    </row>
    <row r="42" spans="1:10" ht="15" customHeight="1">
      <c r="A42" s="358" t="s">
        <v>311</v>
      </c>
      <c r="B42" s="359"/>
      <c r="C42" s="359"/>
      <c r="D42" s="359"/>
      <c r="E42" s="359"/>
      <c r="F42" s="360"/>
      <c r="G42" s="318"/>
      <c r="H42" s="318"/>
    </row>
    <row r="43" spans="1:10" ht="15" customHeight="1">
      <c r="A43" s="361" t="s">
        <v>166</v>
      </c>
      <c r="B43" s="363">
        <v>61.687320114323285</v>
      </c>
      <c r="C43" s="363">
        <v>63.062705628385132</v>
      </c>
      <c r="D43" s="363">
        <v>63.999708648721324</v>
      </c>
      <c r="E43" s="363">
        <v>65.899347245441177</v>
      </c>
      <c r="F43" s="363">
        <v>64.165795930625109</v>
      </c>
      <c r="G43" s="318"/>
      <c r="H43" s="318"/>
      <c r="I43" s="317" t="s">
        <v>194</v>
      </c>
    </row>
    <row r="44" spans="1:10" ht="15" customHeight="1">
      <c r="A44" s="364" t="s">
        <v>308</v>
      </c>
      <c r="B44" s="365">
        <v>14.955332050591515</v>
      </c>
      <c r="C44" s="365">
        <v>14.81810690888018</v>
      </c>
      <c r="D44" s="365">
        <v>12.851563059423565</v>
      </c>
      <c r="E44" s="365">
        <v>13.042634510297574</v>
      </c>
      <c r="F44" s="365">
        <v>14.840356599160378</v>
      </c>
      <c r="G44" s="318"/>
      <c r="H44" s="318"/>
    </row>
    <row r="45" spans="1:10" ht="15" customHeight="1">
      <c r="A45" s="362" t="s">
        <v>309</v>
      </c>
      <c r="B45" s="365">
        <v>23.357347835085189</v>
      </c>
      <c r="C45" s="365">
        <v>22.119187462734679</v>
      </c>
      <c r="D45" s="365">
        <v>23.148728291855118</v>
      </c>
      <c r="E45" s="365">
        <v>21.058018244261255</v>
      </c>
      <c r="F45" s="365">
        <v>20.993847470214519</v>
      </c>
      <c r="G45" s="318"/>
      <c r="H45" s="318"/>
    </row>
    <row r="46" spans="1:10" ht="15" customHeight="1">
      <c r="A46" s="358" t="s">
        <v>312</v>
      </c>
      <c r="B46" s="359"/>
      <c r="C46" s="359"/>
      <c r="D46" s="359"/>
      <c r="E46" s="359"/>
      <c r="F46" s="360"/>
      <c r="G46" s="318"/>
      <c r="H46" s="318"/>
    </row>
    <row r="47" spans="1:10" ht="15" customHeight="1">
      <c r="A47" s="361" t="s">
        <v>166</v>
      </c>
      <c r="B47" s="363">
        <v>62.221759354931081</v>
      </c>
      <c r="C47" s="363">
        <v>64.102662552070839</v>
      </c>
      <c r="D47" s="363">
        <v>64.57785978750708</v>
      </c>
      <c r="E47" s="363">
        <v>66.867349813177569</v>
      </c>
      <c r="F47" s="363">
        <v>65.208424199794862</v>
      </c>
      <c r="G47" s="318"/>
      <c r="H47" s="318"/>
    </row>
    <row r="48" spans="1:10" ht="15" customHeight="1">
      <c r="A48" s="364" t="s">
        <v>308</v>
      </c>
      <c r="B48" s="365">
        <v>16.206923560605173</v>
      </c>
      <c r="C48" s="365">
        <v>16.604444640826589</v>
      </c>
      <c r="D48" s="365">
        <v>13.689721635099158</v>
      </c>
      <c r="E48" s="365">
        <v>14.14763215016006</v>
      </c>
      <c r="F48" s="365">
        <v>15.959961902894943</v>
      </c>
      <c r="G48" s="318"/>
      <c r="H48" s="318"/>
    </row>
    <row r="49" spans="1:8" ht="15" customHeight="1">
      <c r="A49" s="362" t="s">
        <v>309</v>
      </c>
      <c r="B49" s="366">
        <v>21.571317084463733</v>
      </c>
      <c r="C49" s="366">
        <v>19.292892807102582</v>
      </c>
      <c r="D49" s="366">
        <v>21.732418577393766</v>
      </c>
      <c r="E49" s="366">
        <v>18.985018036662368</v>
      </c>
      <c r="F49" s="366">
        <v>18.831613897310202</v>
      </c>
      <c r="G49" s="318"/>
      <c r="H49" s="318"/>
    </row>
    <row r="50" spans="1:8" ht="15" customHeight="1">
      <c r="A50" s="358" t="s">
        <v>313</v>
      </c>
      <c r="B50" s="359"/>
      <c r="C50" s="359"/>
      <c r="D50" s="359"/>
      <c r="E50" s="359"/>
      <c r="F50" s="360"/>
      <c r="G50" s="318"/>
      <c r="H50" s="318"/>
    </row>
    <row r="51" spans="1:8" ht="15" customHeight="1">
      <c r="A51" s="361" t="s">
        <v>166</v>
      </c>
      <c r="B51" s="363">
        <v>61.241711961704496</v>
      </c>
      <c r="C51" s="363">
        <v>62.2418362669789</v>
      </c>
      <c r="D51" s="363">
        <v>63.501006154817588</v>
      </c>
      <c r="E51" s="363">
        <v>65.088675699430965</v>
      </c>
      <c r="F51" s="363">
        <v>63.281387025253331</v>
      </c>
      <c r="G51" s="318"/>
      <c r="H51" s="318"/>
    </row>
    <row r="52" spans="1:8" ht="15" customHeight="1">
      <c r="A52" s="364" t="s">
        <v>308</v>
      </c>
      <c r="B52" s="365">
        <v>13.911767150177564</v>
      </c>
      <c r="C52" s="365">
        <v>13.408096667223408</v>
      </c>
      <c r="D52" s="365">
        <v>12.128582952778629</v>
      </c>
      <c r="E52" s="365">
        <v>12.117233922632096</v>
      </c>
      <c r="F52" s="365">
        <v>13.890651962902234</v>
      </c>
      <c r="G52" s="318"/>
      <c r="H52" s="318"/>
    </row>
    <row r="53" spans="1:8" ht="15" customHeight="1">
      <c r="A53" s="362" t="s">
        <v>309</v>
      </c>
      <c r="B53" s="366">
        <v>24.846520888117933</v>
      </c>
      <c r="C53" s="366">
        <v>24.350067065797688</v>
      </c>
      <c r="D53" s="366">
        <v>24.370410892403793</v>
      </c>
      <c r="E53" s="366">
        <v>22.794090377936939</v>
      </c>
      <c r="F53" s="366">
        <v>22.827961011844437</v>
      </c>
      <c r="G53" s="318"/>
      <c r="H53" s="318"/>
    </row>
    <row r="54" spans="1:8" ht="15" customHeight="1">
      <c r="A54" s="358" t="s">
        <v>314</v>
      </c>
      <c r="B54" s="359"/>
      <c r="C54" s="359"/>
      <c r="D54" s="359"/>
      <c r="E54" s="359"/>
      <c r="F54" s="360"/>
      <c r="G54" s="318"/>
      <c r="H54" s="318"/>
    </row>
    <row r="55" spans="1:8" ht="15" customHeight="1">
      <c r="A55" s="354" t="s">
        <v>315</v>
      </c>
      <c r="B55" s="367">
        <v>8.3105093642816339</v>
      </c>
      <c r="C55" s="367">
        <v>10.533492171146776</v>
      </c>
      <c r="D55" s="367">
        <v>6.8709234966555508</v>
      </c>
      <c r="E55" s="367">
        <v>8.1265808051572144</v>
      </c>
      <c r="F55" s="368">
        <v>7.5875251264752777</v>
      </c>
      <c r="G55" s="318"/>
      <c r="H55" s="318"/>
    </row>
    <row r="56" spans="1:8" ht="15" customHeight="1">
      <c r="A56" s="356" t="s">
        <v>316</v>
      </c>
      <c r="B56" s="369">
        <v>91.689485894788177</v>
      </c>
      <c r="C56" s="369">
        <v>89.466507828853224</v>
      </c>
      <c r="D56" s="369">
        <v>93.129076503344464</v>
      </c>
      <c r="E56" s="369">
        <v>91.873419194842782</v>
      </c>
      <c r="F56" s="370">
        <v>92.412474873524715</v>
      </c>
      <c r="G56" s="318"/>
      <c r="H56" s="318"/>
    </row>
    <row r="57" spans="1:8">
      <c r="A57" s="371" t="s">
        <v>317</v>
      </c>
      <c r="B57" s="318"/>
      <c r="C57" s="318"/>
      <c r="D57" s="318"/>
      <c r="E57" s="318"/>
      <c r="F57" s="318"/>
      <c r="G57" s="318"/>
      <c r="H57" s="318"/>
    </row>
    <row r="58" spans="1:8">
      <c r="A58" s="318" t="s">
        <v>318</v>
      </c>
      <c r="B58" s="318"/>
      <c r="C58" s="318"/>
      <c r="D58" s="318"/>
      <c r="E58" s="318"/>
      <c r="F58" s="318"/>
      <c r="G58" s="318"/>
      <c r="H58" s="318"/>
    </row>
    <row r="59" spans="1:8">
      <c r="A59" s="318" t="s">
        <v>319</v>
      </c>
      <c r="B59" s="318"/>
      <c r="C59" s="318"/>
      <c r="D59" s="318"/>
      <c r="E59" s="318"/>
      <c r="F59" s="318"/>
      <c r="G59" s="318"/>
      <c r="H59" s="318"/>
    </row>
    <row r="60" spans="1:8">
      <c r="H60" s="317" t="s">
        <v>194</v>
      </c>
    </row>
    <row r="70" spans="5:6">
      <c r="E70" s="334"/>
      <c r="F70" s="334"/>
    </row>
    <row r="73" spans="5:6">
      <c r="F73" s="334"/>
    </row>
  </sheetData>
  <mergeCells count="7">
    <mergeCell ref="A1:H1"/>
    <mergeCell ref="A2:H2"/>
    <mergeCell ref="A3:H3"/>
    <mergeCell ref="A5:A6"/>
    <mergeCell ref="B5:C5"/>
    <mergeCell ref="D5:E5"/>
    <mergeCell ref="G5:H5"/>
  </mergeCells>
  <printOptions horizontalCentered="1"/>
  <pageMargins left="0.75" right="0.75" top="1" bottom="1" header="0.5" footer="0.5"/>
  <pageSetup scale="76"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H63"/>
  <sheetViews>
    <sheetView view="pageBreakPreview" zoomScaleSheetLayoutView="100" workbookViewId="0">
      <selection activeCell="F6" sqref="F6"/>
    </sheetView>
  </sheetViews>
  <sheetFormatPr defaultRowHeight="12.75"/>
  <cols>
    <col min="1" max="1" width="9.140625" style="372"/>
    <col min="2" max="2" width="5" style="372" customWidth="1"/>
    <col min="3" max="3" width="20.7109375" style="372" customWidth="1"/>
    <col min="4" max="8" width="10.7109375" style="372" customWidth="1"/>
    <col min="9" max="9" width="8.7109375" style="372" customWidth="1"/>
    <col min="10" max="10" width="9.140625" style="372" customWidth="1"/>
    <col min="11" max="257" width="9.140625" style="372"/>
    <col min="258" max="258" width="5" style="372" customWidth="1"/>
    <col min="259" max="259" width="20.7109375" style="372" customWidth="1"/>
    <col min="260" max="264" width="10.7109375" style="372" customWidth="1"/>
    <col min="265" max="265" width="8.7109375" style="372" customWidth="1"/>
    <col min="266" max="266" width="9.140625" style="372" customWidth="1"/>
    <col min="267" max="513" width="9.140625" style="372"/>
    <col min="514" max="514" width="5" style="372" customWidth="1"/>
    <col min="515" max="515" width="20.7109375" style="372" customWidth="1"/>
    <col min="516" max="520" width="10.7109375" style="372" customWidth="1"/>
    <col min="521" max="521" width="8.7109375" style="372" customWidth="1"/>
    <col min="522" max="522" width="9.140625" style="372" customWidth="1"/>
    <col min="523" max="769" width="9.140625" style="372"/>
    <col min="770" max="770" width="5" style="372" customWidth="1"/>
    <col min="771" max="771" width="20.7109375" style="372" customWidth="1"/>
    <col min="772" max="776" width="10.7109375" style="372" customWidth="1"/>
    <col min="777" max="777" width="8.7109375" style="372" customWidth="1"/>
    <col min="778" max="778" width="9.140625" style="372" customWidth="1"/>
    <col min="779" max="1025" width="9.140625" style="372"/>
    <col min="1026" max="1026" width="5" style="372" customWidth="1"/>
    <col min="1027" max="1027" width="20.7109375" style="372" customWidth="1"/>
    <col min="1028" max="1032" width="10.7109375" style="372" customWidth="1"/>
    <col min="1033" max="1033" width="8.7109375" style="372" customWidth="1"/>
    <col min="1034" max="1034" width="9.140625" style="372" customWidth="1"/>
    <col min="1035" max="1281" width="9.140625" style="372"/>
    <col min="1282" max="1282" width="5" style="372" customWidth="1"/>
    <col min="1283" max="1283" width="20.7109375" style="372" customWidth="1"/>
    <col min="1284" max="1288" width="10.7109375" style="372" customWidth="1"/>
    <col min="1289" max="1289" width="8.7109375" style="372" customWidth="1"/>
    <col min="1290" max="1290" width="9.140625" style="372" customWidth="1"/>
    <col min="1291" max="1537" width="9.140625" style="372"/>
    <col min="1538" max="1538" width="5" style="372" customWidth="1"/>
    <col min="1539" max="1539" width="20.7109375" style="372" customWidth="1"/>
    <col min="1540" max="1544" width="10.7109375" style="372" customWidth="1"/>
    <col min="1545" max="1545" width="8.7109375" style="372" customWidth="1"/>
    <col min="1546" max="1546" width="9.140625" style="372" customWidth="1"/>
    <col min="1547" max="1793" width="9.140625" style="372"/>
    <col min="1794" max="1794" width="5" style="372" customWidth="1"/>
    <col min="1795" max="1795" width="20.7109375" style="372" customWidth="1"/>
    <col min="1796" max="1800" width="10.7109375" style="372" customWidth="1"/>
    <col min="1801" max="1801" width="8.7109375" style="372" customWidth="1"/>
    <col min="1802" max="1802" width="9.140625" style="372" customWidth="1"/>
    <col min="1803" max="2049" width="9.140625" style="372"/>
    <col min="2050" max="2050" width="5" style="372" customWidth="1"/>
    <col min="2051" max="2051" width="20.7109375" style="372" customWidth="1"/>
    <col min="2052" max="2056" width="10.7109375" style="372" customWidth="1"/>
    <col min="2057" max="2057" width="8.7109375" style="372" customWidth="1"/>
    <col min="2058" max="2058" width="9.140625" style="372" customWidth="1"/>
    <col min="2059" max="2305" width="9.140625" style="372"/>
    <col min="2306" max="2306" width="5" style="372" customWidth="1"/>
    <col min="2307" max="2307" width="20.7109375" style="372" customWidth="1"/>
    <col min="2308" max="2312" width="10.7109375" style="372" customWidth="1"/>
    <col min="2313" max="2313" width="8.7109375" style="372" customWidth="1"/>
    <col min="2314" max="2314" width="9.140625" style="372" customWidth="1"/>
    <col min="2315" max="2561" width="9.140625" style="372"/>
    <col min="2562" max="2562" width="5" style="372" customWidth="1"/>
    <col min="2563" max="2563" width="20.7109375" style="372" customWidth="1"/>
    <col min="2564" max="2568" width="10.7109375" style="372" customWidth="1"/>
    <col min="2569" max="2569" width="8.7109375" style="372" customWidth="1"/>
    <col min="2570" max="2570" width="9.140625" style="372" customWidth="1"/>
    <col min="2571" max="2817" width="9.140625" style="372"/>
    <col min="2818" max="2818" width="5" style="372" customWidth="1"/>
    <col min="2819" max="2819" width="20.7109375" style="372" customWidth="1"/>
    <col min="2820" max="2824" width="10.7109375" style="372" customWidth="1"/>
    <col min="2825" max="2825" width="8.7109375" style="372" customWidth="1"/>
    <col min="2826" max="2826" width="9.140625" style="372" customWidth="1"/>
    <col min="2827" max="3073" width="9.140625" style="372"/>
    <col min="3074" max="3074" width="5" style="372" customWidth="1"/>
    <col min="3075" max="3075" width="20.7109375" style="372" customWidth="1"/>
    <col min="3076" max="3080" width="10.7109375" style="372" customWidth="1"/>
    <col min="3081" max="3081" width="8.7109375" style="372" customWidth="1"/>
    <col min="3082" max="3082" width="9.140625" style="372" customWidth="1"/>
    <col min="3083" max="3329" width="9.140625" style="372"/>
    <col min="3330" max="3330" width="5" style="372" customWidth="1"/>
    <col min="3331" max="3331" width="20.7109375" style="372" customWidth="1"/>
    <col min="3332" max="3336" width="10.7109375" style="372" customWidth="1"/>
    <col min="3337" max="3337" width="8.7109375" style="372" customWidth="1"/>
    <col min="3338" max="3338" width="9.140625" style="372" customWidth="1"/>
    <col min="3339" max="3585" width="9.140625" style="372"/>
    <col min="3586" max="3586" width="5" style="372" customWidth="1"/>
    <col min="3587" max="3587" width="20.7109375" style="372" customWidth="1"/>
    <col min="3588" max="3592" width="10.7109375" style="372" customWidth="1"/>
    <col min="3593" max="3593" width="8.7109375" style="372" customWidth="1"/>
    <col min="3594" max="3594" width="9.140625" style="372" customWidth="1"/>
    <col min="3595" max="3841" width="9.140625" style="372"/>
    <col min="3842" max="3842" width="5" style="372" customWidth="1"/>
    <col min="3843" max="3843" width="20.7109375" style="372" customWidth="1"/>
    <col min="3844" max="3848" width="10.7109375" style="372" customWidth="1"/>
    <col min="3849" max="3849" width="8.7109375" style="372" customWidth="1"/>
    <col min="3850" max="3850" width="9.140625" style="372" customWidth="1"/>
    <col min="3851" max="4097" width="9.140625" style="372"/>
    <col min="4098" max="4098" width="5" style="372" customWidth="1"/>
    <col min="4099" max="4099" width="20.7109375" style="372" customWidth="1"/>
    <col min="4100" max="4104" width="10.7109375" style="372" customWidth="1"/>
    <col min="4105" max="4105" width="8.7109375" style="372" customWidth="1"/>
    <col min="4106" max="4106" width="9.140625" style="372" customWidth="1"/>
    <col min="4107" max="4353" width="9.140625" style="372"/>
    <col min="4354" max="4354" width="5" style="372" customWidth="1"/>
    <col min="4355" max="4355" width="20.7109375" style="372" customWidth="1"/>
    <col min="4356" max="4360" width="10.7109375" style="372" customWidth="1"/>
    <col min="4361" max="4361" width="8.7109375" style="372" customWidth="1"/>
    <col min="4362" max="4362" width="9.140625" style="372" customWidth="1"/>
    <col min="4363" max="4609" width="9.140625" style="372"/>
    <col min="4610" max="4610" width="5" style="372" customWidth="1"/>
    <col min="4611" max="4611" width="20.7109375" style="372" customWidth="1"/>
    <col min="4612" max="4616" width="10.7109375" style="372" customWidth="1"/>
    <col min="4617" max="4617" width="8.7109375" style="372" customWidth="1"/>
    <col min="4618" max="4618" width="9.140625" style="372" customWidth="1"/>
    <col min="4619" max="4865" width="9.140625" style="372"/>
    <col min="4866" max="4866" width="5" style="372" customWidth="1"/>
    <col min="4867" max="4867" width="20.7109375" style="372" customWidth="1"/>
    <col min="4868" max="4872" width="10.7109375" style="372" customWidth="1"/>
    <col min="4873" max="4873" width="8.7109375" style="372" customWidth="1"/>
    <col min="4874" max="4874" width="9.140625" style="372" customWidth="1"/>
    <col min="4875" max="5121" width="9.140625" style="372"/>
    <col min="5122" max="5122" width="5" style="372" customWidth="1"/>
    <col min="5123" max="5123" width="20.7109375" style="372" customWidth="1"/>
    <col min="5124" max="5128" width="10.7109375" style="372" customWidth="1"/>
    <col min="5129" max="5129" width="8.7109375" style="372" customWidth="1"/>
    <col min="5130" max="5130" width="9.140625" style="372" customWidth="1"/>
    <col min="5131" max="5377" width="9.140625" style="372"/>
    <col min="5378" max="5378" width="5" style="372" customWidth="1"/>
    <col min="5379" max="5379" width="20.7109375" style="372" customWidth="1"/>
    <col min="5380" max="5384" width="10.7109375" style="372" customWidth="1"/>
    <col min="5385" max="5385" width="8.7109375" style="372" customWidth="1"/>
    <col min="5386" max="5386" width="9.140625" style="372" customWidth="1"/>
    <col min="5387" max="5633" width="9.140625" style="372"/>
    <col min="5634" max="5634" width="5" style="372" customWidth="1"/>
    <col min="5635" max="5635" width="20.7109375" style="372" customWidth="1"/>
    <col min="5636" max="5640" width="10.7109375" style="372" customWidth="1"/>
    <col min="5641" max="5641" width="8.7109375" style="372" customWidth="1"/>
    <col min="5642" max="5642" width="9.140625" style="372" customWidth="1"/>
    <col min="5643" max="5889" width="9.140625" style="372"/>
    <col min="5890" max="5890" width="5" style="372" customWidth="1"/>
    <col min="5891" max="5891" width="20.7109375" style="372" customWidth="1"/>
    <col min="5892" max="5896" width="10.7109375" style="372" customWidth="1"/>
    <col min="5897" max="5897" width="8.7109375" style="372" customWidth="1"/>
    <col min="5898" max="5898" width="9.140625" style="372" customWidth="1"/>
    <col min="5899" max="6145" width="9.140625" style="372"/>
    <col min="6146" max="6146" width="5" style="372" customWidth="1"/>
    <col min="6147" max="6147" width="20.7109375" style="372" customWidth="1"/>
    <col min="6148" max="6152" width="10.7109375" style="372" customWidth="1"/>
    <col min="6153" max="6153" width="8.7109375" style="372" customWidth="1"/>
    <col min="6154" max="6154" width="9.140625" style="372" customWidth="1"/>
    <col min="6155" max="6401" width="9.140625" style="372"/>
    <col min="6402" max="6402" width="5" style="372" customWidth="1"/>
    <col min="6403" max="6403" width="20.7109375" style="372" customWidth="1"/>
    <col min="6404" max="6408" width="10.7109375" style="372" customWidth="1"/>
    <col min="6409" max="6409" width="8.7109375" style="372" customWidth="1"/>
    <col min="6410" max="6410" width="9.140625" style="372" customWidth="1"/>
    <col min="6411" max="6657" width="9.140625" style="372"/>
    <col min="6658" max="6658" width="5" style="372" customWidth="1"/>
    <col min="6659" max="6659" width="20.7109375" style="372" customWidth="1"/>
    <col min="6660" max="6664" width="10.7109375" style="372" customWidth="1"/>
    <col min="6665" max="6665" width="8.7109375" style="372" customWidth="1"/>
    <col min="6666" max="6666" width="9.140625" style="372" customWidth="1"/>
    <col min="6667" max="6913" width="9.140625" style="372"/>
    <col min="6914" max="6914" width="5" style="372" customWidth="1"/>
    <col min="6915" max="6915" width="20.7109375" style="372" customWidth="1"/>
    <col min="6916" max="6920" width="10.7109375" style="372" customWidth="1"/>
    <col min="6921" max="6921" width="8.7109375" style="372" customWidth="1"/>
    <col min="6922" max="6922" width="9.140625" style="372" customWidth="1"/>
    <col min="6923" max="7169" width="9.140625" style="372"/>
    <col min="7170" max="7170" width="5" style="372" customWidth="1"/>
    <col min="7171" max="7171" width="20.7109375" style="372" customWidth="1"/>
    <col min="7172" max="7176" width="10.7109375" style="372" customWidth="1"/>
    <col min="7177" max="7177" width="8.7109375" style="372" customWidth="1"/>
    <col min="7178" max="7178" width="9.140625" style="372" customWidth="1"/>
    <col min="7179" max="7425" width="9.140625" style="372"/>
    <col min="7426" max="7426" width="5" style="372" customWidth="1"/>
    <col min="7427" max="7427" width="20.7109375" style="372" customWidth="1"/>
    <col min="7428" max="7432" width="10.7109375" style="372" customWidth="1"/>
    <col min="7433" max="7433" width="8.7109375" style="372" customWidth="1"/>
    <col min="7434" max="7434" width="9.140625" style="372" customWidth="1"/>
    <col min="7435" max="7681" width="9.140625" style="372"/>
    <col min="7682" max="7682" width="5" style="372" customWidth="1"/>
    <col min="7683" max="7683" width="20.7109375" style="372" customWidth="1"/>
    <col min="7684" max="7688" width="10.7109375" style="372" customWidth="1"/>
    <col min="7689" max="7689" width="8.7109375" style="372" customWidth="1"/>
    <col min="7690" max="7690" width="9.140625" style="372" customWidth="1"/>
    <col min="7691" max="7937" width="9.140625" style="372"/>
    <col min="7938" max="7938" width="5" style="372" customWidth="1"/>
    <col min="7939" max="7939" width="20.7109375" style="372" customWidth="1"/>
    <col min="7940" max="7944" width="10.7109375" style="372" customWidth="1"/>
    <col min="7945" max="7945" width="8.7109375" style="372" customWidth="1"/>
    <col min="7946" max="7946" width="9.140625" style="372" customWidth="1"/>
    <col min="7947" max="8193" width="9.140625" style="372"/>
    <col min="8194" max="8194" width="5" style="372" customWidth="1"/>
    <col min="8195" max="8195" width="20.7109375" style="372" customWidth="1"/>
    <col min="8196" max="8200" width="10.7109375" style="372" customWidth="1"/>
    <col min="8201" max="8201" width="8.7109375" style="372" customWidth="1"/>
    <col min="8202" max="8202" width="9.140625" style="372" customWidth="1"/>
    <col min="8203" max="8449" width="9.140625" style="372"/>
    <col min="8450" max="8450" width="5" style="372" customWidth="1"/>
    <col min="8451" max="8451" width="20.7109375" style="372" customWidth="1"/>
    <col min="8452" max="8456" width="10.7109375" style="372" customWidth="1"/>
    <col min="8457" max="8457" width="8.7109375" style="372" customWidth="1"/>
    <col min="8458" max="8458" width="9.140625" style="372" customWidth="1"/>
    <col min="8459" max="8705" width="9.140625" style="372"/>
    <col min="8706" max="8706" width="5" style="372" customWidth="1"/>
    <col min="8707" max="8707" width="20.7109375" style="372" customWidth="1"/>
    <col min="8708" max="8712" width="10.7109375" style="372" customWidth="1"/>
    <col min="8713" max="8713" width="8.7109375" style="372" customWidth="1"/>
    <col min="8714" max="8714" width="9.140625" style="372" customWidth="1"/>
    <col min="8715" max="8961" width="9.140625" style="372"/>
    <col min="8962" max="8962" width="5" style="372" customWidth="1"/>
    <col min="8963" max="8963" width="20.7109375" style="372" customWidth="1"/>
    <col min="8964" max="8968" width="10.7109375" style="372" customWidth="1"/>
    <col min="8969" max="8969" width="8.7109375" style="372" customWidth="1"/>
    <col min="8970" max="8970" width="9.140625" style="372" customWidth="1"/>
    <col min="8971" max="9217" width="9.140625" style="372"/>
    <col min="9218" max="9218" width="5" style="372" customWidth="1"/>
    <col min="9219" max="9219" width="20.7109375" style="372" customWidth="1"/>
    <col min="9220" max="9224" width="10.7109375" style="372" customWidth="1"/>
    <col min="9225" max="9225" width="8.7109375" style="372" customWidth="1"/>
    <col min="9226" max="9226" width="9.140625" style="372" customWidth="1"/>
    <col min="9227" max="9473" width="9.140625" style="372"/>
    <col min="9474" max="9474" width="5" style="372" customWidth="1"/>
    <col min="9475" max="9475" width="20.7109375" style="372" customWidth="1"/>
    <col min="9476" max="9480" width="10.7109375" style="372" customWidth="1"/>
    <col min="9481" max="9481" width="8.7109375" style="372" customWidth="1"/>
    <col min="9482" max="9482" width="9.140625" style="372" customWidth="1"/>
    <col min="9483" max="9729" width="9.140625" style="372"/>
    <col min="9730" max="9730" width="5" style="372" customWidth="1"/>
    <col min="9731" max="9731" width="20.7109375" style="372" customWidth="1"/>
    <col min="9732" max="9736" width="10.7109375" style="372" customWidth="1"/>
    <col min="9737" max="9737" width="8.7109375" style="372" customWidth="1"/>
    <col min="9738" max="9738" width="9.140625" style="372" customWidth="1"/>
    <col min="9739" max="9985" width="9.140625" style="372"/>
    <col min="9986" max="9986" width="5" style="372" customWidth="1"/>
    <col min="9987" max="9987" width="20.7109375" style="372" customWidth="1"/>
    <col min="9988" max="9992" width="10.7109375" style="372" customWidth="1"/>
    <col min="9993" max="9993" width="8.7109375" style="372" customWidth="1"/>
    <col min="9994" max="9994" width="9.140625" style="372" customWidth="1"/>
    <col min="9995" max="10241" width="9.140625" style="372"/>
    <col min="10242" max="10242" width="5" style="372" customWidth="1"/>
    <col min="10243" max="10243" width="20.7109375" style="372" customWidth="1"/>
    <col min="10244" max="10248" width="10.7109375" style="372" customWidth="1"/>
    <col min="10249" max="10249" width="8.7109375" style="372" customWidth="1"/>
    <col min="10250" max="10250" width="9.140625" style="372" customWidth="1"/>
    <col min="10251" max="10497" width="9.140625" style="372"/>
    <col min="10498" max="10498" width="5" style="372" customWidth="1"/>
    <col min="10499" max="10499" width="20.7109375" style="372" customWidth="1"/>
    <col min="10500" max="10504" width="10.7109375" style="372" customWidth="1"/>
    <col min="10505" max="10505" width="8.7109375" style="372" customWidth="1"/>
    <col min="10506" max="10506" width="9.140625" style="372" customWidth="1"/>
    <col min="10507" max="10753" width="9.140625" style="372"/>
    <col min="10754" max="10754" width="5" style="372" customWidth="1"/>
    <col min="10755" max="10755" width="20.7109375" style="372" customWidth="1"/>
    <col min="10756" max="10760" width="10.7109375" style="372" customWidth="1"/>
    <col min="10761" max="10761" width="8.7109375" style="372" customWidth="1"/>
    <col min="10762" max="10762" width="9.140625" style="372" customWidth="1"/>
    <col min="10763" max="11009" width="9.140625" style="372"/>
    <col min="11010" max="11010" width="5" style="372" customWidth="1"/>
    <col min="11011" max="11011" width="20.7109375" style="372" customWidth="1"/>
    <col min="11012" max="11016" width="10.7109375" style="372" customWidth="1"/>
    <col min="11017" max="11017" width="8.7109375" style="372" customWidth="1"/>
    <col min="11018" max="11018" width="9.140625" style="372" customWidth="1"/>
    <col min="11019" max="11265" width="9.140625" style="372"/>
    <col min="11266" max="11266" width="5" style="372" customWidth="1"/>
    <col min="11267" max="11267" width="20.7109375" style="372" customWidth="1"/>
    <col min="11268" max="11272" width="10.7109375" style="372" customWidth="1"/>
    <col min="11273" max="11273" width="8.7109375" style="372" customWidth="1"/>
    <col min="11274" max="11274" width="9.140625" style="372" customWidth="1"/>
    <col min="11275" max="11521" width="9.140625" style="372"/>
    <col min="11522" max="11522" width="5" style="372" customWidth="1"/>
    <col min="11523" max="11523" width="20.7109375" style="372" customWidth="1"/>
    <col min="11524" max="11528" width="10.7109375" style="372" customWidth="1"/>
    <col min="11529" max="11529" width="8.7109375" style="372" customWidth="1"/>
    <col min="11530" max="11530" width="9.140625" style="372" customWidth="1"/>
    <col min="11531" max="11777" width="9.140625" style="372"/>
    <col min="11778" max="11778" width="5" style="372" customWidth="1"/>
    <col min="11779" max="11779" width="20.7109375" style="372" customWidth="1"/>
    <col min="11780" max="11784" width="10.7109375" style="372" customWidth="1"/>
    <col min="11785" max="11785" width="8.7109375" style="372" customWidth="1"/>
    <col min="11786" max="11786" width="9.140625" style="372" customWidth="1"/>
    <col min="11787" max="12033" width="9.140625" style="372"/>
    <col min="12034" max="12034" width="5" style="372" customWidth="1"/>
    <col min="12035" max="12035" width="20.7109375" style="372" customWidth="1"/>
    <col min="12036" max="12040" width="10.7109375" style="372" customWidth="1"/>
    <col min="12041" max="12041" width="8.7109375" style="372" customWidth="1"/>
    <col min="12042" max="12042" width="9.140625" style="372" customWidth="1"/>
    <col min="12043" max="12289" width="9.140625" style="372"/>
    <col min="12290" max="12290" width="5" style="372" customWidth="1"/>
    <col min="12291" max="12291" width="20.7109375" style="372" customWidth="1"/>
    <col min="12292" max="12296" width="10.7109375" style="372" customWidth="1"/>
    <col min="12297" max="12297" width="8.7109375" style="372" customWidth="1"/>
    <col min="12298" max="12298" width="9.140625" style="372" customWidth="1"/>
    <col min="12299" max="12545" width="9.140625" style="372"/>
    <col min="12546" max="12546" width="5" style="372" customWidth="1"/>
    <col min="12547" max="12547" width="20.7109375" style="372" customWidth="1"/>
    <col min="12548" max="12552" width="10.7109375" style="372" customWidth="1"/>
    <col min="12553" max="12553" width="8.7109375" style="372" customWidth="1"/>
    <col min="12554" max="12554" width="9.140625" style="372" customWidth="1"/>
    <col min="12555" max="12801" width="9.140625" style="372"/>
    <col min="12802" max="12802" width="5" style="372" customWidth="1"/>
    <col min="12803" max="12803" width="20.7109375" style="372" customWidth="1"/>
    <col min="12804" max="12808" width="10.7109375" style="372" customWidth="1"/>
    <col min="12809" max="12809" width="8.7109375" style="372" customWidth="1"/>
    <col min="12810" max="12810" width="9.140625" style="372" customWidth="1"/>
    <col min="12811" max="13057" width="9.140625" style="372"/>
    <col min="13058" max="13058" width="5" style="372" customWidth="1"/>
    <col min="13059" max="13059" width="20.7109375" style="372" customWidth="1"/>
    <col min="13060" max="13064" width="10.7109375" style="372" customWidth="1"/>
    <col min="13065" max="13065" width="8.7109375" style="372" customWidth="1"/>
    <col min="13066" max="13066" width="9.140625" style="372" customWidth="1"/>
    <col min="13067" max="13313" width="9.140625" style="372"/>
    <col min="13314" max="13314" width="5" style="372" customWidth="1"/>
    <col min="13315" max="13315" width="20.7109375" style="372" customWidth="1"/>
    <col min="13316" max="13320" width="10.7109375" style="372" customWidth="1"/>
    <col min="13321" max="13321" width="8.7109375" style="372" customWidth="1"/>
    <col min="13322" max="13322" width="9.140625" style="372" customWidth="1"/>
    <col min="13323" max="13569" width="9.140625" style="372"/>
    <col min="13570" max="13570" width="5" style="372" customWidth="1"/>
    <col min="13571" max="13571" width="20.7109375" style="372" customWidth="1"/>
    <col min="13572" max="13576" width="10.7109375" style="372" customWidth="1"/>
    <col min="13577" max="13577" width="8.7109375" style="372" customWidth="1"/>
    <col min="13578" max="13578" width="9.140625" style="372" customWidth="1"/>
    <col min="13579" max="13825" width="9.140625" style="372"/>
    <col min="13826" max="13826" width="5" style="372" customWidth="1"/>
    <col min="13827" max="13827" width="20.7109375" style="372" customWidth="1"/>
    <col min="13828" max="13832" width="10.7109375" style="372" customWidth="1"/>
    <col min="13833" max="13833" width="8.7109375" style="372" customWidth="1"/>
    <col min="13834" max="13834" width="9.140625" style="372" customWidth="1"/>
    <col min="13835" max="14081" width="9.140625" style="372"/>
    <col min="14082" max="14082" width="5" style="372" customWidth="1"/>
    <col min="14083" max="14083" width="20.7109375" style="372" customWidth="1"/>
    <col min="14084" max="14088" width="10.7109375" style="372" customWidth="1"/>
    <col min="14089" max="14089" width="8.7109375" style="372" customWidth="1"/>
    <col min="14090" max="14090" width="9.140625" style="372" customWidth="1"/>
    <col min="14091" max="14337" width="9.140625" style="372"/>
    <col min="14338" max="14338" width="5" style="372" customWidth="1"/>
    <col min="14339" max="14339" width="20.7109375" style="372" customWidth="1"/>
    <col min="14340" max="14344" width="10.7109375" style="372" customWidth="1"/>
    <col min="14345" max="14345" width="8.7109375" style="372" customWidth="1"/>
    <col min="14346" max="14346" width="9.140625" style="372" customWidth="1"/>
    <col min="14347" max="14593" width="9.140625" style="372"/>
    <col min="14594" max="14594" width="5" style="372" customWidth="1"/>
    <col min="14595" max="14595" width="20.7109375" style="372" customWidth="1"/>
    <col min="14596" max="14600" width="10.7109375" style="372" customWidth="1"/>
    <col min="14601" max="14601" width="8.7109375" style="372" customWidth="1"/>
    <col min="14602" max="14602" width="9.140625" style="372" customWidth="1"/>
    <col min="14603" max="14849" width="9.140625" style="372"/>
    <col min="14850" max="14850" width="5" style="372" customWidth="1"/>
    <col min="14851" max="14851" width="20.7109375" style="372" customWidth="1"/>
    <col min="14852" max="14856" width="10.7109375" style="372" customWidth="1"/>
    <col min="14857" max="14857" width="8.7109375" style="372" customWidth="1"/>
    <col min="14858" max="14858" width="9.140625" style="372" customWidth="1"/>
    <col min="14859" max="15105" width="9.140625" style="372"/>
    <col min="15106" max="15106" width="5" style="372" customWidth="1"/>
    <col min="15107" max="15107" width="20.7109375" style="372" customWidth="1"/>
    <col min="15108" max="15112" width="10.7109375" style="372" customWidth="1"/>
    <col min="15113" max="15113" width="8.7109375" style="372" customWidth="1"/>
    <col min="15114" max="15114" width="9.140625" style="372" customWidth="1"/>
    <col min="15115" max="15361" width="9.140625" style="372"/>
    <col min="15362" max="15362" width="5" style="372" customWidth="1"/>
    <col min="15363" max="15363" width="20.7109375" style="372" customWidth="1"/>
    <col min="15364" max="15368" width="10.7109375" style="372" customWidth="1"/>
    <col min="15369" max="15369" width="8.7109375" style="372" customWidth="1"/>
    <col min="15370" max="15370" width="9.140625" style="372" customWidth="1"/>
    <col min="15371" max="15617" width="9.140625" style="372"/>
    <col min="15618" max="15618" width="5" style="372" customWidth="1"/>
    <col min="15619" max="15619" width="20.7109375" style="372" customWidth="1"/>
    <col min="15620" max="15624" width="10.7109375" style="372" customWidth="1"/>
    <col min="15625" max="15625" width="8.7109375" style="372" customWidth="1"/>
    <col min="15626" max="15626" width="9.140625" style="372" customWidth="1"/>
    <col min="15627" max="15873" width="9.140625" style="372"/>
    <col min="15874" max="15874" width="5" style="372" customWidth="1"/>
    <col min="15875" max="15875" width="20.7109375" style="372" customWidth="1"/>
    <col min="15876" max="15880" width="10.7109375" style="372" customWidth="1"/>
    <col min="15881" max="15881" width="8.7109375" style="372" customWidth="1"/>
    <col min="15882" max="15882" width="9.140625" style="372" customWidth="1"/>
    <col min="15883" max="16129" width="9.140625" style="372"/>
    <col min="16130" max="16130" width="5" style="372" customWidth="1"/>
    <col min="16131" max="16131" width="20.7109375" style="372" customWidth="1"/>
    <col min="16132" max="16136" width="10.7109375" style="372" customWidth="1"/>
    <col min="16137" max="16137" width="8.7109375" style="372" customWidth="1"/>
    <col min="16138" max="16138" width="9.140625" style="372" customWidth="1"/>
    <col min="16139" max="16384" width="9.140625" style="372"/>
  </cols>
  <sheetData>
    <row r="1" spans="2:8" ht="15" customHeight="1">
      <c r="B1" s="1691" t="s">
        <v>320</v>
      </c>
      <c r="C1" s="1692"/>
      <c r="D1" s="1692"/>
      <c r="E1" s="1692"/>
      <c r="F1" s="1692"/>
      <c r="G1" s="1692"/>
      <c r="H1" s="1693"/>
    </row>
    <row r="2" spans="2:8" ht="15" customHeight="1">
      <c r="B2" s="1694" t="s">
        <v>321</v>
      </c>
      <c r="C2" s="1695"/>
      <c r="D2" s="1695"/>
      <c r="E2" s="1695"/>
      <c r="F2" s="1695"/>
      <c r="G2" s="1695"/>
      <c r="H2" s="1696"/>
    </row>
    <row r="3" spans="2:8" ht="15" customHeight="1" thickBot="1">
      <c r="B3" s="1697" t="s">
        <v>16</v>
      </c>
      <c r="C3" s="1698"/>
      <c r="D3" s="1698"/>
      <c r="E3" s="1698"/>
      <c r="F3" s="1698"/>
      <c r="G3" s="1698"/>
      <c r="H3" s="1699"/>
    </row>
    <row r="4" spans="2:8" ht="15" customHeight="1" thickTop="1">
      <c r="B4" s="631"/>
      <c r="C4" s="632"/>
      <c r="D4" s="1700" t="s">
        <v>37</v>
      </c>
      <c r="E4" s="1700"/>
      <c r="F4" s="1700"/>
      <c r="G4" s="1701" t="s">
        <v>146</v>
      </c>
      <c r="H4" s="1702"/>
    </row>
    <row r="5" spans="2:8" ht="15" customHeight="1">
      <c r="B5" s="633"/>
      <c r="C5" s="634"/>
      <c r="D5" s="635" t="s">
        <v>4</v>
      </c>
      <c r="E5" s="636" t="s">
        <v>291</v>
      </c>
      <c r="F5" s="636" t="s">
        <v>292</v>
      </c>
      <c r="G5" s="636" t="s">
        <v>5</v>
      </c>
      <c r="H5" s="637" t="s">
        <v>79</v>
      </c>
    </row>
    <row r="6" spans="2:8" ht="15" customHeight="1">
      <c r="B6" s="638"/>
      <c r="C6" s="639" t="s">
        <v>322</v>
      </c>
      <c r="D6" s="639">
        <v>5763.0656749999971</v>
      </c>
      <c r="E6" s="639">
        <v>5967.726047000001</v>
      </c>
      <c r="F6" s="639">
        <v>4997.340282000001</v>
      </c>
      <c r="G6" s="639">
        <v>3.5512413625236716</v>
      </c>
      <c r="H6" s="640">
        <v>-16.260561516355409</v>
      </c>
    </row>
    <row r="7" spans="2:8" ht="15" customHeight="1">
      <c r="B7" s="641">
        <v>1</v>
      </c>
      <c r="C7" s="642" t="s">
        <v>323</v>
      </c>
      <c r="D7" s="643">
        <v>54.986609999999999</v>
      </c>
      <c r="E7" s="643">
        <v>43.876214000000004</v>
      </c>
      <c r="F7" s="643">
        <v>29.552635000000002</v>
      </c>
      <c r="G7" s="643">
        <v>-20.205639154696016</v>
      </c>
      <c r="H7" s="644">
        <v>-32.645430619879832</v>
      </c>
    </row>
    <row r="8" spans="2:8" ht="15" customHeight="1">
      <c r="B8" s="641">
        <v>2</v>
      </c>
      <c r="C8" s="642" t="s">
        <v>324</v>
      </c>
      <c r="D8" s="643">
        <v>0</v>
      </c>
      <c r="E8" s="643">
        <v>0</v>
      </c>
      <c r="F8" s="643">
        <v>4.4122240000000001</v>
      </c>
      <c r="G8" s="643" t="s">
        <v>7</v>
      </c>
      <c r="H8" s="644" t="s">
        <v>7</v>
      </c>
    </row>
    <row r="9" spans="2:8" ht="15" customHeight="1">
      <c r="B9" s="641">
        <v>3</v>
      </c>
      <c r="C9" s="642" t="s">
        <v>325</v>
      </c>
      <c r="D9" s="643">
        <v>14.296824999999998</v>
      </c>
      <c r="E9" s="643">
        <v>29.485455999999999</v>
      </c>
      <c r="F9" s="643">
        <v>10.817351</v>
      </c>
      <c r="G9" s="643">
        <v>106.23779055839324</v>
      </c>
      <c r="H9" s="644">
        <v>-63.312926210128815</v>
      </c>
    </row>
    <row r="10" spans="2:8" ht="15" customHeight="1">
      <c r="B10" s="641">
        <v>4</v>
      </c>
      <c r="C10" s="642" t="s">
        <v>326</v>
      </c>
      <c r="D10" s="643">
        <v>0.20100000000000001</v>
      </c>
      <c r="E10" s="643">
        <v>0</v>
      </c>
      <c r="F10" s="643">
        <v>0</v>
      </c>
      <c r="G10" s="643">
        <v>-100</v>
      </c>
      <c r="H10" s="644" t="s">
        <v>7</v>
      </c>
    </row>
    <row r="11" spans="2:8" ht="15" customHeight="1">
      <c r="B11" s="641">
        <v>5</v>
      </c>
      <c r="C11" s="642" t="s">
        <v>327</v>
      </c>
      <c r="D11" s="643">
        <v>662.16728000000001</v>
      </c>
      <c r="E11" s="643">
        <v>588.08256000000006</v>
      </c>
      <c r="F11" s="643">
        <v>321.47873500000003</v>
      </c>
      <c r="G11" s="643">
        <v>-11.188218179551228</v>
      </c>
      <c r="H11" s="644">
        <v>-45.334421241806588</v>
      </c>
    </row>
    <row r="12" spans="2:8" ht="15" customHeight="1">
      <c r="B12" s="641">
        <v>6</v>
      </c>
      <c r="C12" s="642" t="s">
        <v>328</v>
      </c>
      <c r="D12" s="643">
        <v>0</v>
      </c>
      <c r="E12" s="643">
        <v>0</v>
      </c>
      <c r="F12" s="643">
        <v>0.18</v>
      </c>
      <c r="G12" s="643" t="s">
        <v>7</v>
      </c>
      <c r="H12" s="644" t="s">
        <v>7</v>
      </c>
    </row>
    <row r="13" spans="2:8" ht="15" customHeight="1">
      <c r="B13" s="641">
        <v>7</v>
      </c>
      <c r="C13" s="642" t="s">
        <v>329</v>
      </c>
      <c r="D13" s="643">
        <v>99.850412000000006</v>
      </c>
      <c r="E13" s="643">
        <v>107.85151999999999</v>
      </c>
      <c r="F13" s="643">
        <v>379.92383999999998</v>
      </c>
      <c r="G13" s="643">
        <v>8.0130946279921176</v>
      </c>
      <c r="H13" s="644">
        <v>252.26563334480591</v>
      </c>
    </row>
    <row r="14" spans="2:8" ht="15" customHeight="1">
      <c r="B14" s="641">
        <v>8</v>
      </c>
      <c r="C14" s="642" t="s">
        <v>330</v>
      </c>
      <c r="D14" s="643">
        <v>0.26184000000000002</v>
      </c>
      <c r="E14" s="643">
        <v>1.7796049999999999</v>
      </c>
      <c r="F14" s="643">
        <v>0.14460000000000001</v>
      </c>
      <c r="G14" s="643">
        <v>579.65360525511755</v>
      </c>
      <c r="H14" s="644">
        <v>-91.874601386262682</v>
      </c>
    </row>
    <row r="15" spans="2:8" ht="15" customHeight="1">
      <c r="B15" s="641">
        <v>9</v>
      </c>
      <c r="C15" s="642" t="s">
        <v>331</v>
      </c>
      <c r="D15" s="643">
        <v>5.6990800000000004</v>
      </c>
      <c r="E15" s="643">
        <v>5.1529769999999999</v>
      </c>
      <c r="F15" s="643">
        <v>52.821679999999994</v>
      </c>
      <c r="G15" s="643">
        <v>-9.5823010029689044</v>
      </c>
      <c r="H15" s="644">
        <v>925.0711384894596</v>
      </c>
    </row>
    <row r="16" spans="2:8" ht="15" customHeight="1">
      <c r="B16" s="641">
        <v>10</v>
      </c>
      <c r="C16" s="642" t="s">
        <v>332</v>
      </c>
      <c r="D16" s="643">
        <v>153.10445800000002</v>
      </c>
      <c r="E16" s="643">
        <v>137.01224100000002</v>
      </c>
      <c r="F16" s="643">
        <v>94.718226000000001</v>
      </c>
      <c r="G16" s="643">
        <v>-10.51061295680887</v>
      </c>
      <c r="H16" s="644">
        <v>-30.86878565835589</v>
      </c>
    </row>
    <row r="17" spans="2:8" ht="15" customHeight="1">
      <c r="B17" s="641">
        <v>11</v>
      </c>
      <c r="C17" s="642" t="s">
        <v>333</v>
      </c>
      <c r="D17" s="643">
        <v>11.467126</v>
      </c>
      <c r="E17" s="643">
        <v>16.003320000000002</v>
      </c>
      <c r="F17" s="643">
        <v>2.258988</v>
      </c>
      <c r="G17" s="643">
        <v>39.558246765580151</v>
      </c>
      <c r="H17" s="644">
        <v>-85.884254017291411</v>
      </c>
    </row>
    <row r="18" spans="2:8" ht="15" customHeight="1">
      <c r="B18" s="641">
        <v>12</v>
      </c>
      <c r="C18" s="642" t="s">
        <v>334</v>
      </c>
      <c r="D18" s="643">
        <v>257.43303600000002</v>
      </c>
      <c r="E18" s="643">
        <v>199.57708100000002</v>
      </c>
      <c r="F18" s="643">
        <v>45.755558000000001</v>
      </c>
      <c r="G18" s="643">
        <v>-22.474176546634055</v>
      </c>
      <c r="H18" s="644">
        <v>-77.073741247874054</v>
      </c>
    </row>
    <row r="19" spans="2:8" ht="15" customHeight="1">
      <c r="B19" s="641">
        <v>13</v>
      </c>
      <c r="C19" s="642" t="s">
        <v>335</v>
      </c>
      <c r="D19" s="643">
        <v>0</v>
      </c>
      <c r="E19" s="643">
        <v>0</v>
      </c>
      <c r="F19" s="643">
        <v>82.882857999999999</v>
      </c>
      <c r="G19" s="643" t="s">
        <v>7</v>
      </c>
      <c r="H19" s="644" t="s">
        <v>7</v>
      </c>
    </row>
    <row r="20" spans="2:8" ht="15" customHeight="1">
      <c r="B20" s="641">
        <v>14</v>
      </c>
      <c r="C20" s="642" t="s">
        <v>336</v>
      </c>
      <c r="D20" s="643">
        <v>11.812139999999999</v>
      </c>
      <c r="E20" s="643">
        <v>11.121048</v>
      </c>
      <c r="F20" s="643">
        <v>13.911916</v>
      </c>
      <c r="G20" s="643">
        <v>-5.8506925925361486</v>
      </c>
      <c r="H20" s="644">
        <v>25.095368709855407</v>
      </c>
    </row>
    <row r="21" spans="2:8" ht="15" customHeight="1">
      <c r="B21" s="641">
        <v>15</v>
      </c>
      <c r="C21" s="642" t="s">
        <v>337</v>
      </c>
      <c r="D21" s="643">
        <v>102.207539</v>
      </c>
      <c r="E21" s="643">
        <v>108.53748899999999</v>
      </c>
      <c r="F21" s="643">
        <v>15.129666</v>
      </c>
      <c r="G21" s="643">
        <v>6.1932319884935367</v>
      </c>
      <c r="H21" s="644">
        <v>-86.060423785923405</v>
      </c>
    </row>
    <row r="22" spans="2:8" ht="15" customHeight="1">
      <c r="B22" s="641">
        <v>16</v>
      </c>
      <c r="C22" s="642" t="s">
        <v>338</v>
      </c>
      <c r="D22" s="643">
        <v>6.4993449999999999</v>
      </c>
      <c r="E22" s="643">
        <v>4.286683</v>
      </c>
      <c r="F22" s="643">
        <v>4.3458500000000004</v>
      </c>
      <c r="G22" s="643">
        <v>-34.044384472589158</v>
      </c>
      <c r="H22" s="644">
        <v>1.3802513505197567</v>
      </c>
    </row>
    <row r="23" spans="2:8" ht="15" customHeight="1">
      <c r="B23" s="641">
        <v>17</v>
      </c>
      <c r="C23" s="642" t="s">
        <v>339</v>
      </c>
      <c r="D23" s="643">
        <v>42.767915000000002</v>
      </c>
      <c r="E23" s="643">
        <v>30.10191</v>
      </c>
      <c r="F23" s="643">
        <v>51.940018000000002</v>
      </c>
      <c r="G23" s="643">
        <v>-29.615671000094352</v>
      </c>
      <c r="H23" s="644">
        <v>72.54725032398278</v>
      </c>
    </row>
    <row r="24" spans="2:8" ht="15" customHeight="1">
      <c r="B24" s="641">
        <v>18</v>
      </c>
      <c r="C24" s="642" t="s">
        <v>340</v>
      </c>
      <c r="D24" s="643">
        <v>534.24656700000003</v>
      </c>
      <c r="E24" s="643">
        <v>799.97130500000003</v>
      </c>
      <c r="F24" s="643">
        <v>344.20822500000003</v>
      </c>
      <c r="G24" s="643">
        <v>49.738220966425047</v>
      </c>
      <c r="H24" s="644">
        <v>-56.972428529795828</v>
      </c>
    </row>
    <row r="25" spans="2:8" ht="15" customHeight="1">
      <c r="B25" s="641">
        <v>19</v>
      </c>
      <c r="C25" s="642" t="s">
        <v>341</v>
      </c>
      <c r="D25" s="643">
        <v>498.04428600000006</v>
      </c>
      <c r="E25" s="643">
        <v>708.31624799999997</v>
      </c>
      <c r="F25" s="643">
        <v>692.13857400000006</v>
      </c>
      <c r="G25" s="643">
        <v>42.219531055918992</v>
      </c>
      <c r="H25" s="644">
        <v>-2.2839620078854921</v>
      </c>
    </row>
    <row r="26" spans="2:8" ht="15" customHeight="1">
      <c r="B26" s="641"/>
      <c r="C26" s="642" t="s">
        <v>342</v>
      </c>
      <c r="D26" s="643">
        <v>0</v>
      </c>
      <c r="E26" s="643">
        <v>5.4482189999999999</v>
      </c>
      <c r="F26" s="643">
        <v>19.038616000000001</v>
      </c>
      <c r="G26" s="643" t="s">
        <v>7</v>
      </c>
      <c r="H26" s="644">
        <v>249.44659897115008</v>
      </c>
    </row>
    <row r="27" spans="2:8" ht="15" customHeight="1">
      <c r="B27" s="641"/>
      <c r="C27" s="642" t="s">
        <v>343</v>
      </c>
      <c r="D27" s="643">
        <v>454.74001700000002</v>
      </c>
      <c r="E27" s="643">
        <v>638.816734</v>
      </c>
      <c r="F27" s="643">
        <v>671.87595800000008</v>
      </c>
      <c r="G27" s="643">
        <v>40.479550978246095</v>
      </c>
      <c r="H27" s="644">
        <v>5.1750716974799928</v>
      </c>
    </row>
    <row r="28" spans="2:8" ht="15" customHeight="1">
      <c r="B28" s="641"/>
      <c r="C28" s="642" t="s">
        <v>344</v>
      </c>
      <c r="D28" s="643">
        <v>43.304268999999998</v>
      </c>
      <c r="E28" s="643">
        <v>64.051294999999996</v>
      </c>
      <c r="F28" s="643">
        <v>1.224</v>
      </c>
      <c r="G28" s="643">
        <v>47.909886205445474</v>
      </c>
      <c r="H28" s="644">
        <v>-98.089031611304662</v>
      </c>
    </row>
    <row r="29" spans="2:8" ht="15" customHeight="1">
      <c r="B29" s="641">
        <v>20</v>
      </c>
      <c r="C29" s="642" t="s">
        <v>345</v>
      </c>
      <c r="D29" s="643">
        <v>47.643999999999998</v>
      </c>
      <c r="E29" s="643">
        <v>16.178051</v>
      </c>
      <c r="F29" s="643">
        <v>14.411200000000001</v>
      </c>
      <c r="G29" s="643">
        <v>-66.043885903786418</v>
      </c>
      <c r="H29" s="644">
        <v>-10.921284646710532</v>
      </c>
    </row>
    <row r="30" spans="2:8" ht="15" customHeight="1">
      <c r="B30" s="641">
        <v>21</v>
      </c>
      <c r="C30" s="642" t="s">
        <v>346</v>
      </c>
      <c r="D30" s="643">
        <v>22.848139999999997</v>
      </c>
      <c r="E30" s="643">
        <v>0</v>
      </c>
      <c r="F30" s="643">
        <v>2.9487739999999998</v>
      </c>
      <c r="G30" s="643">
        <v>-100</v>
      </c>
      <c r="H30" s="644" t="s">
        <v>7</v>
      </c>
    </row>
    <row r="31" spans="2:8" ht="15" customHeight="1">
      <c r="B31" s="641">
        <v>22</v>
      </c>
      <c r="C31" s="642" t="s">
        <v>347</v>
      </c>
      <c r="D31" s="643">
        <v>0</v>
      </c>
      <c r="E31" s="643">
        <v>7.3217460000000001</v>
      </c>
      <c r="F31" s="643">
        <v>13.457775</v>
      </c>
      <c r="G31" s="643" t="s">
        <v>7</v>
      </c>
      <c r="H31" s="644">
        <v>83.805543104062878</v>
      </c>
    </row>
    <row r="32" spans="2:8" ht="15" customHeight="1">
      <c r="B32" s="641">
        <v>23</v>
      </c>
      <c r="C32" s="642" t="s">
        <v>348</v>
      </c>
      <c r="D32" s="643">
        <v>272.087468</v>
      </c>
      <c r="E32" s="643">
        <v>261.56170599999996</v>
      </c>
      <c r="F32" s="643">
        <v>254.005743</v>
      </c>
      <c r="G32" s="643">
        <v>-3.8685214270875719</v>
      </c>
      <c r="H32" s="644">
        <v>-2.888787932894104</v>
      </c>
    </row>
    <row r="33" spans="2:8" ht="15" customHeight="1">
      <c r="B33" s="641">
        <v>24</v>
      </c>
      <c r="C33" s="642" t="s">
        <v>349</v>
      </c>
      <c r="D33" s="643">
        <v>1.2710920000000001</v>
      </c>
      <c r="E33" s="643">
        <v>13.18483</v>
      </c>
      <c r="F33" s="643">
        <v>0</v>
      </c>
      <c r="G33" s="643">
        <v>937.28368992960372</v>
      </c>
      <c r="H33" s="644">
        <v>-100</v>
      </c>
    </row>
    <row r="34" spans="2:8" ht="15" customHeight="1">
      <c r="B34" s="641">
        <v>25</v>
      </c>
      <c r="C34" s="642" t="s">
        <v>350</v>
      </c>
      <c r="D34" s="643">
        <v>44.918840000000003</v>
      </c>
      <c r="E34" s="643">
        <v>128.241187</v>
      </c>
      <c r="F34" s="643">
        <v>84.623023000000003</v>
      </c>
      <c r="G34" s="643">
        <v>185.49532223004866</v>
      </c>
      <c r="H34" s="644">
        <v>-34.012601583296316</v>
      </c>
    </row>
    <row r="35" spans="2:8" ht="15" customHeight="1">
      <c r="B35" s="641">
        <v>26</v>
      </c>
      <c r="C35" s="642" t="s">
        <v>351</v>
      </c>
      <c r="D35" s="643">
        <v>102.20341999999999</v>
      </c>
      <c r="E35" s="643">
        <v>187.67553699999999</v>
      </c>
      <c r="F35" s="643">
        <v>270.970034</v>
      </c>
      <c r="G35" s="643">
        <v>83.629409857321804</v>
      </c>
      <c r="H35" s="644">
        <v>44.382181253596201</v>
      </c>
    </row>
    <row r="36" spans="2:8" ht="15" customHeight="1">
      <c r="B36" s="641">
        <v>27</v>
      </c>
      <c r="C36" s="642" t="s">
        <v>352</v>
      </c>
      <c r="D36" s="643">
        <v>0</v>
      </c>
      <c r="E36" s="643">
        <v>0.105099</v>
      </c>
      <c r="F36" s="643">
        <v>0.47399999999999998</v>
      </c>
      <c r="G36" s="643" t="s">
        <v>7</v>
      </c>
      <c r="H36" s="644">
        <v>351.00333970827506</v>
      </c>
    </row>
    <row r="37" spans="2:8" ht="15" customHeight="1">
      <c r="B37" s="641">
        <v>28</v>
      </c>
      <c r="C37" s="642" t="s">
        <v>353</v>
      </c>
      <c r="D37" s="643">
        <v>7.2868969999999997</v>
      </c>
      <c r="E37" s="643">
        <v>2.9065509999999999</v>
      </c>
      <c r="F37" s="643">
        <v>9.3163289999999996</v>
      </c>
      <c r="G37" s="643">
        <v>-60.112637793562882</v>
      </c>
      <c r="H37" s="644">
        <v>220.52866094556742</v>
      </c>
    </row>
    <row r="38" spans="2:8" ht="15" customHeight="1">
      <c r="B38" s="641">
        <v>29</v>
      </c>
      <c r="C38" s="642" t="s">
        <v>354</v>
      </c>
      <c r="D38" s="643">
        <v>4.0477870000000005</v>
      </c>
      <c r="E38" s="643">
        <v>13.368611999999999</v>
      </c>
      <c r="F38" s="643">
        <v>4.4752000000000001</v>
      </c>
      <c r="G38" s="643">
        <v>230.26965104636179</v>
      </c>
      <c r="H38" s="644">
        <v>-66.524572633269628</v>
      </c>
    </row>
    <row r="39" spans="2:8" ht="15" customHeight="1">
      <c r="B39" s="641">
        <v>30</v>
      </c>
      <c r="C39" s="642" t="s">
        <v>355</v>
      </c>
      <c r="D39" s="643">
        <v>50.477207999999997</v>
      </c>
      <c r="E39" s="643">
        <v>30.026592000000001</v>
      </c>
      <c r="F39" s="643">
        <v>7.6273719999999994</v>
      </c>
      <c r="G39" s="643">
        <v>-40.514554608487849</v>
      </c>
      <c r="H39" s="644">
        <v>-74.59794304994719</v>
      </c>
    </row>
    <row r="40" spans="2:8" ht="15" customHeight="1">
      <c r="B40" s="641">
        <v>31</v>
      </c>
      <c r="C40" s="642" t="s">
        <v>356</v>
      </c>
      <c r="D40" s="643">
        <v>637.85241500000006</v>
      </c>
      <c r="E40" s="643">
        <v>533.204431</v>
      </c>
      <c r="F40" s="643">
        <v>419.78985299999999</v>
      </c>
      <c r="G40" s="643">
        <v>-16.406300507618226</v>
      </c>
      <c r="H40" s="644">
        <v>-21.27037425163482</v>
      </c>
    </row>
    <row r="41" spans="2:8" ht="15" customHeight="1">
      <c r="B41" s="641">
        <v>32</v>
      </c>
      <c r="C41" s="642" t="s">
        <v>357</v>
      </c>
      <c r="D41" s="643">
        <v>1.225E-2</v>
      </c>
      <c r="E41" s="643">
        <v>0</v>
      </c>
      <c r="F41" s="643">
        <v>0</v>
      </c>
      <c r="G41" s="643">
        <v>-100</v>
      </c>
      <c r="H41" s="644" t="s">
        <v>7</v>
      </c>
    </row>
    <row r="42" spans="2:8" ht="15" customHeight="1">
      <c r="B42" s="641">
        <v>33</v>
      </c>
      <c r="C42" s="642" t="s">
        <v>358</v>
      </c>
      <c r="D42" s="643">
        <v>0</v>
      </c>
      <c r="E42" s="643">
        <v>29.655052000000001</v>
      </c>
      <c r="F42" s="643">
        <v>0</v>
      </c>
      <c r="G42" s="643" t="s">
        <v>7</v>
      </c>
      <c r="H42" s="644">
        <v>-100</v>
      </c>
    </row>
    <row r="43" spans="2:8" ht="15" customHeight="1">
      <c r="B43" s="641">
        <v>34</v>
      </c>
      <c r="C43" s="642" t="s">
        <v>359</v>
      </c>
      <c r="D43" s="643">
        <v>7.3215599999999998</v>
      </c>
      <c r="E43" s="643">
        <v>30.413072</v>
      </c>
      <c r="F43" s="643">
        <v>10.479536</v>
      </c>
      <c r="G43" s="643">
        <v>315.39059981752524</v>
      </c>
      <c r="H43" s="644">
        <v>-65.542658761995511</v>
      </c>
    </row>
    <row r="44" spans="2:8" ht="15" customHeight="1">
      <c r="B44" s="641">
        <v>35</v>
      </c>
      <c r="C44" s="642" t="s">
        <v>360</v>
      </c>
      <c r="D44" s="643">
        <v>4.7070569999999998</v>
      </c>
      <c r="E44" s="643">
        <v>10.919122</v>
      </c>
      <c r="F44" s="643">
        <v>4.0763280000000002</v>
      </c>
      <c r="G44" s="643">
        <v>131.97343902995016</v>
      </c>
      <c r="H44" s="644">
        <v>-62.667987407778753</v>
      </c>
    </row>
    <row r="45" spans="2:8" ht="15" customHeight="1">
      <c r="B45" s="641">
        <v>36</v>
      </c>
      <c r="C45" s="642" t="s">
        <v>361</v>
      </c>
      <c r="D45" s="643">
        <v>231.81535600000001</v>
      </c>
      <c r="E45" s="643">
        <v>351.74931200000003</v>
      </c>
      <c r="F45" s="643">
        <v>291.419488</v>
      </c>
      <c r="G45" s="643">
        <v>51.736846975745664</v>
      </c>
      <c r="H45" s="644">
        <v>-17.151369438925883</v>
      </c>
    </row>
    <row r="46" spans="2:8" ht="15" customHeight="1">
      <c r="B46" s="641">
        <v>37</v>
      </c>
      <c r="C46" s="642" t="s">
        <v>362</v>
      </c>
      <c r="D46" s="643">
        <v>0</v>
      </c>
      <c r="E46" s="643">
        <v>0</v>
      </c>
      <c r="F46" s="643">
        <v>0</v>
      </c>
      <c r="G46" s="643" t="s">
        <v>7</v>
      </c>
      <c r="H46" s="644" t="s">
        <v>7</v>
      </c>
    </row>
    <row r="47" spans="2:8" ht="15" customHeight="1">
      <c r="B47" s="641">
        <v>38</v>
      </c>
      <c r="C47" s="642" t="s">
        <v>363</v>
      </c>
      <c r="D47" s="643">
        <v>130.64552399999999</v>
      </c>
      <c r="E47" s="643">
        <v>118.03389899999999</v>
      </c>
      <c r="F47" s="643">
        <v>145.671876</v>
      </c>
      <c r="G47" s="643">
        <v>-9.6533157921277137</v>
      </c>
      <c r="H47" s="644">
        <v>23.415287670874974</v>
      </c>
    </row>
    <row r="48" spans="2:8" ht="15" customHeight="1">
      <c r="B48" s="641">
        <v>39</v>
      </c>
      <c r="C48" s="642" t="s">
        <v>364</v>
      </c>
      <c r="D48" s="643">
        <v>22.78436</v>
      </c>
      <c r="E48" s="643">
        <v>39.062325999999999</v>
      </c>
      <c r="F48" s="643">
        <v>60.659773999999999</v>
      </c>
      <c r="G48" s="643">
        <v>71.443595519031476</v>
      </c>
      <c r="H48" s="644">
        <v>55.289713162498316</v>
      </c>
    </row>
    <row r="49" spans="2:8" ht="15" customHeight="1">
      <c r="B49" s="641">
        <v>40</v>
      </c>
      <c r="C49" s="642" t="s">
        <v>365</v>
      </c>
      <c r="D49" s="643">
        <v>1.9977119999999999</v>
      </c>
      <c r="E49" s="643">
        <v>0.87572000000000005</v>
      </c>
      <c r="F49" s="643">
        <v>0</v>
      </c>
      <c r="G49" s="643">
        <v>-56.163851446054281</v>
      </c>
      <c r="H49" s="644">
        <v>-100</v>
      </c>
    </row>
    <row r="50" spans="2:8" ht="15" customHeight="1">
      <c r="B50" s="641">
        <v>41</v>
      </c>
      <c r="C50" s="642" t="s">
        <v>366</v>
      </c>
      <c r="D50" s="643">
        <v>0</v>
      </c>
      <c r="E50" s="643">
        <v>0</v>
      </c>
      <c r="F50" s="643">
        <v>0</v>
      </c>
      <c r="G50" s="643" t="s">
        <v>7</v>
      </c>
      <c r="H50" s="644" t="s">
        <v>7</v>
      </c>
    </row>
    <row r="51" spans="2:8" ht="15" customHeight="1">
      <c r="B51" s="641">
        <v>42</v>
      </c>
      <c r="C51" s="642" t="s">
        <v>367</v>
      </c>
      <c r="D51" s="643">
        <v>31.260463999999999</v>
      </c>
      <c r="E51" s="643">
        <v>60.662490000000005</v>
      </c>
      <c r="F51" s="643">
        <v>40.885919999999999</v>
      </c>
      <c r="G51" s="643">
        <v>94.054989075018227</v>
      </c>
      <c r="H51" s="644">
        <v>-32.600986210753973</v>
      </c>
    </row>
    <row r="52" spans="2:8" ht="15" customHeight="1">
      <c r="B52" s="641">
        <v>43</v>
      </c>
      <c r="C52" s="642" t="s">
        <v>368</v>
      </c>
      <c r="D52" s="643">
        <v>625.13118200000008</v>
      </c>
      <c r="E52" s="643">
        <v>477.96299399999998</v>
      </c>
      <c r="F52" s="643">
        <v>444.41904399999999</v>
      </c>
      <c r="G52" s="643">
        <v>-23.541968827912356</v>
      </c>
      <c r="H52" s="644">
        <v>-7.0181060921214282</v>
      </c>
    </row>
    <row r="53" spans="2:8" ht="15" customHeight="1">
      <c r="B53" s="641">
        <v>44</v>
      </c>
      <c r="C53" s="642" t="s">
        <v>369</v>
      </c>
      <c r="D53" s="643">
        <v>16.368738999999998</v>
      </c>
      <c r="E53" s="643">
        <v>0.984456</v>
      </c>
      <c r="F53" s="643">
        <v>122.769267</v>
      </c>
      <c r="G53" s="643">
        <v>-93.985755408525975</v>
      </c>
      <c r="H53" s="644" t="s">
        <v>7</v>
      </c>
    </row>
    <row r="54" spans="2:8" ht="15" customHeight="1">
      <c r="B54" s="641">
        <v>45</v>
      </c>
      <c r="C54" s="642" t="s">
        <v>370</v>
      </c>
      <c r="D54" s="643">
        <v>168.84118100000001</v>
      </c>
      <c r="E54" s="643">
        <v>200.80184199999999</v>
      </c>
      <c r="F54" s="643">
        <v>72.396555000000006</v>
      </c>
      <c r="G54" s="643">
        <v>18.929422792890776</v>
      </c>
      <c r="H54" s="644">
        <v>-63.946269476950313</v>
      </c>
    </row>
    <row r="55" spans="2:8" ht="15" customHeight="1">
      <c r="B55" s="641">
        <v>46</v>
      </c>
      <c r="C55" s="642" t="s">
        <v>371</v>
      </c>
      <c r="D55" s="643">
        <v>5.6319999999999997</v>
      </c>
      <c r="E55" s="643">
        <v>1.8160639999999999</v>
      </c>
      <c r="F55" s="643">
        <v>0.18931200000000001</v>
      </c>
      <c r="G55" s="643">
        <v>-67.75454545454545</v>
      </c>
      <c r="H55" s="644">
        <v>-89.575697772765722</v>
      </c>
    </row>
    <row r="56" spans="2:8" ht="15" customHeight="1">
      <c r="B56" s="641">
        <v>47</v>
      </c>
      <c r="C56" s="642" t="s">
        <v>115</v>
      </c>
      <c r="D56" s="643">
        <v>88.416947999999991</v>
      </c>
      <c r="E56" s="643">
        <v>43.397435999999999</v>
      </c>
      <c r="F56" s="643">
        <v>26.183541999999996</v>
      </c>
      <c r="G56" s="643">
        <v>-50.91728793895939</v>
      </c>
      <c r="H56" s="644">
        <v>-39.665693613788619</v>
      </c>
    </row>
    <row r="57" spans="2:8" ht="15" customHeight="1">
      <c r="B57" s="641">
        <v>48</v>
      </c>
      <c r="C57" s="642" t="s">
        <v>372</v>
      </c>
      <c r="D57" s="643">
        <v>241.89332999999999</v>
      </c>
      <c r="E57" s="643">
        <v>274.59359999999998</v>
      </c>
      <c r="F57" s="643">
        <v>262.73502999999999</v>
      </c>
      <c r="G57" s="643">
        <v>13.518467003616834</v>
      </c>
      <c r="H57" s="644">
        <v>-4.3185893626071419</v>
      </c>
    </row>
    <row r="58" spans="2:8" ht="15" customHeight="1">
      <c r="B58" s="641">
        <v>49</v>
      </c>
      <c r="C58" s="642" t="s">
        <v>373</v>
      </c>
      <c r="D58" s="643">
        <v>540.55528600000002</v>
      </c>
      <c r="E58" s="643">
        <v>341.86866299999997</v>
      </c>
      <c r="F58" s="643">
        <v>286.73436300000003</v>
      </c>
      <c r="G58" s="643">
        <v>-36.756022583784343</v>
      </c>
      <c r="H58" s="644">
        <v>-16.127333671410511</v>
      </c>
    </row>
    <row r="59" spans="2:8" ht="15" customHeight="1">
      <c r="B59" s="645"/>
      <c r="C59" s="639" t="s">
        <v>374</v>
      </c>
      <c r="D59" s="639">
        <v>1001.1239170000035</v>
      </c>
      <c r="E59" s="639">
        <v>1403.7816239999993</v>
      </c>
      <c r="F59" s="639">
        <v>2133.9291879999982</v>
      </c>
      <c r="G59" s="639">
        <v>40.220566121985314</v>
      </c>
      <c r="H59" s="646">
        <v>52.012902257509495</v>
      </c>
    </row>
    <row r="60" spans="2:8" ht="15" customHeight="1" thickBot="1">
      <c r="B60" s="647"/>
      <c r="C60" s="648" t="s">
        <v>375</v>
      </c>
      <c r="D60" s="649">
        <v>6764.1895920000006</v>
      </c>
      <c r="E60" s="649">
        <v>7371.5076710000003</v>
      </c>
      <c r="F60" s="649">
        <v>7131.2694699999993</v>
      </c>
      <c r="G60" s="649">
        <v>8.9784307601057662</v>
      </c>
      <c r="H60" s="650">
        <v>-3.2590103913900066</v>
      </c>
    </row>
    <row r="61" spans="2:8" ht="13.5" thickTop="1">
      <c r="B61" s="651" t="s">
        <v>376</v>
      </c>
      <c r="C61" s="652"/>
      <c r="D61" s="653"/>
      <c r="E61" s="653"/>
      <c r="F61" s="654"/>
      <c r="G61" s="655"/>
      <c r="H61" s="655"/>
    </row>
    <row r="62" spans="2:8" ht="15" customHeight="1">
      <c r="B62" s="372" t="s">
        <v>689</v>
      </c>
      <c r="C62" s="651"/>
      <c r="D62" s="651"/>
      <c r="E62" s="651"/>
      <c r="F62" s="651"/>
      <c r="G62" s="651"/>
      <c r="H62" s="651"/>
    </row>
    <row r="63" spans="2:8" ht="15" customHeight="1">
      <c r="B63" s="373"/>
      <c r="C63" s="373"/>
      <c r="D63" s="373"/>
      <c r="E63" s="373"/>
      <c r="F63" s="373"/>
      <c r="G63" s="373"/>
      <c r="H63" s="373"/>
    </row>
  </sheetData>
  <mergeCells count="5">
    <mergeCell ref="B1:H1"/>
    <mergeCell ref="B2:H2"/>
    <mergeCell ref="B3:H3"/>
    <mergeCell ref="D4:F4"/>
    <mergeCell ref="G4:H4"/>
  </mergeCells>
  <printOptions horizontalCentered="1"/>
  <pageMargins left="0.75" right="0.75" top="1" bottom="1" header="0.5" footer="0.5"/>
  <pageSetup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32</vt:i4>
      </vt:variant>
    </vt:vector>
  </HeadingPairs>
  <TitlesOfParts>
    <vt:vector size="78" baseType="lpstr">
      <vt:lpstr>Cover </vt:lpstr>
      <vt:lpstr>CPI_new</vt:lpstr>
      <vt:lpstr>CPI_Y-O-Y</vt:lpstr>
      <vt:lpstr>CPI_Nep &amp; Ind.</vt:lpstr>
      <vt:lpstr>WPI</vt:lpstr>
      <vt:lpstr>WPI YOY</vt:lpstr>
      <vt:lpstr>NSWI</vt:lpstr>
      <vt:lpstr>Direction</vt:lpstr>
      <vt:lpstr>X-India</vt:lpstr>
      <vt:lpstr>X-China</vt:lpstr>
      <vt:lpstr>X-Other</vt:lpstr>
      <vt:lpstr>M-India</vt:lpstr>
      <vt:lpstr>M-China</vt:lpstr>
      <vt:lpstr>M-Other</vt:lpstr>
      <vt:lpstr>Customwise Trade</vt:lpstr>
      <vt:lpstr>M_India$</vt:lpstr>
      <vt:lpstr>X&amp;MPrice Index &amp;TOT</vt:lpstr>
      <vt:lpstr>BOP</vt:lpstr>
      <vt:lpstr>Reserve 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BOP!Print_Area</vt:lpstr>
      <vt:lpstr>'Cover '!Print_Area</vt:lpstr>
      <vt:lpstr>CPI_new!Print_Area</vt:lpstr>
      <vt:lpstr>'Customwise Trade'!Print_Area</vt:lpstr>
      <vt:lpstr>Direction!Print_Area</vt:lpstr>
      <vt:lpstr>'Exchange Rate.'!Print_Area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MS!Print_Area</vt:lpstr>
      <vt:lpstr>NSWI!Print_Area</vt:lpstr>
      <vt:lpstr>ODD!Print_Area</vt:lpstr>
      <vt:lpstr>'Product credit'!Print_Area</vt:lpstr>
      <vt:lpstr>'Purchase &amp; Sale of FC'!Print_Area</vt:lpstr>
      <vt:lpstr>'Reserve Rs'!Print_Area</vt:lpstr>
      <vt:lpstr>'Reserves $'!Print_Area</vt:lpstr>
      <vt:lpstr>'Securities List'!Print_Area</vt:lpstr>
      <vt:lpstr>'Share Mkt Acti'!Print_Area</vt:lpstr>
      <vt:lpstr>'Stock Mkt Indicator'!Print_Area</vt:lpstr>
      <vt:lpstr>'TBs 91_364'!Print_Area</vt:lpstr>
      <vt:lpstr>'Turnover Detail'!Print_Area</vt:lpstr>
      <vt:lpstr>WPI!Print_Area</vt:lpstr>
      <vt:lpstr>'X&amp;MPrice Index &amp;TOT'!Print_Area</vt:lpstr>
      <vt:lpstr>'X-China'!Print_Area</vt:lpstr>
      <vt:lpstr>'X-India'!Print_Area</vt:lpstr>
      <vt:lpstr>'X-Other'!Print_Area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2017-11-24T04:31:38Z</dcterms:modified>
</cp:coreProperties>
</file>