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810" activeTab="0"/>
  </bookViews>
  <sheets>
    <sheet name="cover" sheetId="1" r:id="rId1"/>
    <sheet name="MS" sheetId="2" r:id="rId2"/>
    <sheet name="MAC" sheetId="3" r:id="rId3"/>
    <sheet name="RM" sheetId="4" r:id="rId4"/>
    <sheet name="A&amp;L of Com" sheetId="5" r:id="rId5"/>
    <sheet name="Deposit" sheetId="6" r:id="rId6"/>
    <sheet name="Sect.Loan" sheetId="7" r:id="rId7"/>
    <sheet name="Secu Loan" sheetId="8" r:id="rId8"/>
    <sheet name="Claims on Govt Ent" sheetId="9" r:id="rId9"/>
    <sheet name="outright sale-Purchase" sheetId="10" r:id="rId10"/>
    <sheet name="repo-reverse repo" sheetId="11" r:id="rId11"/>
    <sheet name="Forex Nrs." sheetId="12" r:id="rId12"/>
    <sheet name="FOREX $" sheetId="13" r:id="rId13"/>
    <sheet name="IC Purchase" sheetId="14" r:id="rId14"/>
    <sheet name="SLF_Interbank" sheetId="15" r:id="rId15"/>
    <sheet name="Int" sheetId="16" r:id="rId16"/>
    <sheet name="TB_91" sheetId="17" r:id="rId17"/>
    <sheet name="TB 364" sheetId="18" r:id="rId18"/>
    <sheet name="Interbank rate" sheetId="19" r:id="rId19"/>
    <sheet name="Share Market Indicators" sheetId="20" r:id="rId20"/>
    <sheet name="Public Issue Approval" sheetId="21" r:id="rId21"/>
    <sheet name="Listed co" sheetId="22" r:id="rId22"/>
    <sheet name="Share Mkt Activities" sheetId="23" r:id="rId23"/>
    <sheet name="CPI" sheetId="24" r:id="rId24"/>
    <sheet name="Core CPI" sheetId="25" r:id="rId25"/>
    <sheet name="CPI YoY" sheetId="26" r:id="rId26"/>
    <sheet name="WPI" sheetId="27" r:id="rId27"/>
    <sheet name="WPI YoY" sheetId="28" r:id="rId28"/>
    <sheet name="NSWI" sheetId="29" r:id="rId29"/>
    <sheet name="GBO" sheetId="30" r:id="rId30"/>
    <sheet name="Revenue" sheetId="31" r:id="rId31"/>
    <sheet name="fresh_tbs" sheetId="32" r:id="rId32"/>
    <sheet name="ODD" sheetId="33" r:id="rId33"/>
    <sheet name="Direction" sheetId="34" r:id="rId34"/>
    <sheet name="X-Ind" sheetId="35" r:id="rId35"/>
    <sheet name="X-Other" sheetId="36" r:id="rId36"/>
    <sheet name="M-Ind" sheetId="37" r:id="rId37"/>
    <sheet name="M-Other" sheetId="38" r:id="rId38"/>
    <sheet name="BOP" sheetId="39" r:id="rId39"/>
    <sheet name="M-India_$" sheetId="40" r:id="rId40"/>
    <sheet name="Reserves" sheetId="41" r:id="rId41"/>
    <sheet name="Reserve $" sheetId="42" r:id="rId42"/>
    <sheet name="Ex Rate" sheetId="43" r:id="rId43"/>
  </sheets>
  <externalReferences>
    <externalReference r:id="rId46"/>
  </externalReferences>
  <definedNames/>
  <calcPr fullCalcOnLoad="1"/>
</workbook>
</file>

<file path=xl/sharedStrings.xml><?xml version="1.0" encoding="utf-8"?>
<sst xmlns="http://schemas.openxmlformats.org/spreadsheetml/2006/main" count="3449" uniqueCount="1587">
  <si>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</si>
  <si>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</si>
  <si>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</si>
  <si>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</si>
  <si>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</si>
  <si>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</si>
  <si>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</si>
  <si>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</si>
  <si>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</si>
  <si>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</si>
  <si>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</si>
  <si>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</si>
  <si>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</si>
  <si>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>Feb/Mar</t>
  </si>
  <si>
    <t>13.1</t>
  </si>
  <si>
    <t>12.3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</si>
  <si>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</si>
  <si>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</si>
  <si>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</si>
  <si>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</si>
  <si>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</si>
  <si>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</si>
  <si>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</si>
  <si>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</si>
  <si>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</si>
  <si>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</si>
  <si>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</si>
  <si>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</si>
  <si>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</si>
  <si>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</si>
  <si>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</si>
  <si>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</si>
  <si>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</si>
  <si>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</si>
  <si>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</si>
  <si>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</si>
  <si>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</si>
  <si>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</si>
  <si>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</si>
  <si>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</si>
  <si>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>13.7</t>
  </si>
  <si>
    <t>15.0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</si>
  <si>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</si>
  <si>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</si>
  <si>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</si>
  <si>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</si>
  <si>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</si>
  <si>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</si>
  <si>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</si>
  <si>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</si>
  <si>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</si>
  <si>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</si>
  <si>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</si>
  <si>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</si>
  <si>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</si>
  <si>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</si>
  <si>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</si>
  <si>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</si>
  <si>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</si>
  <si>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</si>
  <si>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</si>
  <si>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</si>
  <si>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IME Financial Institution</t>
  </si>
  <si>
    <t>Nepal Express Finance Ltd</t>
  </si>
  <si>
    <t>Machhapuchre Bank Ltd</t>
  </si>
  <si>
    <t>Annapurna Development Bank Ltd.</t>
  </si>
  <si>
    <t>International Leasing and Finance Company Ltd.</t>
  </si>
  <si>
    <t>Guheyshwori Merchant Banking &amp; Finance Ltd.</t>
  </si>
  <si>
    <t>Narayani Finance Ltd.</t>
  </si>
  <si>
    <t>7over 4</t>
  </si>
  <si>
    <t>6. Inter Bank deposits</t>
  </si>
  <si>
    <t>7. Non Profit Organisations</t>
  </si>
  <si>
    <t>8. Individuals</t>
  </si>
  <si>
    <t>9. Miscellaneous</t>
  </si>
  <si>
    <t>Total*</t>
  </si>
  <si>
    <t>* Total deposits includes current, saving and fixed deposits but excludes margin deposits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</si>
  <si>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</si>
  <si>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</si>
  <si>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</si>
  <si>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</si>
  <si>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</si>
  <si>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</si>
  <si>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2008/09P</t>
  </si>
  <si>
    <t>(y-o-y changes)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</si>
  <si>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</si>
  <si>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</si>
  <si>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</si>
  <si>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</si>
  <si>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</si>
  <si>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Changes in the First Ten Months of </t>
  </si>
  <si>
    <t>May  (e)</t>
  </si>
  <si>
    <t xml:space="preserve"> 1/ Adjusting the exchange valuation gain of  Rs. 6072.65 million.</t>
  </si>
  <si>
    <t xml:space="preserve"> 2/ Adjusting the exchange valuation gain of Rs 8993.86 million.</t>
  </si>
  <si>
    <t xml:space="preserve"> 1/ Adjusting the exchange valuation gain of Rs. 5995.85 million.</t>
  </si>
  <si>
    <t xml:space="preserve"> 2/ Adjusting the exchange valuation gain of Rs. 8882.76 million.</t>
  </si>
  <si>
    <t xml:space="preserve"> 1/ Adjusting the exchange valuation gain of  Rs. 76.8 million.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</si>
  <si>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</si>
  <si>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</si>
  <si>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</si>
  <si>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</si>
  <si>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</si>
  <si>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</si>
  <si>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</si>
  <si>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</si>
  <si>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</si>
  <si>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</si>
  <si>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</si>
  <si>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</si>
  <si>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</si>
  <si>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</si>
  <si>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</si>
  <si>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</si>
  <si>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</si>
  <si>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</si>
  <si>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</si>
  <si>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</si>
  <si>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</si>
  <si>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</si>
  <si>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</si>
  <si>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</si>
  <si>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</si>
  <si>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</si>
  <si>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</si>
  <si>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</si>
  <si>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</si>
  <si>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</si>
  <si>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</si>
  <si>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</si>
  <si>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</si>
  <si>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</si>
  <si>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 xml:space="preserve">Mid-May 2009 </t>
  </si>
  <si>
    <t>Apr/May</t>
  </si>
  <si>
    <t>First Ten Months</t>
  </si>
  <si>
    <t>(Amount Rs. in million)</t>
  </si>
  <si>
    <t xml:space="preserve"> (Rs. in million)</t>
  </si>
  <si>
    <t>Change %</t>
  </si>
  <si>
    <t>*</t>
  </si>
  <si>
    <t xml:space="preserve">   Foreign Grants</t>
  </si>
  <si>
    <t xml:space="preserve">   Others # </t>
  </si>
  <si>
    <t xml:space="preserve">   Local Authority Accounts</t>
  </si>
  <si>
    <t>Deficits(-) Surplus(+)</t>
  </si>
  <si>
    <t xml:space="preserve">       e.Overdrafts++</t>
  </si>
  <si>
    <t xml:space="preserve">      f. Others</t>
  </si>
  <si>
    <t xml:space="preserve"> +    As per NRB records.</t>
  </si>
  <si>
    <t>@ Interest from government treasury transactions and others.</t>
  </si>
  <si>
    <t>* Data of  this period is not available because of reclassification of the government account from the current fiscal year.</t>
  </si>
  <si>
    <t>(Based on the First Ten Months' Data of 2008/09)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</si>
  <si>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</si>
  <si>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</si>
  <si>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</si>
  <si>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</si>
  <si>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</si>
  <si>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</si>
  <si>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</si>
  <si>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</si>
  <si>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</si>
  <si>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</si>
  <si>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</si>
  <si>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</si>
  <si>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</si>
  <si>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</si>
  <si>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</si>
  <si>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</si>
  <si>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</si>
  <si>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</si>
  <si>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</si>
  <si>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</si>
  <si>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</si>
  <si>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</si>
  <si>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</si>
  <si>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</si>
  <si>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</si>
  <si>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</si>
  <si>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</si>
  <si>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</si>
  <si>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</si>
  <si>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</si>
  <si>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</si>
  <si>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</si>
  <si>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</si>
  <si>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</si>
  <si>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</si>
  <si>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</si>
  <si>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</si>
  <si>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</si>
  <si>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</si>
  <si>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</si>
  <si>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</si>
  <si>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</si>
  <si>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</si>
  <si>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</si>
  <si>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</si>
  <si>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</si>
  <si>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</si>
  <si>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</si>
  <si>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</si>
  <si>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</si>
  <si>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</si>
  <si>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</si>
  <si>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</si>
  <si>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</si>
  <si>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</si>
  <si>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</si>
  <si>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</si>
  <si>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</si>
  <si>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</si>
  <si>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</si>
  <si>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</si>
  <si>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</si>
  <si>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</si>
  <si>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</si>
  <si>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</si>
  <si>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</si>
  <si>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</si>
  <si>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</si>
  <si>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</si>
  <si>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</si>
  <si>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</si>
  <si>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</si>
  <si>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</si>
  <si>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</si>
  <si>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</si>
  <si>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</si>
  <si>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</si>
  <si>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</si>
  <si>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</si>
  <si>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</si>
  <si>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</si>
  <si>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</si>
  <si>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</si>
  <si>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</si>
  <si>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</si>
  <si>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</si>
  <si>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</si>
  <si>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</si>
  <si>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</si>
  <si>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</si>
  <si>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</si>
  <si>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</si>
  <si>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</si>
  <si>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</si>
  <si>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</si>
  <si>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</si>
  <si>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</si>
  <si>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</si>
  <si>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</si>
  <si>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</si>
  <si>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</si>
  <si>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</si>
  <si>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</si>
  <si>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 xml:space="preserve"> 1/ Adjusting the exchange valuation gain of Rs. 10.1 million.</t>
  </si>
  <si>
    <t xml:space="preserve"> 2/ Adjusting the exchange valuation gain of Rs. 7508..3 million.</t>
  </si>
  <si>
    <t>Securitywise Credit Flows of Ccommercial Banks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</si>
  <si>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</si>
  <si>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</si>
  <si>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</si>
  <si>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</si>
  <si>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</si>
  <si>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</si>
  <si>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</si>
  <si>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</si>
  <si>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</si>
  <si>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</si>
  <si>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</si>
  <si>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</si>
  <si>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</si>
  <si>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</si>
  <si>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</si>
  <si>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</si>
  <si>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</si>
  <si>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</si>
  <si>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</si>
  <si>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</si>
  <si>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</si>
  <si>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14.2 Communication</t>
  </si>
  <si>
    <t>14.1</t>
  </si>
  <si>
    <t>10.1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</si>
  <si>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</si>
  <si>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</si>
  <si>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</si>
  <si>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</si>
  <si>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</si>
  <si>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</si>
  <si>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</si>
  <si>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</si>
  <si>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</si>
  <si>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</si>
  <si>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</si>
  <si>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</si>
  <si>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</si>
  <si>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</si>
  <si>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</si>
  <si>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</si>
  <si>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</si>
  <si>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</si>
  <si>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</si>
  <si>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</si>
  <si>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</si>
  <si>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</si>
  <si>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</si>
  <si>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</si>
  <si>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</si>
  <si>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</si>
  <si>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</si>
  <si>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</si>
  <si>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</si>
  <si>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</si>
  <si>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</si>
  <si>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</si>
  <si>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</si>
  <si>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</si>
  <si>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</si>
  <si>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</si>
  <si>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</si>
  <si>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</si>
  <si>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</si>
  <si>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</si>
  <si>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</si>
  <si>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</si>
  <si>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</si>
  <si>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</si>
  <si>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Vegetables and Fruits</t>
  </si>
  <si>
    <t>ALL VEGETABLES</t>
  </si>
  <si>
    <t>VEG WITHOUT LEAFY GREEN</t>
  </si>
  <si>
    <t>LEAFY GREEN VEGETABLES</t>
  </si>
  <si>
    <t>FRUITS &amp; NUTS</t>
  </si>
  <si>
    <t>6.Change in NFA (before adj. ex. val.)*</t>
  </si>
  <si>
    <t xml:space="preserve">7.Exchange Valuation </t>
  </si>
  <si>
    <t>8.Change in NFA (6+7)**</t>
  </si>
  <si>
    <t>*= Change in NFA is derived by taking mid-July as base and minus (-) sign indicates increase.</t>
  </si>
  <si>
    <t>* * = After adjusting exchange valuation gain/loss</t>
  </si>
  <si>
    <t>Table 43</t>
  </si>
  <si>
    <t>–</t>
  </si>
  <si>
    <t>FRUITS</t>
  </si>
  <si>
    <t xml:space="preserve"> Exports of Major Commodities to India</t>
  </si>
  <si>
    <t xml:space="preserve"> Exports of Major Commodities to Other Countries</t>
  </si>
  <si>
    <t>6.Change in NFA (6+7)*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</si>
  <si>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</si>
  <si>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</si>
  <si>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</si>
  <si>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</si>
  <si>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</si>
  <si>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</si>
  <si>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</si>
  <si>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</si>
  <si>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</si>
  <si>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</si>
  <si>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</si>
  <si>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</si>
  <si>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</si>
  <si>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</si>
  <si>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</si>
  <si>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</si>
  <si>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</si>
  <si>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</si>
  <si>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</si>
  <si>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</si>
  <si>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</si>
  <si>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</si>
  <si>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</si>
  <si>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</si>
  <si>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</si>
  <si>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</si>
  <si>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</si>
  <si>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</si>
  <si>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</si>
  <si>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</si>
  <si>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</si>
  <si>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</si>
  <si>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</si>
  <si>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</si>
  <si>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</si>
  <si>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</si>
  <si>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</si>
  <si>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</si>
  <si>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</si>
  <si>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</si>
  <si>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</si>
  <si>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</si>
  <si>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</si>
  <si>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</si>
  <si>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</si>
  <si>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</si>
  <si>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</si>
  <si>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</si>
  <si>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</si>
  <si>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</si>
  <si>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</si>
  <si>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</si>
  <si>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</si>
  <si>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</si>
  <si>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</si>
  <si>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</si>
  <si>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</si>
  <si>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</si>
  <si>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</si>
  <si>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</si>
  <si>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</si>
  <si>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</si>
  <si>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</si>
  <si>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</si>
  <si>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</si>
  <si>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</si>
  <si>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</si>
  <si>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</si>
  <si>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</si>
  <si>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</si>
  <si>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</si>
  <si>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</si>
  <si>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</si>
  <si>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</si>
  <si>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</si>
  <si>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</si>
  <si>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</si>
  <si>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</si>
  <si>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FirstTen Months</t>
  </si>
  <si>
    <t>10 Months</t>
  </si>
  <si>
    <t>Mid-Jul To Mid-May</t>
  </si>
  <si>
    <t>May-May</t>
  </si>
  <si>
    <t>Sunrise Bank Limited</t>
  </si>
  <si>
    <t>4/8/2009(2065/12/26)</t>
  </si>
  <si>
    <t>1/21/2009(2065/10/08)</t>
  </si>
  <si>
    <t>1/23/2009(2065/10/10)</t>
  </si>
  <si>
    <t>1/26/2009(2065/10/13)</t>
  </si>
  <si>
    <t>2/9/2009(2065/10/27)</t>
  </si>
  <si>
    <t>Civil Merchant Bittiya Sanstha Ltd</t>
  </si>
  <si>
    <t>4/5/2009(2065/12/23)</t>
  </si>
  <si>
    <t>Premier Finance Company Ltd.</t>
  </si>
  <si>
    <t>United Insurance Company (Nepal) Ltd</t>
  </si>
  <si>
    <t>World Merchant Banking &amp; Finance Ltd</t>
  </si>
  <si>
    <t>Imperial Finance Limited</t>
  </si>
  <si>
    <t xml:space="preserve">4/13/2009(2065/12/31) </t>
  </si>
  <si>
    <t>2/3/2009(2065/10/21)</t>
  </si>
  <si>
    <t>Everest Insurance Co. Ltd.</t>
  </si>
  <si>
    <t>Himalayan Bank Ltd.</t>
  </si>
  <si>
    <t>Nepal Ind.&amp; Comm. Bank Ltd.</t>
  </si>
  <si>
    <t>NMB Bank Ltd.</t>
  </si>
  <si>
    <t>Fewa Finance Ltd.</t>
  </si>
  <si>
    <t>Butawal Finance Ltd.</t>
  </si>
  <si>
    <t>Purbanchal Grameen Bikash Bank Ltd.</t>
  </si>
  <si>
    <t>Global Bank Ltd.</t>
  </si>
  <si>
    <t>Reliable Investment Bittiya Santha Ltd.</t>
  </si>
  <si>
    <t>Pashupati Development Bank Ltd.</t>
  </si>
  <si>
    <t>Shikhar Bittiya Santha Ltd.</t>
  </si>
  <si>
    <t>Annapurna Bikash Bank Ltd.</t>
  </si>
  <si>
    <t>Gandaki Bikash Bank Ltd.</t>
  </si>
  <si>
    <t>Gorkha Finance Ltd.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</si>
  <si>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</si>
  <si>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</si>
  <si>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</si>
  <si>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</si>
  <si>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</si>
  <si>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</si>
  <si>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</si>
  <si>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</si>
  <si>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</si>
  <si>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</si>
  <si>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</si>
  <si>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</si>
  <si>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</si>
  <si>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</si>
  <si>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</si>
  <si>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</si>
  <si>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</si>
  <si>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</si>
  <si>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</si>
  <si>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</si>
  <si>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</si>
  <si>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</si>
  <si>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 xml:space="preserve">Amount Rs in million </t>
  </si>
  <si>
    <t>Total Indirect Tax</t>
  </si>
  <si>
    <t>Total Direct Tax</t>
  </si>
  <si>
    <t>Total Tax Revenue</t>
  </si>
  <si>
    <t>Unclassified Revenue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</si>
  <si>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</si>
  <si>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</si>
  <si>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</si>
  <si>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</si>
  <si>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</si>
  <si>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</si>
  <si>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</si>
  <si>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</si>
  <si>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</si>
  <si>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</si>
  <si>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</si>
  <si>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</si>
  <si>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</si>
  <si>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</si>
  <si>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</si>
  <si>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</si>
  <si>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</si>
  <si>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</si>
  <si>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</si>
  <si>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</si>
  <si>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</si>
  <si>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</si>
  <si>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</si>
  <si>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</si>
  <si>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</si>
  <si>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</si>
  <si>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</si>
  <si>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</si>
  <si>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</si>
  <si>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</si>
  <si>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</si>
  <si>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</si>
  <si>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</si>
  <si>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</si>
  <si>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</si>
  <si>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</si>
  <si>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</si>
  <si>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</si>
  <si>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</si>
  <si>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</si>
  <si>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</si>
  <si>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</si>
  <si>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</si>
  <si>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</si>
  <si>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</si>
  <si>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</si>
  <si>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</si>
  <si>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</si>
  <si>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</si>
  <si>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</si>
  <si>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</si>
  <si>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</si>
  <si>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</si>
  <si>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</si>
  <si>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</si>
  <si>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</si>
  <si>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</si>
  <si>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</si>
  <si>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</si>
  <si>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</si>
  <si>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</si>
  <si>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</si>
  <si>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</si>
  <si>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</si>
  <si>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</si>
  <si>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</si>
  <si>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</si>
  <si>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</si>
  <si>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</si>
  <si>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</si>
  <si>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</si>
  <si>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</si>
  <si>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</si>
  <si>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</si>
  <si>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</si>
  <si>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</si>
  <si>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</si>
  <si>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</si>
  <si>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</si>
  <si>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</si>
  <si>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</si>
  <si>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</si>
  <si>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</si>
  <si>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</si>
  <si>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</si>
  <si>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</si>
  <si>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</si>
  <si>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</si>
  <si>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</si>
  <si>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</si>
  <si>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</si>
  <si>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</si>
  <si>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</si>
  <si>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</si>
  <si>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Om Finance Limited</t>
  </si>
  <si>
    <t>Name of Companies</t>
  </si>
  <si>
    <t>Listed Securities</t>
  </si>
  <si>
    <t>Listed Amounts in million</t>
  </si>
  <si>
    <t>Bond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</si>
  <si>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</si>
  <si>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</si>
  <si>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</si>
  <si>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</si>
  <si>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</si>
  <si>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</si>
  <si>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</si>
  <si>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</si>
  <si>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</si>
  <si>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</si>
  <si>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</si>
  <si>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</si>
  <si>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</si>
  <si>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</si>
  <si>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</si>
  <si>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</si>
  <si>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</si>
  <si>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</si>
  <si>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</si>
  <si>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</si>
  <si>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</si>
  <si>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</si>
  <si>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</si>
  <si>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</si>
  <si>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</si>
  <si>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</si>
  <si>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</si>
  <si>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</si>
  <si>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</si>
  <si>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</si>
  <si>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</si>
  <si>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</si>
  <si>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</si>
  <si>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</si>
  <si>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</si>
  <si>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</si>
  <si>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</si>
  <si>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</si>
  <si>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</si>
  <si>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</si>
  <si>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</si>
  <si>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</si>
  <si>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</si>
  <si>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</si>
  <si>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</si>
  <si>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</si>
  <si>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</si>
  <si>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</si>
  <si>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</si>
  <si>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</si>
  <si>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</si>
  <si>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</si>
  <si>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</si>
  <si>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</si>
  <si>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</si>
  <si>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</si>
  <si>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</si>
  <si>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</si>
  <si>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</si>
  <si>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</si>
  <si>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</si>
  <si>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</si>
  <si>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</si>
  <si>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</si>
  <si>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</si>
  <si>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</si>
  <si>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</si>
  <si>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</si>
  <si>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</si>
  <si>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</si>
  <si>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</si>
  <si>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</si>
  <si>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</si>
  <si>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</si>
  <si>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</si>
  <si>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</si>
  <si>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</si>
  <si>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</si>
  <si>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</si>
  <si>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</si>
  <si>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</si>
  <si>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Amount 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</si>
  <si>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</si>
  <si>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</si>
  <si>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</si>
  <si>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</si>
  <si>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</si>
  <si>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</si>
  <si>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3 Over</t>
  </si>
  <si>
    <t xml:space="preserve">5 Over 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</si>
  <si>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</si>
  <si>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</si>
  <si>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</si>
  <si>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</si>
  <si>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</si>
  <si>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</si>
  <si>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</si>
  <si>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</si>
  <si>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</si>
  <si>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</si>
  <si>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</si>
  <si>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</si>
  <si>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</si>
  <si>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</si>
  <si>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</si>
  <si>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</si>
  <si>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</si>
  <si>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</si>
  <si>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</si>
  <si>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</si>
  <si>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</si>
  <si>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</si>
  <si>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</si>
  <si>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</si>
  <si>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>Resources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</si>
  <si>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</si>
  <si>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</si>
  <si>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</si>
  <si>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</si>
  <si>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</si>
  <si>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</si>
  <si>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</si>
  <si>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</si>
  <si>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</si>
  <si>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</si>
  <si>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</si>
  <si>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</si>
  <si>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 xml:space="preserve">   Others (Freeze Account)</t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</si>
  <si>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</si>
  <si>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</si>
  <si>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</si>
  <si>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</si>
  <si>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</si>
  <si>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</si>
  <si>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</si>
  <si>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</si>
  <si>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</si>
  <si>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</si>
  <si>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</si>
  <si>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</si>
  <si>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</si>
  <si>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</si>
  <si>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</si>
  <si>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</si>
  <si>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</si>
  <si>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</si>
  <si>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</si>
  <si>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</si>
  <si>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</si>
  <si>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</si>
  <si>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</si>
  <si>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</si>
  <si>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</si>
  <si>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</si>
  <si>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</si>
  <si>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</si>
  <si>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</si>
  <si>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</si>
  <si>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</si>
  <si>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</si>
  <si>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</si>
  <si>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</si>
  <si>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</si>
  <si>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</si>
  <si>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</si>
  <si>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</si>
  <si>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</si>
  <si>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</si>
  <si>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</si>
  <si>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</si>
  <si>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Claims on Government Enterprises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</si>
  <si>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</si>
  <si>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</si>
  <si>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</si>
  <si>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</si>
  <si>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</si>
  <si>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</si>
  <si>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</si>
  <si>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</si>
  <si>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</si>
  <si>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</si>
  <si>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</si>
  <si>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</si>
  <si>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</si>
  <si>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</si>
  <si>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>Mid-May</t>
  </si>
  <si>
    <t>May-Jul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</si>
  <si>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</si>
  <si>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</si>
  <si>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</si>
  <si>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</si>
  <si>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</si>
  <si>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</si>
  <si>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</si>
  <si>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</si>
  <si>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</si>
  <si>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</si>
  <si>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</si>
  <si>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</si>
  <si>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</si>
  <si>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</si>
  <si>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</si>
  <si>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</si>
  <si>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</si>
  <si>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</si>
  <si>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</si>
  <si>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>Listed Share and Bond in Stock Exchange Market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</si>
  <si>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</si>
  <si>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</si>
  <si>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</si>
  <si>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</si>
  <si>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</si>
  <si>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</si>
  <si>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</si>
  <si>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</si>
  <si>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</si>
  <si>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</si>
  <si>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</si>
  <si>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</si>
  <si>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</si>
  <si>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</si>
  <si>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</si>
  <si>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</si>
  <si>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</si>
  <si>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</si>
  <si>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</si>
  <si>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</si>
  <si>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</si>
  <si>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2008/09 P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</si>
  <si>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</si>
  <si>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</si>
  <si>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</si>
  <si>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</si>
  <si>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</si>
  <si>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</si>
  <si>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</si>
  <si>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</si>
  <si>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</si>
  <si>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</si>
  <si>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</si>
  <si>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</si>
  <si>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</si>
  <si>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</si>
  <si>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</si>
  <si>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</si>
  <si>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</si>
  <si>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</si>
  <si>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</si>
  <si>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</si>
  <si>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</si>
  <si>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</si>
  <si>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</si>
  <si>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</si>
  <si>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</si>
  <si>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</si>
  <si>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</si>
  <si>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</si>
  <si>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</si>
  <si>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2007 </t>
  </si>
  <si>
    <t>Period-end Buying Rate</t>
  </si>
  <si>
    <t>Exchange Rate of US Dollar
(NRs/US$)</t>
  </si>
  <si>
    <t>Sources: http://www.eia.doe.gov/emeu/international/crude1.xls and http://www.kitco.com/gold.londonfix.html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</si>
  <si>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</si>
  <si>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</si>
  <si>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</si>
  <si>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</si>
  <si>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</si>
  <si>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</si>
  <si>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Table 45</t>
  </si>
  <si>
    <t>Types of  Securities</t>
  </si>
  <si>
    <t>Annual</t>
  </si>
  <si>
    <t>A. Current Account</t>
  </si>
  <si>
    <t xml:space="preserve">Monthly Turnover:                      </t>
  </si>
  <si>
    <t>Union Finance Limited</t>
  </si>
  <si>
    <t>9/23/2008 (2065/6/7)</t>
  </si>
  <si>
    <t>Kist Merchant &amp; Finance Limited</t>
  </si>
  <si>
    <t>14.4</t>
  </si>
  <si>
    <t>Research Department</t>
  </si>
  <si>
    <t>14.7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</si>
  <si>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</si>
  <si>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</si>
  <si>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</si>
  <si>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</si>
  <si>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</si>
  <si>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</si>
  <si>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 xml:space="preserve"> #  Change in outstanding amount disbursed to VDC/DDC remaining unspent.</t>
  </si>
  <si>
    <t xml:space="preserve"> P :  Provisional.</t>
  </si>
  <si>
    <t>Government Budgetary Operation+</t>
  </si>
  <si>
    <t>9/24/2008 (2065/6/8)</t>
  </si>
  <si>
    <t>Peoples Finance Limited</t>
  </si>
  <si>
    <t>9/25/2008 (2065/6/17)</t>
  </si>
  <si>
    <t>Siddhartha Bank Limited</t>
  </si>
  <si>
    <t>Debenture</t>
  </si>
  <si>
    <t>9/25/2008 (2065/6/9)</t>
  </si>
  <si>
    <t>Laxmi Bank Limited</t>
  </si>
  <si>
    <t>9/25/2008 (2065/6/13)</t>
  </si>
  <si>
    <t>Goodwill Finance Ltd.</t>
  </si>
  <si>
    <t>Nepal Dev. &amp; Emp. Pro. Bank Ltd.</t>
  </si>
  <si>
    <t>Gurkha Development Bank Ltd.</t>
  </si>
  <si>
    <t>Sanima Bikas Bank Ltd.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</si>
  <si>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</si>
  <si>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</si>
  <si>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</si>
  <si>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</si>
  <si>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</si>
  <si>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</si>
  <si>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</si>
  <si>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</si>
  <si>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</si>
  <si>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</si>
  <si>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</si>
  <si>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</si>
  <si>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</si>
  <si>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</si>
  <si>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</si>
  <si>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</si>
  <si>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</si>
  <si>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</si>
  <si>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</si>
  <si>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</si>
  <si>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</si>
  <si>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</si>
  <si>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</si>
  <si>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</si>
  <si>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</si>
  <si>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</si>
  <si>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</si>
  <si>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</si>
  <si>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</si>
  <si>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</si>
  <si>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</si>
  <si>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</si>
  <si>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</si>
  <si>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Table 27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</si>
  <si>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</si>
  <si>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</si>
  <si>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</si>
  <si>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</si>
  <si>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</si>
  <si>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</si>
  <si>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</si>
  <si>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</si>
  <si>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</si>
  <si>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</si>
  <si>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</si>
  <si>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</si>
  <si>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</si>
  <si>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</si>
  <si>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</si>
  <si>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</si>
  <si>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</si>
  <si>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</si>
  <si>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</si>
  <si>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</si>
  <si>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</si>
  <si>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</si>
  <si>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</si>
  <si>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</si>
  <si>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</si>
  <si>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</si>
  <si>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</si>
  <si>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</si>
  <si>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(US$ in million)</t>
  </si>
  <si>
    <t>(In million)</t>
  </si>
  <si>
    <t>IC Purchase</t>
  </si>
  <si>
    <t>US$ Sale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</si>
  <si>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</si>
  <si>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</si>
  <si>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</si>
  <si>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</si>
  <si>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</si>
  <si>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</si>
  <si>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</si>
  <si>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</si>
  <si>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</si>
  <si>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</si>
  <si>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</si>
  <si>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</si>
  <si>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</si>
  <si>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</si>
  <si>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</si>
  <si>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</si>
  <si>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</si>
  <si>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</si>
  <si>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</si>
  <si>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</si>
  <si>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</si>
  <si>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</si>
  <si>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</si>
  <si>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</si>
  <si>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</si>
  <si>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</si>
  <si>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</si>
  <si>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</si>
  <si>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</si>
  <si>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</si>
  <si>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</si>
  <si>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</si>
  <si>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</si>
  <si>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</si>
  <si>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</si>
  <si>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</si>
  <si>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</si>
  <si>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</si>
  <si>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</si>
  <si>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</si>
  <si>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</si>
  <si>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</si>
  <si>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</si>
  <si>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</si>
  <si>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</si>
  <si>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</si>
  <si>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</si>
  <si>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</si>
  <si>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in Thousand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</si>
  <si>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</si>
  <si>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</si>
  <si>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</si>
  <si>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</si>
  <si>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</si>
  <si>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Outright Purchase Auction*</t>
  </si>
  <si>
    <t>Repo Auction*</t>
  </si>
  <si>
    <t>Reverse Repo Auction*</t>
  </si>
  <si>
    <t>Listed Companies and Their Market Capitalization</t>
  </si>
  <si>
    <t>Share Market Activities</t>
  </si>
  <si>
    <t xml:space="preserve"> Turnover Details</t>
  </si>
  <si>
    <t xml:space="preserve"> National Urban Consumer Price Index</t>
  </si>
  <si>
    <t>Core CPI Inflation**</t>
  </si>
  <si>
    <t>Table 46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</si>
  <si>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</si>
  <si>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</si>
  <si>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</si>
  <si>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</si>
  <si>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</si>
  <si>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</si>
  <si>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</si>
  <si>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</si>
  <si>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</si>
  <si>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</si>
  <si>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</si>
  <si>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</si>
  <si>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</si>
  <si>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</si>
  <si>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</si>
  <si>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</si>
  <si>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</si>
  <si>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</si>
  <si>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</si>
  <si>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</si>
  <si>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</si>
  <si>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</si>
  <si>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</si>
  <si>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</si>
  <si>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</si>
  <si>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</si>
  <si>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</si>
  <si>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</si>
  <si>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</si>
  <si>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</si>
  <si>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</si>
  <si>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</si>
  <si>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</si>
  <si>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</si>
  <si>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</si>
  <si>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</si>
  <si>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</si>
  <si>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</si>
  <si>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</si>
  <si>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</si>
  <si>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</si>
  <si>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</si>
  <si>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</si>
  <si>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</si>
  <si>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 xml:space="preserve">10/21/2008(2065/7/5)
</t>
  </si>
  <si>
    <t xml:space="preserve">10/22/2008(2065/7/6)
</t>
  </si>
  <si>
    <t xml:space="preserve">10/26/2008(2065/7/10)
</t>
  </si>
  <si>
    <t xml:space="preserve">10/27/2008(2065/7/11)
</t>
  </si>
  <si>
    <t>11/25/2008(2065/8/10)</t>
  </si>
  <si>
    <t>Nepal Development Bank Ltd.</t>
  </si>
  <si>
    <t>1/11/2009(2065/9/27)</t>
  </si>
  <si>
    <t>Total Rights Share</t>
  </si>
  <si>
    <t xml:space="preserve"> Total Debenture </t>
  </si>
  <si>
    <t>Bank of Asia Nepal Limited</t>
  </si>
  <si>
    <t>1/7/2009(2065/9/23)</t>
  </si>
  <si>
    <t>Nabil Bank Ltd.</t>
  </si>
  <si>
    <t>Deprosc Bank Ltd</t>
  </si>
  <si>
    <t>Lord Buddha Financial Institution Ltd</t>
  </si>
  <si>
    <t>Sagarmatha Merch. Banking and Finance Ltd</t>
  </si>
  <si>
    <t>Suvechha Bikas Bank Ltd</t>
  </si>
  <si>
    <t>Kaski Finance Ltd</t>
  </si>
  <si>
    <t>Prudential Finance Ltd</t>
  </si>
  <si>
    <t>Shree Investment and Finance Ltd</t>
  </si>
  <si>
    <t>Sagarmatha Insurance Company Ltd</t>
  </si>
  <si>
    <t>Nepal Awabas Bikas Bitta Company Ltd</t>
  </si>
  <si>
    <t>Nepal Credit and Commerce Bank Ltd</t>
  </si>
  <si>
    <t>Himalayan General Insurance Company Ltd</t>
  </si>
  <si>
    <t>Yeti Finance Company Ltd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</si>
  <si>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</si>
  <si>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</si>
  <si>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</si>
  <si>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</si>
  <si>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</si>
  <si>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</si>
  <si>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</si>
  <si>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</si>
  <si>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</si>
  <si>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</si>
  <si>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</si>
  <si>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</si>
  <si>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(Percent)</t>
  </si>
  <si>
    <t>FY</t>
  </si>
  <si>
    <t>1991/92</t>
  </si>
  <si>
    <t>1992/93</t>
  </si>
  <si>
    <t>1993/94</t>
  </si>
  <si>
    <t>1994/95</t>
  </si>
  <si>
    <t>1995/96</t>
  </si>
  <si>
    <t>4. Reserve Money (Use)</t>
  </si>
  <si>
    <t>5. Govt Overdraft</t>
  </si>
  <si>
    <t>1.5-5.25</t>
  </si>
  <si>
    <t>First Tenth Months</t>
  </si>
  <si>
    <t xml:space="preserve">Rights Share </t>
  </si>
  <si>
    <t>Rights Share</t>
  </si>
  <si>
    <t xml:space="preserve">Sanima Bikas Bank Ltd. </t>
  </si>
  <si>
    <t xml:space="preserve">(4/20/2009)2066/01/07 </t>
  </si>
  <si>
    <t xml:space="preserve">(4/23/2009)2066/01/10 </t>
  </si>
  <si>
    <t xml:space="preserve">(4/26/2009)2066/01/13 </t>
  </si>
  <si>
    <t xml:space="preserve">DCBL Bank Ltd. </t>
  </si>
  <si>
    <t xml:space="preserve"> (4/26/2009)2066/01/13</t>
  </si>
  <si>
    <t>Lumbini Finance and Leasing Co.</t>
  </si>
  <si>
    <t xml:space="preserve"> (4/28/2009)2066/01/15</t>
  </si>
  <si>
    <t>Narayani Development Bank Ltd</t>
  </si>
  <si>
    <t xml:space="preserve"> (5/10/2009)2066/01/27</t>
  </si>
  <si>
    <t xml:space="preserve">Patan Finance Ltd </t>
  </si>
  <si>
    <t xml:space="preserve">Nepal Share Markets Ltd </t>
  </si>
  <si>
    <t xml:space="preserve">(5/11/2009)2066/01/28 </t>
  </si>
  <si>
    <t xml:space="preserve">Excel Development Bank Ltd </t>
  </si>
  <si>
    <t>Gorkha Development Bank Ltd</t>
  </si>
  <si>
    <t xml:space="preserve">(5/13/2009)2066/01/30 </t>
  </si>
  <si>
    <t xml:space="preserve">Central Finance Ltd </t>
  </si>
  <si>
    <t xml:space="preserve"> (5/13/2009)2066/01/30</t>
  </si>
  <si>
    <t xml:space="preserve">Standard Finance Ltd </t>
  </si>
  <si>
    <t xml:space="preserve"> (5/14/2009)2066/01/31</t>
  </si>
  <si>
    <t xml:space="preserve">Bhrikuti Bikash Bank Ltd </t>
  </si>
  <si>
    <t xml:space="preserve"> (5/14 /2009)2066/01/31</t>
  </si>
  <si>
    <t>Nepal Development and Employment</t>
  </si>
  <si>
    <t>Promotion Bank Ltd</t>
  </si>
  <si>
    <t xml:space="preserve">Prime commercial Bank Ltd. </t>
  </si>
  <si>
    <t xml:space="preserve"> (4/20/2009)2066/01/07</t>
  </si>
  <si>
    <t>Madhyamanchal Gramin Bikas Bank</t>
  </si>
  <si>
    <t>Arun Valley Hydro Power Co.</t>
  </si>
  <si>
    <t xml:space="preserve">(4/27/ 2009)2066/01/04 </t>
  </si>
  <si>
    <t xml:space="preserve">Crystal Finance Ltd </t>
  </si>
  <si>
    <t>Sahayogi Bikash Bank Ltd.</t>
  </si>
  <si>
    <t>Swabalamban Bikash Bank Ltd.</t>
  </si>
  <si>
    <t>Lalitpur Finance Ltd.</t>
  </si>
  <si>
    <t>Brikutee Dev. Bank Ltd.</t>
  </si>
  <si>
    <t>Birgunj Finance Ltd.</t>
  </si>
  <si>
    <t>Siddhartha Finance Ltd.</t>
  </si>
  <si>
    <t>Annapurna Finance Ltd.</t>
  </si>
  <si>
    <t>Nepal Finance &amp; Saving Co Ltd.</t>
  </si>
  <si>
    <t>IME Financial Inst. Ltd.</t>
  </si>
  <si>
    <t>Om Finance Ltd.</t>
  </si>
  <si>
    <t>Mid May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</si>
  <si>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</si>
  <si>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</si>
  <si>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</si>
  <si>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</si>
  <si>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</si>
  <si>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</si>
  <si>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</si>
  <si>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</si>
  <si>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</si>
  <si>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</si>
  <si>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</si>
  <si>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Weighted Average</t>
  </si>
  <si>
    <t>Interbank Transaction Rate</t>
  </si>
  <si>
    <t>Mid-Month\Year</t>
  </si>
  <si>
    <t>Annual Average</t>
  </si>
  <si>
    <t>Import from India</t>
  </si>
  <si>
    <t>Against US Dollar Payment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</si>
  <si>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</si>
  <si>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</si>
  <si>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</si>
  <si>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</si>
  <si>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</si>
  <si>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</si>
  <si>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</si>
  <si>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</si>
  <si>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</si>
  <si>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</si>
  <si>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NEPSE Float Index (Closing)***</t>
  </si>
  <si>
    <t>Public Issue Approval by SEBON</t>
  </si>
  <si>
    <t>Nepal Electrical Authority</t>
  </si>
  <si>
    <t>Himalayan Bank Ltd</t>
  </si>
  <si>
    <t>Kumari Bank Ltd</t>
  </si>
  <si>
    <t>Nepal Investment Bank Ltd</t>
  </si>
  <si>
    <t xml:space="preserve"> Total Bond</t>
  </si>
  <si>
    <t>World Merchant Bank Ltd</t>
  </si>
  <si>
    <t>Bonus Share</t>
  </si>
  <si>
    <t>Bageshowari Development Bank Ltd</t>
  </si>
  <si>
    <t>Bhrikuti Bikash Bank Ltd</t>
  </si>
  <si>
    <t>Navadurga Finance Company Ltd.</t>
  </si>
  <si>
    <t>Capital Merchant Banking and Finance Ltd.</t>
  </si>
  <si>
    <t>Bhajuratna Finance and Saving Company Ltd.</t>
  </si>
  <si>
    <t>Lumbini Finance and Leasing Company Ltd.</t>
  </si>
  <si>
    <t>Siddhartha Finance Company Ltd.</t>
  </si>
  <si>
    <t>Total Bonus Share</t>
  </si>
  <si>
    <t>Nepal Doorsanchar Company Ltd</t>
  </si>
  <si>
    <t>Ordinary Share</t>
  </si>
  <si>
    <t>Prabhu Finance Ltd.</t>
  </si>
  <si>
    <t>Total Ordinary Share</t>
  </si>
  <si>
    <t>Kist Merchant Banking and Finance Ltd</t>
  </si>
  <si>
    <t>Right Share</t>
  </si>
  <si>
    <t>Laxmi Bank Ltd</t>
  </si>
  <si>
    <t>Mar/Apr</t>
  </si>
  <si>
    <t>11.9</t>
  </si>
  <si>
    <t>Price Division</t>
  </si>
  <si>
    <t>Himchuli Development Bank Ltd</t>
  </si>
  <si>
    <t>Business Development Bank Ltd</t>
  </si>
  <si>
    <t>Premier Finance Ltd</t>
  </si>
  <si>
    <t>Nepal Industrial and Commercial Bank Ltd</t>
  </si>
  <si>
    <t>Ace Development Bank Ltd</t>
  </si>
  <si>
    <t>Total Right Share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</si>
  <si>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</si>
  <si>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</si>
  <si>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</si>
  <si>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</si>
  <si>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</si>
  <si>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</si>
  <si>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</si>
  <si>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</si>
  <si>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</si>
  <si>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</si>
  <si>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</si>
  <si>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</si>
  <si>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</si>
  <si>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</si>
  <si>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</si>
  <si>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</si>
  <si>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</si>
  <si>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</si>
  <si>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</si>
  <si>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</si>
  <si>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</si>
  <si>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</si>
  <si>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</si>
  <si>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</si>
  <si>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</si>
  <si>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</si>
  <si>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</si>
  <si>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</si>
  <si>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</si>
  <si>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</si>
  <si>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</si>
  <si>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</si>
  <si>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</si>
  <si>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</si>
  <si>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</si>
  <si>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</si>
  <si>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</si>
  <si>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</si>
  <si>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</si>
  <si>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</si>
  <si>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</si>
  <si>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</si>
  <si>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</si>
  <si>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</si>
  <si>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</si>
  <si>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</si>
  <si>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</si>
  <si>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</si>
  <si>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</si>
  <si>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</si>
  <si>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</si>
  <si>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</si>
  <si>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</si>
  <si>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</si>
  <si>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</si>
  <si>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</si>
  <si>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</si>
  <si>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</si>
  <si>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</si>
  <si>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</si>
  <si>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</si>
  <si>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</si>
  <si>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</si>
  <si>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</si>
  <si>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</si>
  <si>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</si>
  <si>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</si>
  <si>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</si>
  <si>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</si>
  <si>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</si>
  <si>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</si>
  <si>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</si>
  <si>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</si>
  <si>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</si>
  <si>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</si>
  <si>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</si>
  <si>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</si>
  <si>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</si>
  <si>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</si>
  <si>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</si>
  <si>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</si>
  <si>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</si>
  <si>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</si>
  <si>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</si>
  <si>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</si>
  <si>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</si>
  <si>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</si>
  <si>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</si>
  <si>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</si>
  <si>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>( Rs in million )</t>
  </si>
  <si>
    <t>(Rs in million)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</si>
  <si>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</si>
  <si>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</si>
  <si>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</si>
  <si>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</si>
  <si>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</si>
  <si>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</si>
  <si>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</si>
  <si>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</si>
  <si>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</si>
  <si>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</si>
  <si>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</si>
  <si>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</si>
  <si>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</si>
  <si>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</si>
  <si>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</si>
  <si>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</si>
  <si>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</si>
  <si>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</si>
  <si>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</si>
  <si>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</si>
  <si>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</si>
  <si>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</si>
  <si>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</si>
  <si>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</si>
  <si>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</si>
  <si>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</si>
  <si>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</si>
  <si>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</si>
  <si>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</si>
  <si>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</si>
  <si>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</si>
  <si>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</si>
  <si>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</si>
  <si>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</si>
  <si>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</si>
  <si>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</si>
  <si>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</si>
  <si>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</si>
  <si>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</si>
  <si>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</si>
  <si>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</si>
  <si>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</si>
  <si>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</si>
  <si>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</si>
  <si>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</si>
  <si>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</si>
  <si>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</si>
  <si>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</si>
  <si>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</si>
  <si>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</si>
  <si>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</si>
  <si>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</si>
  <si>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</si>
  <si>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</si>
  <si>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</si>
  <si>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</si>
  <si>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</si>
  <si>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</si>
  <si>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</si>
  <si>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</si>
  <si>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</si>
  <si>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</si>
  <si>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</si>
  <si>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</si>
  <si>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</si>
  <si>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</si>
  <si>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</si>
  <si>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</si>
  <si>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</si>
  <si>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</si>
  <si>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</si>
  <si>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</si>
  <si>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</si>
  <si>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</si>
  <si>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</si>
  <si>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</si>
  <si>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</si>
  <si>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</si>
  <si>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</si>
  <si>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</si>
  <si>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</si>
  <si>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</si>
  <si>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</si>
  <si>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</si>
  <si>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</si>
  <si>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</si>
  <si>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</si>
  <si>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</si>
  <si>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</si>
  <si>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</si>
  <si>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</si>
  <si>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</si>
  <si>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</si>
  <si>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</si>
  <si>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</si>
  <si>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</si>
  <si>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</si>
  <si>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</si>
  <si>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</si>
  <si>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</si>
  <si>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</si>
  <si>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</si>
  <si>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</si>
  <si>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</si>
  <si>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</si>
  <si>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</si>
  <si>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</si>
  <si>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During 10 months</t>
  </si>
  <si>
    <t>Writing &amp; Printing Paper</t>
  </si>
  <si>
    <t>X-Ray Film</t>
  </si>
  <si>
    <t>Srijana Finance Ltd</t>
  </si>
  <si>
    <t>10/19/2008(2065/7/3)</t>
  </si>
  <si>
    <t>Swabalamban Laghu Bitta Bikash Bank</t>
  </si>
  <si>
    <t>Nepal Srilanka Merchant Bank &amp; Finance</t>
  </si>
  <si>
    <t>National Finance Ltd.</t>
  </si>
  <si>
    <t>Samjhana Finance Ltd.</t>
  </si>
  <si>
    <t>Nepal Bangladesh Bank Ltd.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</si>
  <si>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</si>
  <si>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</si>
  <si>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</si>
  <si>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</si>
  <si>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</si>
  <si>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</si>
  <si>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</si>
  <si>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</si>
  <si>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</si>
  <si>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</si>
  <si>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</si>
  <si>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5.9 Civial Aviation Authority</t>
  </si>
  <si>
    <t>(First Eleven Months)</t>
  </si>
  <si>
    <t xml:space="preserve">                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</si>
  <si>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</si>
  <si>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</si>
  <si>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</si>
  <si>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</si>
  <si>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</si>
  <si>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</si>
  <si>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</si>
  <si>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</si>
  <si>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</si>
  <si>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</si>
  <si>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</si>
  <si>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</si>
  <si>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</si>
  <si>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</si>
  <si>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</si>
  <si>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</si>
  <si>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</si>
  <si>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</si>
  <si>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</si>
  <si>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</si>
  <si>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</si>
  <si>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</si>
  <si>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</si>
  <si>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</si>
  <si>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</si>
  <si>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</si>
  <si>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</si>
  <si>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</si>
  <si>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</si>
  <si>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</si>
  <si>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</si>
  <si>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</si>
  <si>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</si>
  <si>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</si>
  <si>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</si>
  <si>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</si>
  <si>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Infrastructure Development Bank</t>
  </si>
  <si>
    <t>Investment Bank Ltd.</t>
  </si>
  <si>
    <t>Universal Finance Limited</t>
  </si>
  <si>
    <t>National Life Insurance Company Ltd.</t>
  </si>
  <si>
    <t>Siddhartha Development Bank</t>
  </si>
  <si>
    <t>Citizens International Bank Ltd.</t>
  </si>
  <si>
    <t>Api Finance Ltd.</t>
  </si>
  <si>
    <t>Standard Chartered Bank Ltd.</t>
  </si>
  <si>
    <t>United Finance Ltd.</t>
  </si>
  <si>
    <t xml:space="preserve">   </t>
  </si>
  <si>
    <t>Bageshwori Bikash Bank</t>
  </si>
  <si>
    <t>11/11/2008(2065/7/26)</t>
  </si>
  <si>
    <t>Pokhara Finance Ltd.</t>
  </si>
  <si>
    <t>Nepal Life Insurance Company Ltd</t>
  </si>
  <si>
    <t>Shree Investment and Finance Company Ltd.</t>
  </si>
  <si>
    <t>ICFC Bittiya Sanstha Ltd</t>
  </si>
  <si>
    <t>Standard Finance Ltd</t>
  </si>
  <si>
    <t>Lumbini Bank Ltd</t>
  </si>
  <si>
    <t>Royal Merchant Banking and Finance Ltd</t>
  </si>
  <si>
    <t>Zinc Ingot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</si>
  <si>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</si>
  <si>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</si>
  <si>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</si>
  <si>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</si>
  <si>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</si>
  <si>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</si>
  <si>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</si>
  <si>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</si>
  <si>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</si>
  <si>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</si>
  <si>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</si>
  <si>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</si>
  <si>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</si>
  <si>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7/17/2008 (2065/4/2)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</si>
  <si>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</si>
  <si>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</si>
  <si>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</si>
  <si>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</si>
  <si>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</si>
  <si>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</si>
  <si>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</si>
  <si>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</si>
  <si>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</si>
  <si>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</si>
  <si>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</si>
  <si>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</si>
  <si>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</si>
  <si>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</si>
  <si>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</si>
  <si>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</si>
  <si>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</si>
  <si>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</si>
  <si>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># The SLF rate is determined at the penal rate added to the weighted average discount rate of  91-day Treasury Bills of the preceding week.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</si>
  <si>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</si>
  <si>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</si>
  <si>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</si>
  <si>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</si>
  <si>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</si>
  <si>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</si>
  <si>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</si>
  <si>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</si>
  <si>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</si>
  <si>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</si>
  <si>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</si>
  <si>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</si>
  <si>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</si>
  <si>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</si>
  <si>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</si>
  <si>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</si>
  <si>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</si>
  <si>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</si>
  <si>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</si>
  <si>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</si>
  <si>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</si>
  <si>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 xml:space="preserve"> 2/ Adjusting the exchange valuation gain of Rs 111.1 million</t>
  </si>
  <si>
    <t xml:space="preserve">         1.6 Janakpur Cigaratte Factory Ltd.</t>
  </si>
  <si>
    <t xml:space="preserve">         5.3 Janak Educationa Material Center Ltd.</t>
  </si>
  <si>
    <t>Note :  Change in NFA is derived by taking mid-July as base and minus (-) sign indicates increase.</t>
  </si>
  <si>
    <t>* = After adjusting exchange valuation gain/loss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</si>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</sst>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0.0_)"/>
    <numFmt numFmtId="175" formatCode="0_)"/>
    <numFmt numFmtId="176" formatCode="0.00_)"/>
    <numFmt numFmtId="177" formatCode="0.000"/>
    <numFmt numFmtId="178" formatCode="0.000_)"/>
    <numFmt numFmtId="179" formatCode="0.0000000000000"/>
    <numFmt numFmtId="180" formatCode="0.000000000000"/>
    <numFmt numFmtId="181" formatCode="0.00000000000"/>
    <numFmt numFmtId="182" formatCode="0.0000000000"/>
    <numFmt numFmtId="183" formatCode="#,##0.0"/>
    <numFmt numFmtId="184" formatCode="_-* #,##0.0_-;\-* #,##0.0_-;_-* &quot;-&quot;??_-;_-@_-"/>
    <numFmt numFmtId="185" formatCode="_-* #,##0.0000_-;\-* #,##0.0000_-;_-* &quot;-&quot;??_-;_-@_-"/>
    <numFmt numFmtId="186" formatCode="_(* #,##0.000_);_(* \(#,##0.000\);_(* &quot;-&quot;??_);_(@_)"/>
    <numFmt numFmtId="187" formatCode="_(* #,##0.0_);_(* \(#,##0.0\);_(* &quot;-&quot;??_);_(@_)"/>
    <numFmt numFmtId="188" formatCode="0.0000"/>
    <numFmt numFmtId="189" formatCode="_-* #,##0.000_-;\-* #,##0.000_-;_-* &quot;-&quot;??_-;_-@_-"/>
    <numFmt numFmtId="190" formatCode="0.000000"/>
    <numFmt numFmtId="191" formatCode="0.00000"/>
  </numFmts>
  <fonts count="8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name val="Courier"/>
      <family val="0"/>
    </font>
    <font>
      <i/>
      <sz val="11"/>
      <name val="Times New Roman"/>
      <family val="1"/>
    </font>
    <font>
      <i/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0"/>
    </font>
    <font>
      <sz val="10"/>
      <color indexed="14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4"/>
      <name val="Times New Roman"/>
      <family val="1"/>
    </font>
    <font>
      <sz val="12"/>
      <name val="Helv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sz val="10"/>
      <color indexed="57"/>
      <name val="Arial"/>
      <family val="2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4"/>
      <name val="Arial"/>
      <family val="2"/>
    </font>
    <font>
      <b/>
      <u val="single"/>
      <sz val="10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sz val="8"/>
      <color indexed="8"/>
      <name val="Times New Roman"/>
      <family val="1"/>
    </font>
    <font>
      <sz val="8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hair"/>
      <bottom style="hair"/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174" fontId="43" fillId="0" borderId="0">
      <alignment/>
      <protection/>
    </xf>
    <xf numFmtId="173" fontId="4" fillId="0" borderId="0">
      <alignment/>
      <protection/>
    </xf>
    <xf numFmtId="0" fontId="0" fillId="0" borderId="0">
      <alignment/>
      <protection/>
    </xf>
    <xf numFmtId="173" fontId="4" fillId="0" borderId="0">
      <alignment/>
      <protection/>
    </xf>
    <xf numFmtId="0" fontId="0" fillId="0" borderId="0">
      <alignment/>
      <protection/>
    </xf>
    <xf numFmtId="174" fontId="43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980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73" fontId="4" fillId="0" borderId="0" xfId="58">
      <alignment/>
      <protection/>
    </xf>
    <xf numFmtId="173" fontId="2" fillId="0" borderId="0" xfId="58" applyFont="1">
      <alignment/>
      <protection/>
    </xf>
    <xf numFmtId="173" fontId="1" fillId="0" borderId="0" xfId="58" applyFont="1" applyBorder="1" applyAlignment="1" quotePrefix="1">
      <alignment horizontal="center"/>
      <protection/>
    </xf>
    <xf numFmtId="172" fontId="4" fillId="0" borderId="0" xfId="58" applyNumberFormat="1">
      <alignment/>
      <protection/>
    </xf>
    <xf numFmtId="173" fontId="2" fillId="0" borderId="14" xfId="58" applyNumberFormat="1" applyFont="1" applyBorder="1" applyAlignment="1" applyProtection="1">
      <alignment horizontal="centerContinuous"/>
      <protection/>
    </xf>
    <xf numFmtId="173" fontId="2" fillId="0" borderId="15" xfId="58" applyFont="1" applyBorder="1" applyAlignment="1">
      <alignment horizontal="centerContinuous"/>
      <protection/>
    </xf>
    <xf numFmtId="173" fontId="2" fillId="0" borderId="13" xfId="58" applyNumberFormat="1" applyFont="1" applyBorder="1" applyAlignment="1" applyProtection="1">
      <alignment horizontal="center"/>
      <protection/>
    </xf>
    <xf numFmtId="173" fontId="2" fillId="0" borderId="0" xfId="58" applyNumberFormat="1" applyFont="1" applyAlignment="1" applyProtection="1">
      <alignment horizontal="left"/>
      <protection/>
    </xf>
    <xf numFmtId="172" fontId="2" fillId="0" borderId="0" xfId="58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73" fontId="2" fillId="0" borderId="0" xfId="58" applyNumberFormat="1" applyFont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172" fontId="2" fillId="0" borderId="12" xfId="58" applyNumberFormat="1" applyFont="1" applyBorder="1" applyAlignment="1">
      <alignment horizontal="center" vertical="center"/>
      <protection/>
    </xf>
    <xf numFmtId="174" fontId="2" fillId="0" borderId="18" xfId="58" applyNumberFormat="1" applyFont="1" applyBorder="1" applyAlignment="1" applyProtection="1">
      <alignment horizontal="center" vertical="center"/>
      <protection/>
    </xf>
    <xf numFmtId="172" fontId="1" fillId="0" borderId="28" xfId="58" applyNumberFormat="1" applyFont="1" applyBorder="1" applyAlignment="1">
      <alignment horizontal="center" vertical="center"/>
      <protection/>
    </xf>
    <xf numFmtId="173" fontId="2" fillId="0" borderId="24" xfId="58" applyNumberFormat="1" applyFont="1" applyBorder="1" applyAlignment="1" applyProtection="1">
      <alignment horizontal="center" vertical="center"/>
      <protection/>
    </xf>
    <xf numFmtId="173" fontId="1" fillId="0" borderId="29" xfId="58" applyNumberFormat="1" applyFont="1" applyBorder="1" applyAlignment="1" applyProtection="1">
      <alignment horizontal="center" vertical="center"/>
      <protection/>
    </xf>
    <xf numFmtId="172" fontId="1" fillId="0" borderId="30" xfId="58" applyNumberFormat="1" applyFont="1" applyBorder="1" applyAlignment="1">
      <alignment horizontal="center" vertical="center"/>
      <protection/>
    </xf>
    <xf numFmtId="172" fontId="2" fillId="0" borderId="31" xfId="58" applyNumberFormat="1" applyFont="1" applyBorder="1" applyAlignment="1">
      <alignment horizontal="center" vertical="center"/>
      <protection/>
    </xf>
    <xf numFmtId="172" fontId="1" fillId="0" borderId="32" xfId="58" applyNumberFormat="1" applyFont="1" applyBorder="1" applyAlignment="1">
      <alignment horizontal="center" vertical="center"/>
      <protection/>
    </xf>
    <xf numFmtId="174" fontId="2" fillId="0" borderId="0" xfId="58" applyNumberFormat="1" applyFont="1" applyBorder="1" applyAlignment="1" applyProtection="1">
      <alignment horizontal="center" vertical="center"/>
      <protection/>
    </xf>
    <xf numFmtId="172" fontId="1" fillId="0" borderId="33" xfId="58" applyNumberFormat="1" applyFont="1" applyBorder="1" applyAlignment="1">
      <alignment horizontal="center" vertical="center"/>
      <protection/>
    </xf>
    <xf numFmtId="172" fontId="1" fillId="0" borderId="20" xfId="0" applyNumberFormat="1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172" fontId="2" fillId="0" borderId="2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2" fontId="1" fillId="0" borderId="14" xfId="0" applyNumberFormat="1" applyFont="1" applyBorder="1" applyAlignment="1">
      <alignment vertical="center"/>
    </xf>
    <xf numFmtId="172" fontId="2" fillId="0" borderId="21" xfId="0" applyNumberFormat="1" applyFont="1" applyBorder="1" applyAlignment="1">
      <alignment vertical="center"/>
    </xf>
    <xf numFmtId="172" fontId="1" fillId="0" borderId="34" xfId="58" applyNumberFormat="1" applyFont="1" applyBorder="1" applyAlignment="1">
      <alignment horizontal="center" vertical="center"/>
      <protection/>
    </xf>
    <xf numFmtId="172" fontId="1" fillId="0" borderId="29" xfId="58" applyNumberFormat="1" applyFont="1" applyBorder="1" applyAlignment="1">
      <alignment horizontal="center" vertical="center"/>
      <protection/>
    </xf>
    <xf numFmtId="173" fontId="1" fillId="0" borderId="35" xfId="58" applyNumberFormat="1" applyFont="1" applyBorder="1" applyAlignment="1" applyProtection="1">
      <alignment horizontal="center" vertical="center"/>
      <protection/>
    </xf>
    <xf numFmtId="0" fontId="14" fillId="0" borderId="36" xfId="0" applyFont="1" applyBorder="1" applyAlignment="1">
      <alignment/>
    </xf>
    <xf numFmtId="172" fontId="2" fillId="0" borderId="3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3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9" xfId="0" applyFont="1" applyBorder="1" applyAlignment="1">
      <alignment horizontal="left" indent="2"/>
    </xf>
    <xf numFmtId="2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172" fontId="10" fillId="0" borderId="26" xfId="0" applyNumberFormat="1" applyFont="1" applyBorder="1" applyAlignment="1">
      <alignment/>
    </xf>
    <xf numFmtId="172" fontId="10" fillId="0" borderId="24" xfId="0" applyNumberFormat="1" applyFont="1" applyBorder="1" applyAlignment="1">
      <alignment/>
    </xf>
    <xf numFmtId="172" fontId="10" fillId="0" borderId="25" xfId="0" applyNumberFormat="1" applyFont="1" applyBorder="1" applyAlignment="1">
      <alignment/>
    </xf>
    <xf numFmtId="172" fontId="2" fillId="0" borderId="40" xfId="0" applyNumberFormat="1" applyFont="1" applyBorder="1" applyAlignment="1">
      <alignment/>
    </xf>
    <xf numFmtId="172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0" fontId="18" fillId="0" borderId="0" xfId="0" applyFont="1" applyBorder="1" applyAlignment="1">
      <alignment/>
    </xf>
    <xf numFmtId="172" fontId="1" fillId="33" borderId="44" xfId="0" applyNumberFormat="1" applyFont="1" applyFill="1" applyBorder="1" applyAlignment="1">
      <alignment/>
    </xf>
    <xf numFmtId="172" fontId="1" fillId="33" borderId="45" xfId="0" applyNumberFormat="1" applyFont="1" applyFill="1" applyBorder="1" applyAlignment="1">
      <alignment/>
    </xf>
    <xf numFmtId="172" fontId="1" fillId="33" borderId="46" xfId="0" applyNumberFormat="1" applyFont="1" applyFill="1" applyBorder="1" applyAlignment="1">
      <alignment/>
    </xf>
    <xf numFmtId="172" fontId="1" fillId="33" borderId="24" xfId="0" applyNumberFormat="1" applyFont="1" applyFill="1" applyBorder="1" applyAlignment="1">
      <alignment/>
    </xf>
    <xf numFmtId="1" fontId="1" fillId="33" borderId="24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/>
    </xf>
    <xf numFmtId="172" fontId="1" fillId="33" borderId="27" xfId="0" applyNumberFormat="1" applyFont="1" applyFill="1" applyBorder="1" applyAlignment="1">
      <alignment/>
    </xf>
    <xf numFmtId="172" fontId="1" fillId="33" borderId="27" xfId="0" applyNumberFormat="1" applyFont="1" applyFill="1" applyBorder="1" applyAlignment="1">
      <alignment horizontal="center"/>
    </xf>
    <xf numFmtId="172" fontId="1" fillId="33" borderId="21" xfId="0" applyNumberFormat="1" applyFont="1" applyFill="1" applyBorder="1" applyAlignment="1">
      <alignment horizontal="center"/>
    </xf>
    <xf numFmtId="172" fontId="1" fillId="33" borderId="23" xfId="0" applyNumberFormat="1" applyFont="1" applyFill="1" applyBorder="1" applyAlignment="1">
      <alignment horizontal="center"/>
    </xf>
    <xf numFmtId="172" fontId="1" fillId="33" borderId="22" xfId="0" applyNumberFormat="1" applyFont="1" applyFill="1" applyBorder="1" applyAlignment="1">
      <alignment horizontal="center"/>
    </xf>
    <xf numFmtId="172" fontId="1" fillId="33" borderId="25" xfId="0" applyNumberFormat="1" applyFont="1" applyFill="1" applyBorder="1" applyAlignment="1">
      <alignment/>
    </xf>
    <xf numFmtId="172" fontId="1" fillId="33" borderId="25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3" borderId="19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2" fontId="1" fillId="0" borderId="43" xfId="0" applyNumberFormat="1" applyFont="1" applyBorder="1" applyAlignment="1" quotePrefix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2" fontId="2" fillId="0" borderId="38" xfId="0" applyNumberFormat="1" applyFont="1" applyBorder="1" applyAlignment="1" quotePrefix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 quotePrefix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/>
    </xf>
    <xf numFmtId="0" fontId="1" fillId="33" borderId="49" xfId="0" applyFont="1" applyFill="1" applyBorder="1" applyAlignment="1">
      <alignment horizontal="left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 applyProtection="1">
      <alignment horizontal="center" vertical="center"/>
      <protection/>
    </xf>
    <xf numFmtId="0" fontId="1" fillId="33" borderId="52" xfId="0" applyFont="1" applyFill="1" applyBorder="1" applyAlignment="1">
      <alignment vertical="center"/>
    </xf>
    <xf numFmtId="0" fontId="1" fillId="33" borderId="53" xfId="0" applyFont="1" applyFill="1" applyBorder="1" applyAlignment="1">
      <alignment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9" fillId="33" borderId="4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vertical="center"/>
    </xf>
    <xf numFmtId="0" fontId="20" fillId="33" borderId="41" xfId="0" applyFont="1" applyFill="1" applyBorder="1" applyAlignment="1">
      <alignment horizontal="center" vertical="center" wrapText="1"/>
    </xf>
    <xf numFmtId="0" fontId="20" fillId="33" borderId="43" xfId="0" applyFont="1" applyFill="1" applyBorder="1" applyAlignment="1">
      <alignment horizontal="center" vertical="center" wrapText="1"/>
    </xf>
    <xf numFmtId="16" fontId="20" fillId="33" borderId="43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0" fillId="33" borderId="48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0" fillId="33" borderId="38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/>
    </xf>
    <xf numFmtId="0" fontId="20" fillId="33" borderId="15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 vertical="center"/>
    </xf>
    <xf numFmtId="0" fontId="20" fillId="33" borderId="41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2" fontId="1" fillId="0" borderId="55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indent="1"/>
    </xf>
    <xf numFmtId="2" fontId="21" fillId="0" borderId="3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left" indent="1"/>
    </xf>
    <xf numFmtId="0" fontId="2" fillId="0" borderId="24" xfId="0" applyFont="1" applyBorder="1" applyAlignment="1">
      <alignment horizontal="left" indent="2"/>
    </xf>
    <xf numFmtId="0" fontId="2" fillId="0" borderId="27" xfId="0" applyFont="1" applyBorder="1" applyAlignment="1">
      <alignment vertical="center"/>
    </xf>
    <xf numFmtId="2" fontId="2" fillId="0" borderId="56" xfId="0" applyNumberFormat="1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33" borderId="49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49" xfId="0" applyFont="1" applyFill="1" applyBorder="1" applyAlignment="1" quotePrefix="1">
      <alignment horizontal="center" vertical="center"/>
    </xf>
    <xf numFmtId="0" fontId="1" fillId="33" borderId="59" xfId="0" applyFont="1" applyFill="1" applyBorder="1" applyAlignment="1" quotePrefix="1">
      <alignment horizontal="center" vertical="center"/>
    </xf>
    <xf numFmtId="0" fontId="1" fillId="33" borderId="61" xfId="0" applyFont="1" applyFill="1" applyBorder="1" applyAlignment="1" quotePrefix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vertical="center"/>
    </xf>
    <xf numFmtId="0" fontId="1" fillId="33" borderId="62" xfId="0" applyFont="1" applyFill="1" applyBorder="1" applyAlignment="1">
      <alignment horizontal="center" vertical="center"/>
    </xf>
    <xf numFmtId="173" fontId="1" fillId="33" borderId="54" xfId="58" applyNumberFormat="1" applyFont="1" applyFill="1" applyBorder="1" applyAlignment="1" applyProtection="1">
      <alignment horizontal="center" vertical="center"/>
      <protection/>
    </xf>
    <xf numFmtId="173" fontId="1" fillId="33" borderId="19" xfId="58" applyNumberFormat="1" applyFont="1" applyFill="1" applyBorder="1" applyAlignment="1" applyProtection="1">
      <alignment horizontal="center" vertical="center"/>
      <protection/>
    </xf>
    <xf numFmtId="173" fontId="1" fillId="33" borderId="13" xfId="58" applyNumberFormat="1" applyFont="1" applyFill="1" applyBorder="1" applyAlignment="1" applyProtection="1">
      <alignment horizontal="center" vertical="center"/>
      <protection/>
    </xf>
    <xf numFmtId="173" fontId="1" fillId="33" borderId="10" xfId="58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>
      <alignment horizontal="center" vertical="center"/>
    </xf>
    <xf numFmtId="173" fontId="2" fillId="0" borderId="0" xfId="60" applyFont="1">
      <alignment/>
      <protection/>
    </xf>
    <xf numFmtId="172" fontId="2" fillId="0" borderId="0" xfId="58" applyNumberFormat="1" applyFont="1" applyBorder="1" applyAlignment="1">
      <alignment horizontal="center" vertical="center"/>
      <protection/>
    </xf>
    <xf numFmtId="172" fontId="2" fillId="0" borderId="24" xfId="58" applyNumberFormat="1" applyFont="1" applyBorder="1" applyAlignment="1">
      <alignment horizontal="center" vertical="center"/>
      <protection/>
    </xf>
    <xf numFmtId="172" fontId="2" fillId="0" borderId="18" xfId="58" applyNumberFormat="1" applyFont="1" applyBorder="1" applyAlignment="1">
      <alignment horizontal="center" vertical="center"/>
      <protection/>
    </xf>
    <xf numFmtId="173" fontId="2" fillId="0" borderId="0" xfId="58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63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1" fillId="0" borderId="6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64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64" xfId="0" applyFont="1" applyBorder="1" applyAlignment="1">
      <alignment horizontal="right"/>
    </xf>
    <xf numFmtId="0" fontId="2" fillId="0" borderId="65" xfId="0" applyFont="1" applyBorder="1" applyAlignment="1">
      <alignment horizontal="right"/>
    </xf>
    <xf numFmtId="0" fontId="2" fillId="0" borderId="66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2" fillId="0" borderId="67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0" fillId="33" borderId="43" xfId="0" applyFont="1" applyFill="1" applyBorder="1" applyAlignment="1">
      <alignment horizontal="center"/>
    </xf>
    <xf numFmtId="0" fontId="6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20" fillId="33" borderId="41" xfId="0" applyFont="1" applyFill="1" applyBorder="1" applyAlignment="1" applyProtection="1">
      <alignment horizontal="center"/>
      <protection locked="0"/>
    </xf>
    <xf numFmtId="174" fontId="20" fillId="0" borderId="38" xfId="0" applyNumberFormat="1" applyFont="1" applyBorder="1" applyAlignment="1" applyProtection="1">
      <alignment horizontal="right"/>
      <protection locked="0"/>
    </xf>
    <xf numFmtId="174" fontId="10" fillId="0" borderId="38" xfId="0" applyNumberFormat="1" applyFont="1" applyBorder="1" applyAlignment="1" applyProtection="1">
      <alignment horizontal="right"/>
      <protection locked="0"/>
    </xf>
    <xf numFmtId="174" fontId="10" fillId="0" borderId="38" xfId="0" applyNumberFormat="1" applyFont="1" applyBorder="1" applyAlignment="1">
      <alignment horizontal="right"/>
    </xf>
    <xf numFmtId="174" fontId="10" fillId="0" borderId="38" xfId="0" applyNumberFormat="1" applyFont="1" applyBorder="1" applyAlignment="1" applyProtection="1">
      <alignment horizontal="right"/>
      <protection/>
    </xf>
    <xf numFmtId="174" fontId="20" fillId="0" borderId="38" xfId="0" applyNumberFormat="1" applyFont="1" applyBorder="1" applyAlignment="1" applyProtection="1">
      <alignment horizontal="right"/>
      <protection/>
    </xf>
    <xf numFmtId="174" fontId="20" fillId="0" borderId="38" xfId="0" applyNumberFormat="1" applyFont="1" applyBorder="1" applyAlignment="1">
      <alignment horizontal="right"/>
    </xf>
    <xf numFmtId="174" fontId="23" fillId="0" borderId="38" xfId="0" applyNumberFormat="1" applyFont="1" applyBorder="1" applyAlignment="1" applyProtection="1">
      <alignment horizontal="right"/>
      <protection locked="0"/>
    </xf>
    <xf numFmtId="174" fontId="23" fillId="0" borderId="38" xfId="0" applyNumberFormat="1" applyFont="1" applyBorder="1" applyAlignment="1" applyProtection="1">
      <alignment horizontal="right"/>
      <protection/>
    </xf>
    <xf numFmtId="0" fontId="1" fillId="33" borderId="25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5" xfId="0" applyFont="1" applyBorder="1" applyAlignment="1">
      <alignment/>
    </xf>
    <xf numFmtId="0" fontId="1" fillId="33" borderId="5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13" fillId="0" borderId="27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172" fontId="2" fillId="0" borderId="68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60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58" xfId="0" applyNumberFormat="1" applyFont="1" applyBorder="1" applyAlignment="1">
      <alignment/>
    </xf>
    <xf numFmtId="172" fontId="10" fillId="0" borderId="68" xfId="0" applyNumberFormat="1" applyFont="1" applyBorder="1" applyAlignment="1">
      <alignment/>
    </xf>
    <xf numFmtId="172" fontId="2" fillId="0" borderId="68" xfId="0" applyNumberFormat="1" applyFont="1" applyFill="1" applyBorder="1" applyAlignment="1">
      <alignment/>
    </xf>
    <xf numFmtId="172" fontId="2" fillId="0" borderId="37" xfId="0" applyNumberFormat="1" applyFont="1" applyFill="1" applyBorder="1" applyAlignment="1">
      <alignment/>
    </xf>
    <xf numFmtId="172" fontId="2" fillId="0" borderId="40" xfId="0" applyNumberFormat="1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9" fillId="33" borderId="31" xfId="0" applyFont="1" applyFill="1" applyBorder="1" applyAlignment="1">
      <alignment horizontal="center"/>
    </xf>
    <xf numFmtId="0" fontId="2" fillId="33" borderId="54" xfId="0" applyFont="1" applyFill="1" applyBorder="1" applyAlignment="1">
      <alignment/>
    </xf>
    <xf numFmtId="0" fontId="20" fillId="33" borderId="20" xfId="0" applyFont="1" applyFill="1" applyBorder="1" applyAlignment="1">
      <alignment horizontal="center" vertical="center"/>
    </xf>
    <xf numFmtId="0" fontId="20" fillId="33" borderId="69" xfId="0" applyFont="1" applyFill="1" applyBorder="1" applyAlignment="1">
      <alignment horizontal="center" vertical="center"/>
    </xf>
    <xf numFmtId="0" fontId="20" fillId="33" borderId="70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 wrapText="1"/>
    </xf>
    <xf numFmtId="0" fontId="20" fillId="33" borderId="71" xfId="0" applyFont="1" applyFill="1" applyBorder="1" applyAlignment="1">
      <alignment horizontal="center" vertical="center" wrapText="1"/>
    </xf>
    <xf numFmtId="2" fontId="25" fillId="0" borderId="55" xfId="0" applyNumberFormat="1" applyFont="1" applyBorder="1" applyAlignment="1">
      <alignment horizontal="center" vertical="center"/>
    </xf>
    <xf numFmtId="2" fontId="25" fillId="0" borderId="31" xfId="0" applyNumberFormat="1" applyFont="1" applyBorder="1" applyAlignment="1">
      <alignment horizontal="center" vertical="center"/>
    </xf>
    <xf numFmtId="2" fontId="26" fillId="0" borderId="31" xfId="0" applyNumberFormat="1" applyFont="1" applyBorder="1" applyAlignment="1">
      <alignment horizontal="center" vertical="center"/>
    </xf>
    <xf numFmtId="172" fontId="1" fillId="0" borderId="42" xfId="0" applyNumberFormat="1" applyFont="1" applyBorder="1" applyAlignment="1">
      <alignment vertical="center"/>
    </xf>
    <xf numFmtId="172" fontId="2" fillId="0" borderId="58" xfId="0" applyNumberFormat="1" applyFont="1" applyBorder="1" applyAlignment="1">
      <alignment vertical="center"/>
    </xf>
    <xf numFmtId="172" fontId="2" fillId="0" borderId="22" xfId="0" applyNumberFormat="1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2" fontId="2" fillId="0" borderId="57" xfId="0" applyNumberFormat="1" applyFont="1" applyBorder="1" applyAlignment="1">
      <alignment vertical="center"/>
    </xf>
    <xf numFmtId="173" fontId="1" fillId="33" borderId="55" xfId="58" applyNumberFormat="1" applyFont="1" applyFill="1" applyBorder="1" applyAlignment="1" applyProtection="1">
      <alignment horizontal="center" vertical="center"/>
      <protection/>
    </xf>
    <xf numFmtId="173" fontId="1" fillId="33" borderId="25" xfId="58" applyNumberFormat="1" applyFont="1" applyFill="1" applyBorder="1" applyAlignment="1" applyProtection="1">
      <alignment horizontal="center" vertical="center"/>
      <protection/>
    </xf>
    <xf numFmtId="173" fontId="1" fillId="33" borderId="71" xfId="58" applyNumberFormat="1" applyFont="1" applyFill="1" applyBorder="1" applyAlignment="1" applyProtection="1">
      <alignment horizontal="center" vertical="center"/>
      <protection/>
    </xf>
    <xf numFmtId="172" fontId="2" fillId="0" borderId="72" xfId="58" applyNumberFormat="1" applyFont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20" fillId="0" borderId="36" xfId="0" applyFont="1" applyBorder="1" applyAlignment="1" applyProtection="1">
      <alignment horizontal="left"/>
      <protection locked="0"/>
    </xf>
    <xf numFmtId="0" fontId="10" fillId="0" borderId="36" xfId="0" applyFont="1" applyBorder="1" applyAlignment="1" applyProtection="1">
      <alignment horizontal="left"/>
      <protection locked="0"/>
    </xf>
    <xf numFmtId="0" fontId="23" fillId="0" borderId="36" xfId="0" applyFont="1" applyBorder="1" applyAlignment="1" applyProtection="1">
      <alignment horizontal="left"/>
      <protection locked="0"/>
    </xf>
    <xf numFmtId="174" fontId="20" fillId="0" borderId="12" xfId="0" applyNumberFormat="1" applyFont="1" applyBorder="1" applyAlignment="1" applyProtection="1">
      <alignment horizontal="right"/>
      <protection locked="0"/>
    </xf>
    <xf numFmtId="174" fontId="10" fillId="0" borderId="12" xfId="0" applyNumberFormat="1" applyFont="1" applyBorder="1" applyAlignment="1" applyProtection="1">
      <alignment horizontal="right"/>
      <protection locked="0"/>
    </xf>
    <xf numFmtId="0" fontId="1" fillId="33" borderId="46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1" fillId="0" borderId="24" xfId="0" applyFont="1" applyBorder="1" applyAlignment="1">
      <alignment/>
    </xf>
    <xf numFmtId="1" fontId="9" fillId="33" borderId="25" xfId="0" applyNumberFormat="1" applyFont="1" applyFill="1" applyBorder="1" applyAlignment="1" applyProtection="1">
      <alignment horizontal="right"/>
      <protection/>
    </xf>
    <xf numFmtId="1" fontId="9" fillId="33" borderId="10" xfId="0" applyNumberFormat="1" applyFont="1" applyFill="1" applyBorder="1" applyAlignment="1" applyProtection="1">
      <alignment horizontal="right"/>
      <protection/>
    </xf>
    <xf numFmtId="1" fontId="9" fillId="33" borderId="19" xfId="0" applyNumberFormat="1" applyFont="1" applyFill="1" applyBorder="1" applyAlignment="1" applyProtection="1">
      <alignment horizontal="right"/>
      <protection/>
    </xf>
    <xf numFmtId="1" fontId="9" fillId="33" borderId="25" xfId="0" applyNumberFormat="1" applyFont="1" applyFill="1" applyBorder="1" applyAlignment="1" applyProtection="1" quotePrefix="1">
      <alignment horizontal="center"/>
      <protection/>
    </xf>
    <xf numFmtId="1" fontId="9" fillId="33" borderId="15" xfId="0" applyNumberFormat="1" applyFont="1" applyFill="1" applyBorder="1" applyAlignment="1" applyProtection="1" quotePrefix="1">
      <alignment horizontal="center"/>
      <protection/>
    </xf>
    <xf numFmtId="1" fontId="9" fillId="33" borderId="10" xfId="0" applyNumberFormat="1" applyFont="1" applyFill="1" applyBorder="1" applyAlignment="1" applyProtection="1" quotePrefix="1">
      <alignment horizontal="center"/>
      <protection/>
    </xf>
    <xf numFmtId="1" fontId="9" fillId="33" borderId="19" xfId="0" applyNumberFormat="1" applyFont="1" applyFill="1" applyBorder="1" applyAlignment="1" applyProtection="1" quotePrefix="1">
      <alignment horizontal="center"/>
      <protection/>
    </xf>
    <xf numFmtId="0" fontId="10" fillId="0" borderId="55" xfId="0" applyFont="1" applyBorder="1" applyAlignment="1">
      <alignment/>
    </xf>
    <xf numFmtId="0" fontId="10" fillId="0" borderId="55" xfId="0" applyFont="1" applyBorder="1" applyAlignment="1">
      <alignment wrapText="1"/>
    </xf>
    <xf numFmtId="0" fontId="10" fillId="0" borderId="5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" fillId="33" borderId="73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right"/>
    </xf>
    <xf numFmtId="0" fontId="1" fillId="0" borderId="4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1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1" xfId="0" applyFont="1" applyBorder="1" applyAlignment="1">
      <alignment/>
    </xf>
    <xf numFmtId="0" fontId="1" fillId="33" borderId="41" xfId="0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10" fillId="0" borderId="31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Border="1" applyAlignment="1">
      <alignment horizontal="left"/>
    </xf>
    <xf numFmtId="176" fontId="2" fillId="0" borderId="0" xfId="0" applyNumberFormat="1" applyFont="1" applyAlignment="1" applyProtection="1" quotePrefix="1">
      <alignment horizontal="left"/>
      <protection/>
    </xf>
    <xf numFmtId="172" fontId="1" fillId="0" borderId="38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38" xfId="0" applyNumberFormat="1" applyFont="1" applyBorder="1" applyAlignment="1">
      <alignment/>
    </xf>
    <xf numFmtId="172" fontId="2" fillId="0" borderId="41" xfId="0" applyNumberFormat="1" applyFont="1" applyBorder="1" applyAlignment="1">
      <alignment/>
    </xf>
    <xf numFmtId="172" fontId="2" fillId="0" borderId="62" xfId="0" applyNumberFormat="1" applyFont="1" applyBorder="1" applyAlignment="1">
      <alignment/>
    </xf>
    <xf numFmtId="172" fontId="1" fillId="0" borderId="48" xfId="0" applyNumberFormat="1" applyFont="1" applyBorder="1" applyAlignment="1">
      <alignment/>
    </xf>
    <xf numFmtId="172" fontId="1" fillId="0" borderId="41" xfId="0" applyNumberFormat="1" applyFont="1" applyBorder="1" applyAlignment="1">
      <alignment/>
    </xf>
    <xf numFmtId="0" fontId="2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0" fillId="33" borderId="74" xfId="0" applyFont="1" applyFill="1" applyBorder="1" applyAlignment="1" quotePrefix="1">
      <alignment horizontal="center"/>
    </xf>
    <xf numFmtId="0" fontId="20" fillId="33" borderId="53" xfId="0" applyFont="1" applyFill="1" applyBorder="1" applyAlignment="1" quotePrefix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 wrapText="1"/>
    </xf>
    <xf numFmtId="0" fontId="20" fillId="33" borderId="62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 wrapText="1"/>
    </xf>
    <xf numFmtId="0" fontId="2" fillId="0" borderId="31" xfId="0" applyFont="1" applyBorder="1" applyAlignment="1">
      <alignment/>
    </xf>
    <xf numFmtId="184" fontId="2" fillId="0" borderId="0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184" fontId="2" fillId="0" borderId="36" xfId="0" applyNumberFormat="1" applyFont="1" applyBorder="1" applyAlignment="1">
      <alignment/>
    </xf>
    <xf numFmtId="184" fontId="2" fillId="0" borderId="0" xfId="0" applyNumberFormat="1" applyFont="1" applyFill="1" applyBorder="1" applyAlignment="1">
      <alignment/>
    </xf>
    <xf numFmtId="43" fontId="2" fillId="0" borderId="18" xfId="0" applyNumberFormat="1" applyFont="1" applyFill="1" applyBorder="1" applyAlignment="1">
      <alignment/>
    </xf>
    <xf numFmtId="43" fontId="2" fillId="0" borderId="12" xfId="0" applyNumberFormat="1" applyFont="1" applyFill="1" applyBorder="1" applyAlignment="1">
      <alignment/>
    </xf>
    <xf numFmtId="184" fontId="2" fillId="0" borderId="36" xfId="0" applyNumberFormat="1" applyFont="1" applyFill="1" applyBorder="1" applyAlignment="1">
      <alignment/>
    </xf>
    <xf numFmtId="0" fontId="2" fillId="0" borderId="54" xfId="0" applyFont="1" applyBorder="1" applyAlignment="1">
      <alignment/>
    </xf>
    <xf numFmtId="184" fontId="2" fillId="0" borderId="10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184" fontId="2" fillId="0" borderId="10" xfId="0" applyNumberFormat="1" applyFont="1" applyFill="1" applyBorder="1" applyAlignment="1">
      <alignment/>
    </xf>
    <xf numFmtId="43" fontId="2" fillId="0" borderId="13" xfId="0" applyNumberFormat="1" applyFont="1" applyFill="1" applyBorder="1" applyAlignment="1">
      <alignment/>
    </xf>
    <xf numFmtId="184" fontId="2" fillId="0" borderId="62" xfId="0" applyNumberFormat="1" applyFont="1" applyFill="1" applyBorder="1" applyAlignment="1">
      <alignment/>
    </xf>
    <xf numFmtId="43" fontId="2" fillId="0" borderId="19" xfId="0" applyNumberFormat="1" applyFont="1" applyFill="1" applyBorder="1" applyAlignment="1">
      <alignment/>
    </xf>
    <xf numFmtId="0" fontId="1" fillId="0" borderId="56" xfId="0" applyFont="1" applyBorder="1" applyAlignment="1">
      <alignment horizontal="center" vertical="center"/>
    </xf>
    <xf numFmtId="184" fontId="20" fillId="0" borderId="21" xfId="0" applyNumberFormat="1" applyFont="1" applyBorder="1" applyAlignment="1">
      <alignment vertical="center"/>
    </xf>
    <xf numFmtId="43" fontId="20" fillId="0" borderId="22" xfId="0" applyNumberFormat="1" applyFont="1" applyBorder="1" applyAlignment="1">
      <alignment vertical="center"/>
    </xf>
    <xf numFmtId="184" fontId="20" fillId="0" borderId="58" xfId="0" applyNumberFormat="1" applyFont="1" applyFill="1" applyBorder="1" applyAlignment="1">
      <alignment vertical="center"/>
    </xf>
    <xf numFmtId="43" fontId="20" fillId="0" borderId="22" xfId="0" applyNumberFormat="1" applyFont="1" applyFill="1" applyBorder="1" applyAlignment="1">
      <alignment vertical="center"/>
    </xf>
    <xf numFmtId="184" fontId="20" fillId="0" borderId="21" xfId="0" applyNumberFormat="1" applyFont="1" applyFill="1" applyBorder="1" applyAlignment="1">
      <alignment vertical="center"/>
    </xf>
    <xf numFmtId="43" fontId="20" fillId="0" borderId="23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2" fillId="0" borderId="36" xfId="0" applyNumberFormat="1" applyFont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36" xfId="0" applyNumberFormat="1" applyFont="1" applyFill="1" applyBorder="1" applyAlignment="1">
      <alignment/>
    </xf>
    <xf numFmtId="184" fontId="2" fillId="0" borderId="62" xfId="0" applyNumberFormat="1" applyFont="1" applyBorder="1" applyAlignment="1">
      <alignment/>
    </xf>
    <xf numFmtId="43" fontId="2" fillId="0" borderId="62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184" fontId="20" fillId="0" borderId="58" xfId="0" applyNumberFormat="1" applyFont="1" applyBorder="1" applyAlignment="1">
      <alignment vertical="center"/>
    </xf>
    <xf numFmtId="43" fontId="20" fillId="0" borderId="58" xfId="0" applyNumberFormat="1" applyFont="1" applyFill="1" applyBorder="1" applyAlignment="1">
      <alignment vertical="center"/>
    </xf>
    <xf numFmtId="43" fontId="20" fillId="0" borderId="21" xfId="0" applyNumberFormat="1" applyFont="1" applyFill="1" applyBorder="1" applyAlignment="1">
      <alignment vertical="center"/>
    </xf>
    <xf numFmtId="0" fontId="1" fillId="33" borderId="75" xfId="0" applyFont="1" applyFill="1" applyBorder="1" applyAlignment="1">
      <alignment horizontal="left"/>
    </xf>
    <xf numFmtId="0" fontId="20" fillId="33" borderId="51" xfId="0" applyFont="1" applyFill="1" applyBorder="1" applyAlignment="1" quotePrefix="1">
      <alignment horizontal="center"/>
    </xf>
    <xf numFmtId="184" fontId="2" fillId="0" borderId="38" xfId="0" applyNumberFormat="1" applyFont="1" applyBorder="1" applyAlignment="1">
      <alignment/>
    </xf>
    <xf numFmtId="184" fontId="2" fillId="0" borderId="12" xfId="0" applyNumberFormat="1" applyFont="1" applyBorder="1" applyAlignment="1">
      <alignment/>
    </xf>
    <xf numFmtId="184" fontId="2" fillId="0" borderId="18" xfId="0" applyNumberFormat="1" applyFont="1" applyFill="1" applyBorder="1" applyAlignment="1">
      <alignment/>
    </xf>
    <xf numFmtId="184" fontId="2" fillId="0" borderId="38" xfId="0" applyNumberFormat="1" applyFont="1" applyFill="1" applyBorder="1" applyAlignment="1">
      <alignment/>
    </xf>
    <xf numFmtId="184" fontId="2" fillId="0" borderId="41" xfId="0" applyNumberFormat="1" applyFont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2" fillId="0" borderId="19" xfId="0" applyNumberFormat="1" applyFont="1" applyFill="1" applyBorder="1" applyAlignment="1">
      <alignment/>
    </xf>
    <xf numFmtId="184" fontId="20" fillId="0" borderId="22" xfId="0" applyNumberFormat="1" applyFont="1" applyBorder="1" applyAlignment="1">
      <alignment horizontal="center" vertical="center"/>
    </xf>
    <xf numFmtId="184" fontId="20" fillId="0" borderId="23" xfId="0" applyNumberFormat="1" applyFont="1" applyFill="1" applyBorder="1" applyAlignment="1">
      <alignment horizontal="center" vertical="center"/>
    </xf>
    <xf numFmtId="184" fontId="2" fillId="0" borderId="18" xfId="0" applyNumberFormat="1" applyFont="1" applyBorder="1" applyAlignment="1">
      <alignment/>
    </xf>
    <xf numFmtId="184" fontId="2" fillId="0" borderId="12" xfId="0" applyNumberFormat="1" applyFont="1" applyFill="1" applyBorder="1" applyAlignment="1">
      <alignment/>
    </xf>
    <xf numFmtId="184" fontId="20" fillId="0" borderId="22" xfId="0" applyNumberFormat="1" applyFont="1" applyFill="1" applyBorder="1" applyAlignment="1">
      <alignment horizontal="center" vertical="center"/>
    </xf>
    <xf numFmtId="39" fontId="20" fillId="0" borderId="0" xfId="0" applyNumberFormat="1" applyFont="1" applyAlignment="1" applyProtection="1">
      <alignment horizontal="center"/>
      <protection/>
    </xf>
    <xf numFmtId="39" fontId="20" fillId="33" borderId="49" xfId="0" applyNumberFormat="1" applyFont="1" applyFill="1" applyBorder="1" applyAlignment="1" applyProtection="1">
      <alignment horizontal="center" vertical="center"/>
      <protection/>
    </xf>
    <xf numFmtId="43" fontId="20" fillId="33" borderId="54" xfId="0" applyNumberFormat="1" applyFont="1" applyFill="1" applyBorder="1" applyAlignment="1">
      <alignment horizontal="left" vertical="center"/>
    </xf>
    <xf numFmtId="39" fontId="20" fillId="33" borderId="62" xfId="0" applyNumberFormat="1" applyFont="1" applyFill="1" applyBorder="1" applyAlignment="1" applyProtection="1">
      <alignment horizontal="center" vertical="center"/>
      <protection/>
    </xf>
    <xf numFmtId="39" fontId="20" fillId="33" borderId="10" xfId="0" applyNumberFormat="1" applyFont="1" applyFill="1" applyBorder="1" applyAlignment="1" applyProtection="1">
      <alignment horizontal="center" vertical="center"/>
      <protection/>
    </xf>
    <xf numFmtId="39" fontId="20" fillId="33" borderId="13" xfId="0" applyNumberFormat="1" applyFont="1" applyFill="1" applyBorder="1" applyAlignment="1" applyProtection="1">
      <alignment horizontal="center" vertical="center" wrapText="1"/>
      <protection/>
    </xf>
    <xf numFmtId="39" fontId="20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43" fontId="10" fillId="0" borderId="0" xfId="0" applyNumberFormat="1" applyFont="1" applyFill="1" applyBorder="1" applyAlignment="1">
      <alignment/>
    </xf>
    <xf numFmtId="43" fontId="10" fillId="0" borderId="12" xfId="0" applyNumberFormat="1" applyFont="1" applyFill="1" applyBorder="1" applyAlignment="1">
      <alignment/>
    </xf>
    <xf numFmtId="43" fontId="10" fillId="0" borderId="36" xfId="0" applyNumberFormat="1" applyFont="1" applyBorder="1" applyAlignment="1">
      <alignment/>
    </xf>
    <xf numFmtId="43" fontId="10" fillId="0" borderId="0" xfId="0" applyNumberFormat="1" applyFont="1" applyBorder="1" applyAlignment="1">
      <alignment/>
    </xf>
    <xf numFmtId="43" fontId="10" fillId="0" borderId="12" xfId="0" applyNumberFormat="1" applyFont="1" applyBorder="1" applyAlignment="1">
      <alignment/>
    </xf>
    <xf numFmtId="43" fontId="10" fillId="0" borderId="18" xfId="0" applyNumberFormat="1" applyFont="1" applyFill="1" applyBorder="1" applyAlignment="1">
      <alignment/>
    </xf>
    <xf numFmtId="0" fontId="10" fillId="0" borderId="54" xfId="0" applyFont="1" applyBorder="1" applyAlignment="1">
      <alignment/>
    </xf>
    <xf numFmtId="43" fontId="10" fillId="0" borderId="62" xfId="0" applyNumberFormat="1" applyFont="1" applyBorder="1" applyAlignment="1">
      <alignment/>
    </xf>
    <xf numFmtId="43" fontId="10" fillId="0" borderId="10" xfId="0" applyNumberFormat="1" applyFont="1" applyBorder="1" applyAlignment="1">
      <alignment/>
    </xf>
    <xf numFmtId="0" fontId="20" fillId="0" borderId="56" xfId="0" applyFont="1" applyFill="1" applyBorder="1" applyAlignment="1">
      <alignment horizontal="center" vertical="center"/>
    </xf>
    <xf numFmtId="43" fontId="20" fillId="0" borderId="33" xfId="0" applyNumberFormat="1" applyFont="1" applyFill="1" applyBorder="1" applyAlignment="1">
      <alignment vertical="center"/>
    </xf>
    <xf numFmtId="43" fontId="20" fillId="0" borderId="34" xfId="0" applyNumberFormat="1" applyFont="1" applyFill="1" applyBorder="1" applyAlignment="1">
      <alignment vertical="center"/>
    </xf>
    <xf numFmtId="43" fontId="20" fillId="0" borderId="30" xfId="0" applyNumberFormat="1" applyFont="1" applyFill="1" applyBorder="1" applyAlignment="1">
      <alignment vertical="center"/>
    </xf>
    <xf numFmtId="43" fontId="20" fillId="0" borderId="76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3" fontId="10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33" borderId="48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0" fillId="33" borderId="41" xfId="0" applyFont="1" applyFill="1" applyBorder="1" applyAlignment="1">
      <alignment/>
    </xf>
    <xf numFmtId="0" fontId="20" fillId="33" borderId="62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171" fontId="2" fillId="0" borderId="36" xfId="42" applyFont="1" applyBorder="1" applyAlignment="1">
      <alignment horizontal="right" vertical="center"/>
    </xf>
    <xf numFmtId="176" fontId="2" fillId="0" borderId="12" xfId="42" applyNumberFormat="1" applyFont="1" applyBorder="1" applyAlignment="1">
      <alignment horizontal="right" vertical="center"/>
    </xf>
    <xf numFmtId="171" fontId="2" fillId="0" borderId="0" xfId="42" applyFont="1" applyBorder="1" applyAlignment="1">
      <alignment horizontal="right" vertical="center"/>
    </xf>
    <xf numFmtId="171" fontId="2" fillId="0" borderId="0" xfId="42" applyNumberFormat="1" applyFont="1" applyBorder="1" applyAlignment="1">
      <alignment horizontal="right" vertical="center"/>
    </xf>
    <xf numFmtId="171" fontId="2" fillId="0" borderId="12" xfId="42" applyFont="1" applyBorder="1" applyAlignment="1">
      <alignment horizontal="right" vertical="center"/>
    </xf>
    <xf numFmtId="171" fontId="2" fillId="0" borderId="0" xfId="42" applyNumberFormat="1" applyFont="1" applyFill="1" applyBorder="1" applyAlignment="1">
      <alignment horizontal="right" vertical="center"/>
    </xf>
    <xf numFmtId="176" fontId="2" fillId="0" borderId="12" xfId="42" applyNumberFormat="1" applyFont="1" applyFill="1" applyBorder="1" applyAlignment="1">
      <alignment horizontal="right" vertical="center"/>
    </xf>
    <xf numFmtId="171" fontId="2" fillId="0" borderId="0" xfId="42" applyFont="1" applyFill="1" applyBorder="1" applyAlignment="1">
      <alignment horizontal="right" vertical="center"/>
    </xf>
    <xf numFmtId="171" fontId="2" fillId="0" borderId="62" xfId="42" applyFont="1" applyBorder="1" applyAlignment="1">
      <alignment horizontal="right" vertical="center"/>
    </xf>
    <xf numFmtId="176" fontId="2" fillId="0" borderId="13" xfId="42" applyNumberFormat="1" applyFont="1" applyBorder="1" applyAlignment="1">
      <alignment horizontal="right" vertical="center"/>
    </xf>
    <xf numFmtId="171" fontId="2" fillId="0" borderId="10" xfId="42" applyFont="1" applyFill="1" applyBorder="1" applyAlignment="1">
      <alignment horizontal="right" vertical="center"/>
    </xf>
    <xf numFmtId="176" fontId="2" fillId="0" borderId="13" xfId="42" applyNumberFormat="1" applyFont="1" applyFill="1" applyBorder="1" applyAlignment="1">
      <alignment horizontal="right" vertical="center"/>
    </xf>
    <xf numFmtId="0" fontId="20" fillId="0" borderId="43" xfId="0" applyFont="1" applyBorder="1" applyAlignment="1">
      <alignment/>
    </xf>
    <xf numFmtId="171" fontId="20" fillId="0" borderId="10" xfId="42" applyFont="1" applyBorder="1" applyAlignment="1">
      <alignment horizontal="right" vertical="center"/>
    </xf>
    <xf numFmtId="176" fontId="20" fillId="0" borderId="10" xfId="42" applyNumberFormat="1" applyFont="1" applyBorder="1" applyAlignment="1">
      <alignment horizontal="right" vertical="center"/>
    </xf>
    <xf numFmtId="171" fontId="20" fillId="0" borderId="42" xfId="42" applyFont="1" applyFill="1" applyBorder="1" applyAlignment="1">
      <alignment horizontal="right" vertical="center"/>
    </xf>
    <xf numFmtId="176" fontId="20" fillId="0" borderId="15" xfId="42" applyNumberFormat="1" applyFont="1" applyFill="1" applyBorder="1" applyAlignment="1">
      <alignment horizontal="right" vertical="center"/>
    </xf>
    <xf numFmtId="171" fontId="20" fillId="0" borderId="42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0" fillId="33" borderId="75" xfId="0" applyFont="1" applyFill="1" applyBorder="1" applyAlignment="1">
      <alignment horizontal="left" vertical="center"/>
    </xf>
    <xf numFmtId="0" fontId="20" fillId="33" borderId="51" xfId="0" applyFont="1" applyFill="1" applyBorder="1" applyAlignment="1" quotePrefix="1">
      <alignment horizontal="center" vertical="center"/>
    </xf>
    <xf numFmtId="0" fontId="20" fillId="33" borderId="74" xfId="0" applyFont="1" applyFill="1" applyBorder="1" applyAlignment="1" quotePrefix="1">
      <alignment horizontal="center" vertical="center"/>
    </xf>
    <xf numFmtId="0" fontId="20" fillId="33" borderId="53" xfId="0" applyFont="1" applyFill="1" applyBorder="1" applyAlignment="1" quotePrefix="1">
      <alignment horizontal="center" vertical="center"/>
    </xf>
    <xf numFmtId="43" fontId="2" fillId="0" borderId="38" xfId="0" applyNumberFormat="1" applyFont="1" applyBorder="1" applyAlignment="1">
      <alignment/>
    </xf>
    <xf numFmtId="43" fontId="2" fillId="0" borderId="41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0" fillId="0" borderId="56" xfId="0" applyFont="1" applyBorder="1" applyAlignment="1">
      <alignment horizontal="center" vertical="center"/>
    </xf>
    <xf numFmtId="0" fontId="20" fillId="33" borderId="75" xfId="0" applyFont="1" applyFill="1" applyBorder="1" applyAlignment="1">
      <alignment horizontal="left"/>
    </xf>
    <xf numFmtId="0" fontId="20" fillId="33" borderId="77" xfId="0" applyFont="1" applyFill="1" applyBorder="1" applyAlignment="1">
      <alignment horizontal="left"/>
    </xf>
    <xf numFmtId="0" fontId="20" fillId="0" borderId="2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8" fillId="0" borderId="0" xfId="0" applyFont="1" applyFill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172" fontId="1" fillId="0" borderId="4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33" borderId="4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1" fontId="2" fillId="0" borderId="10" xfId="42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9" fontId="2" fillId="0" borderId="0" xfId="42" applyNumberFormat="1" applyFont="1" applyFill="1" applyBorder="1" applyAlignment="1">
      <alignment horizontal="center"/>
    </xf>
    <xf numFmtId="2" fontId="2" fillId="0" borderId="0" xfId="42" applyNumberFormat="1" applyFont="1" applyBorder="1" applyAlignment="1">
      <alignment horizontal="center"/>
    </xf>
    <xf numFmtId="2" fontId="2" fillId="0" borderId="0" xfId="42" applyNumberFormat="1" applyFont="1" applyFill="1" applyBorder="1" applyAlignment="1">
      <alignment horizontal="center"/>
    </xf>
    <xf numFmtId="4" fontId="2" fillId="0" borderId="0" xfId="42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3" xfId="0" applyFont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1" fontId="2" fillId="0" borderId="0" xfId="42" applyFont="1" applyFill="1" applyBorder="1" applyAlignment="1">
      <alignment horizontal="center"/>
    </xf>
    <xf numFmtId="0" fontId="20" fillId="0" borderId="29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30" xfId="0" applyFont="1" applyBorder="1" applyAlignment="1">
      <alignment vertical="center"/>
    </xf>
    <xf numFmtId="172" fontId="20" fillId="0" borderId="34" xfId="0" applyNumberFormat="1" applyFont="1" applyFill="1" applyBorder="1" applyAlignment="1">
      <alignment horizontal="center" vertical="center"/>
    </xf>
    <xf numFmtId="172" fontId="20" fillId="0" borderId="34" xfId="0" applyNumberFormat="1" applyFont="1" applyBorder="1" applyAlignment="1">
      <alignment vertical="center"/>
    </xf>
    <xf numFmtId="172" fontId="20" fillId="0" borderId="34" xfId="0" applyNumberFormat="1" applyFont="1" applyFill="1" applyBorder="1" applyAlignment="1">
      <alignment vertical="center"/>
    </xf>
    <xf numFmtId="172" fontId="20" fillId="0" borderId="34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176" fontId="1" fillId="0" borderId="69" xfId="0" applyNumberFormat="1" applyFont="1" applyBorder="1" applyAlignment="1" applyProtection="1">
      <alignment horizontal="right" vertical="center"/>
      <protection/>
    </xf>
    <xf numFmtId="176" fontId="1" fillId="0" borderId="72" xfId="0" applyNumberFormat="1" applyFont="1" applyBorder="1" applyAlignment="1" applyProtection="1">
      <alignment horizontal="right" vertical="center"/>
      <protection/>
    </xf>
    <xf numFmtId="0" fontId="2" fillId="0" borderId="31" xfId="0" applyFont="1" applyBorder="1" applyAlignment="1">
      <alignment horizontal="center" vertical="center"/>
    </xf>
    <xf numFmtId="0" fontId="2" fillId="0" borderId="31" xfId="0" applyNumberFormat="1" applyFont="1" applyBorder="1" applyAlignment="1" applyProtection="1">
      <alignment horizontal="center" vertical="center"/>
      <protection/>
    </xf>
    <xf numFmtId="176" fontId="2" fillId="0" borderId="36" xfId="0" applyNumberFormat="1" applyFont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72" xfId="0" applyNumberFormat="1" applyFont="1" applyFill="1" applyBorder="1" applyAlignment="1" applyProtection="1">
      <alignment horizontal="right" vertical="center"/>
      <protection/>
    </xf>
    <xf numFmtId="0" fontId="1" fillId="33" borderId="42" xfId="0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0" fillId="33" borderId="75" xfId="0" applyFont="1" applyFill="1" applyBorder="1" applyAlignment="1" applyProtection="1">
      <alignment horizontal="left" vertical="center"/>
      <protection/>
    </xf>
    <xf numFmtId="0" fontId="20" fillId="33" borderId="52" xfId="0" applyFont="1" applyFill="1" applyBorder="1" applyAlignment="1" quotePrefix="1">
      <alignment horizontal="center" vertical="center"/>
    </xf>
    <xf numFmtId="0" fontId="20" fillId="33" borderId="52" xfId="0" applyNumberFormat="1" applyFont="1" applyFill="1" applyBorder="1" applyAlignment="1" quotePrefix="1">
      <alignment horizontal="center" vertical="center"/>
    </xf>
    <xf numFmtId="0" fontId="2" fillId="0" borderId="31" xfId="0" applyFont="1" applyBorder="1" applyAlignment="1" applyProtection="1">
      <alignment horizontal="left" vertical="center"/>
      <protection/>
    </xf>
    <xf numFmtId="176" fontId="2" fillId="0" borderId="18" xfId="0" applyNumberFormat="1" applyFont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0" xfId="42" applyNumberFormat="1" applyFont="1" applyBorder="1" applyAlignment="1">
      <alignment horizontal="right" vertical="center"/>
    </xf>
    <xf numFmtId="176" fontId="2" fillId="0" borderId="0" xfId="42" applyNumberFormat="1" applyFont="1" applyFill="1" applyBorder="1" applyAlignment="1">
      <alignment horizontal="right" vertical="center"/>
    </xf>
    <xf numFmtId="176" fontId="2" fillId="0" borderId="18" xfId="42" applyNumberFormat="1" applyFont="1" applyFill="1" applyBorder="1" applyAlignment="1">
      <alignment horizontal="right" vertical="center"/>
    </xf>
    <xf numFmtId="0" fontId="2" fillId="0" borderId="54" xfId="0" applyFont="1" applyBorder="1" applyAlignment="1" applyProtection="1">
      <alignment horizontal="left" vertical="center"/>
      <protection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42" applyNumberFormat="1" applyFont="1" applyBorder="1" applyAlignment="1">
      <alignment horizontal="right" vertical="center"/>
    </xf>
    <xf numFmtId="176" fontId="2" fillId="0" borderId="10" xfId="42" applyNumberFormat="1" applyFont="1" applyFill="1" applyBorder="1" applyAlignment="1">
      <alignment horizontal="right" vertical="center"/>
    </xf>
    <xf numFmtId="176" fontId="2" fillId="0" borderId="19" xfId="42" applyNumberFormat="1" applyFont="1" applyFill="1" applyBorder="1" applyAlignment="1">
      <alignment horizontal="right" vertical="center"/>
    </xf>
    <xf numFmtId="0" fontId="20" fillId="0" borderId="56" xfId="0" applyFont="1" applyBorder="1" applyAlignment="1" applyProtection="1">
      <alignment horizontal="left" vertical="center"/>
      <protection/>
    </xf>
    <xf numFmtId="176" fontId="20" fillId="0" borderId="21" xfId="0" applyNumberFormat="1" applyFont="1" applyBorder="1" applyAlignment="1">
      <alignment horizontal="right" vertical="center"/>
    </xf>
    <xf numFmtId="176" fontId="20" fillId="0" borderId="21" xfId="42" applyNumberFormat="1" applyFont="1" applyBorder="1" applyAlignment="1">
      <alignment horizontal="right" vertical="center"/>
    </xf>
    <xf numFmtId="176" fontId="20" fillId="0" borderId="21" xfId="42" applyNumberFormat="1" applyFont="1" applyFill="1" applyBorder="1" applyAlignment="1">
      <alignment horizontal="right" vertical="center"/>
    </xf>
    <xf numFmtId="176" fontId="20" fillId="0" borderId="23" xfId="42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0" fillId="33" borderId="15" xfId="0" applyFont="1" applyFill="1" applyBorder="1" applyAlignment="1" quotePrefix="1">
      <alignment horizontal="center" vertical="center"/>
    </xf>
    <xf numFmtId="174" fontId="20" fillId="33" borderId="43" xfId="0" applyNumberFormat="1" applyFont="1" applyFill="1" applyBorder="1" applyAlignment="1" quotePrefix="1">
      <alignment horizontal="center" vertical="center"/>
    </xf>
    <xf numFmtId="174" fontId="20" fillId="33" borderId="15" xfId="0" applyNumberFormat="1" applyFont="1" applyFill="1" applyBorder="1" applyAlignment="1" quotePrefix="1">
      <alignment horizontal="center" vertical="center"/>
    </xf>
    <xf numFmtId="174" fontId="2" fillId="0" borderId="12" xfId="42" applyNumberFormat="1" applyFont="1" applyBorder="1" applyAlignment="1">
      <alignment horizontal="right" vertical="center"/>
    </xf>
    <xf numFmtId="174" fontId="2" fillId="0" borderId="38" xfId="42" applyNumberFormat="1" applyFont="1" applyBorder="1" applyAlignment="1">
      <alignment horizontal="right" vertical="center"/>
    </xf>
    <xf numFmtId="174" fontId="2" fillId="0" borderId="12" xfId="42" applyNumberFormat="1" applyFont="1" applyFill="1" applyBorder="1" applyAlignment="1">
      <alignment horizontal="right" vertical="center"/>
    </xf>
    <xf numFmtId="174" fontId="2" fillId="0" borderId="13" xfId="42" applyNumberFormat="1" applyFont="1" applyBorder="1" applyAlignment="1">
      <alignment horizontal="right" vertical="center"/>
    </xf>
    <xf numFmtId="174" fontId="2" fillId="0" borderId="41" xfId="42" applyNumberFormat="1" applyFont="1" applyBorder="1" applyAlignment="1">
      <alignment horizontal="right" vertical="center"/>
    </xf>
    <xf numFmtId="174" fontId="2" fillId="0" borderId="13" xfId="42" applyNumberFormat="1" applyFont="1" applyFill="1" applyBorder="1" applyAlignment="1">
      <alignment horizontal="right" vertical="center"/>
    </xf>
    <xf numFmtId="0" fontId="20" fillId="0" borderId="43" xfId="0" applyFont="1" applyBorder="1" applyAlignment="1">
      <alignment vertical="center"/>
    </xf>
    <xf numFmtId="174" fontId="20" fillId="0" borderId="13" xfId="42" applyNumberFormat="1" applyFont="1" applyBorder="1" applyAlignment="1">
      <alignment horizontal="right" vertical="center"/>
    </xf>
    <xf numFmtId="174" fontId="20" fillId="0" borderId="13" xfId="42" applyNumberFormat="1" applyFont="1" applyFill="1" applyBorder="1" applyAlignment="1">
      <alignment horizontal="right" vertical="center"/>
    </xf>
    <xf numFmtId="174" fontId="20" fillId="0" borderId="43" xfId="42" applyNumberFormat="1" applyFont="1" applyFill="1" applyBorder="1" applyAlignment="1">
      <alignment horizontal="right" vertical="center"/>
    </xf>
    <xf numFmtId="43" fontId="2" fillId="0" borderId="18" xfId="0" applyNumberFormat="1" applyFont="1" applyFill="1" applyBorder="1" applyAlignment="1">
      <alignment horizontal="left"/>
    </xf>
    <xf numFmtId="185" fontId="2" fillId="0" borderId="18" xfId="0" applyNumberFormat="1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1" fillId="0" borderId="34" xfId="0" applyFont="1" applyBorder="1" applyAlignment="1">
      <alignment vertical="center"/>
    </xf>
    <xf numFmtId="171" fontId="2" fillId="0" borderId="38" xfId="42" applyNumberFormat="1" applyFont="1" applyBorder="1" applyAlignment="1">
      <alignment/>
    </xf>
    <xf numFmtId="171" fontId="2" fillId="0" borderId="12" xfId="42" applyNumberFormat="1" applyFont="1" applyBorder="1" applyAlignment="1">
      <alignment/>
    </xf>
    <xf numFmtId="171" fontId="2" fillId="0" borderId="18" xfId="42" applyNumberFormat="1" applyFont="1" applyFill="1" applyBorder="1" applyAlignment="1">
      <alignment/>
    </xf>
    <xf numFmtId="171" fontId="2" fillId="0" borderId="12" xfId="42" applyNumberFormat="1" applyFont="1" applyFill="1" applyBorder="1" applyAlignment="1">
      <alignment/>
    </xf>
    <xf numFmtId="171" fontId="2" fillId="0" borderId="41" xfId="42" applyNumberFormat="1" applyFont="1" applyBorder="1" applyAlignment="1">
      <alignment/>
    </xf>
    <xf numFmtId="171" fontId="2" fillId="0" borderId="41" xfId="42" applyNumberFormat="1" applyFont="1" applyFill="1" applyBorder="1" applyAlignment="1">
      <alignment/>
    </xf>
    <xf numFmtId="171" fontId="2" fillId="0" borderId="70" xfId="42" applyNumberFormat="1" applyFont="1" applyFill="1" applyBorder="1" applyAlignment="1">
      <alignment/>
    </xf>
    <xf numFmtId="171" fontId="20" fillId="0" borderId="57" xfId="42" applyNumberFormat="1" applyFont="1" applyBorder="1" applyAlignment="1">
      <alignment horizontal="center" vertical="center"/>
    </xf>
    <xf numFmtId="171" fontId="20" fillId="0" borderId="22" xfId="42" applyNumberFormat="1" applyFont="1" applyBorder="1" applyAlignment="1">
      <alignment horizontal="center" vertical="center"/>
    </xf>
    <xf numFmtId="171" fontId="20" fillId="0" borderId="22" xfId="42" applyNumberFormat="1" applyFont="1" applyFill="1" applyBorder="1" applyAlignment="1">
      <alignment horizontal="center" vertical="center"/>
    </xf>
    <xf numFmtId="171" fontId="20" fillId="0" borderId="23" xfId="42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quotePrefix="1">
      <alignment horizontal="center"/>
    </xf>
    <xf numFmtId="184" fontId="2" fillId="0" borderId="18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43" fontId="20" fillId="0" borderId="0" xfId="0" applyNumberFormat="1" applyFont="1" applyFill="1" applyBorder="1" applyAlignment="1">
      <alignment vertical="center"/>
    </xf>
    <xf numFmtId="172" fontId="2" fillId="0" borderId="19" xfId="0" applyNumberFormat="1" applyFont="1" applyBorder="1" applyAlignment="1">
      <alignment horizontal="center"/>
    </xf>
    <xf numFmtId="172" fontId="2" fillId="0" borderId="40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1" fontId="2" fillId="0" borderId="18" xfId="42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/>
    </xf>
    <xf numFmtId="0" fontId="1" fillId="33" borderId="43" xfId="0" applyFont="1" applyFill="1" applyBorder="1" applyAlignment="1">
      <alignment horizontal="center"/>
    </xf>
    <xf numFmtId="0" fontId="1" fillId="0" borderId="43" xfId="0" applyFont="1" applyBorder="1" applyAlignment="1">
      <alignment/>
    </xf>
    <xf numFmtId="0" fontId="1" fillId="33" borderId="38" xfId="0" applyFont="1" applyFill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30" fillId="0" borderId="0" xfId="0" applyFont="1" applyAlignment="1">
      <alignment/>
    </xf>
    <xf numFmtId="0" fontId="30" fillId="0" borderId="12" xfId="0" applyFont="1" applyBorder="1" applyAlignment="1">
      <alignment horizontal="left"/>
    </xf>
    <xf numFmtId="0" fontId="30" fillId="0" borderId="36" xfId="0" applyFont="1" applyBorder="1" applyAlignment="1">
      <alignment/>
    </xf>
    <xf numFmtId="2" fontId="1" fillId="0" borderId="41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>
      <alignment/>
    </xf>
    <xf numFmtId="172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4" fontId="2" fillId="0" borderId="18" xfId="0" applyNumberFormat="1" applyFont="1" applyFill="1" applyBorder="1" applyAlignment="1">
      <alignment horizontal="center"/>
    </xf>
    <xf numFmtId="174" fontId="2" fillId="0" borderId="72" xfId="58" applyNumberFormat="1" applyFont="1" applyBorder="1" applyAlignment="1" applyProtection="1">
      <alignment horizontal="center" vertical="center"/>
      <protection/>
    </xf>
    <xf numFmtId="0" fontId="8" fillId="0" borderId="34" xfId="0" applyFont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2" fontId="13" fillId="0" borderId="38" xfId="0" applyNumberFormat="1" applyFont="1" applyFill="1" applyBorder="1" applyAlignment="1">
      <alignment/>
    </xf>
    <xf numFmtId="172" fontId="13" fillId="0" borderId="41" xfId="0" applyNumberFormat="1" applyFont="1" applyFill="1" applyBorder="1" applyAlignment="1">
      <alignment/>
    </xf>
    <xf numFmtId="0" fontId="0" fillId="0" borderId="0" xfId="59">
      <alignment/>
      <protection/>
    </xf>
    <xf numFmtId="171" fontId="2" fillId="0" borderId="18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3" fontId="4" fillId="0" borderId="0" xfId="58" applyFill="1">
      <alignment/>
      <protection/>
    </xf>
    <xf numFmtId="0" fontId="1" fillId="0" borderId="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171" fontId="2" fillId="0" borderId="18" xfId="42" applyNumberFormat="1" applyFont="1" applyFill="1" applyBorder="1" applyAlignment="1">
      <alignment/>
    </xf>
    <xf numFmtId="0" fontId="20" fillId="33" borderId="62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center"/>
    </xf>
    <xf numFmtId="0" fontId="20" fillId="33" borderId="41" xfId="0" applyFont="1" applyFill="1" applyBorder="1" applyAlignment="1">
      <alignment horizontal="center"/>
    </xf>
    <xf numFmtId="1" fontId="20" fillId="0" borderId="38" xfId="0" applyNumberFormat="1" applyFont="1" applyBorder="1" applyAlignment="1" applyProtection="1">
      <alignment horizontal="center"/>
      <protection locked="0"/>
    </xf>
    <xf numFmtId="1" fontId="10" fillId="0" borderId="38" xfId="0" applyNumberFormat="1" applyFont="1" applyBorder="1" applyAlignment="1" applyProtection="1">
      <alignment horizontal="center"/>
      <protection locked="0"/>
    </xf>
    <xf numFmtId="1" fontId="23" fillId="0" borderId="38" xfId="0" applyNumberFormat="1" applyFont="1" applyBorder="1" applyAlignment="1" applyProtection="1">
      <alignment horizontal="center"/>
      <protection locked="0"/>
    </xf>
    <xf numFmtId="1" fontId="10" fillId="0" borderId="38" xfId="0" applyNumberFormat="1" applyFont="1" applyBorder="1" applyAlignment="1" applyProtection="1">
      <alignment/>
      <protection locked="0"/>
    </xf>
    <xf numFmtId="1" fontId="23" fillId="0" borderId="38" xfId="0" applyNumberFormat="1" applyFont="1" applyBorder="1" applyAlignment="1" applyProtection="1">
      <alignment/>
      <protection locked="0"/>
    </xf>
    <xf numFmtId="1" fontId="23" fillId="0" borderId="41" xfId="0" applyNumberFormat="1" applyFont="1" applyBorder="1" applyAlignment="1" applyProtection="1">
      <alignment/>
      <protection locked="0"/>
    </xf>
    <xf numFmtId="0" fontId="23" fillId="0" borderId="62" xfId="0" applyFont="1" applyBorder="1" applyAlignment="1" applyProtection="1">
      <alignment horizontal="left"/>
      <protection locked="0"/>
    </xf>
    <xf numFmtId="174" fontId="10" fillId="0" borderId="41" xfId="0" applyNumberFormat="1" applyFont="1" applyBorder="1" applyAlignment="1">
      <alignment horizontal="right"/>
    </xf>
    <xf numFmtId="0" fontId="20" fillId="33" borderId="37" xfId="0" applyFont="1" applyFill="1" applyBorder="1" applyAlignment="1">
      <alignment horizontal="center" vertical="center"/>
    </xf>
    <xf numFmtId="0" fontId="20" fillId="33" borderId="42" xfId="0" applyFont="1" applyFill="1" applyBorder="1" applyAlignment="1" applyProtection="1">
      <alignment horizontal="center"/>
      <protection locked="0"/>
    </xf>
    <xf numFmtId="0" fontId="20" fillId="33" borderId="43" xfId="0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27" fillId="33" borderId="38" xfId="0" applyFont="1" applyFill="1" applyBorder="1" applyAlignment="1">
      <alignment horizontal="center"/>
    </xf>
    <xf numFmtId="0" fontId="27" fillId="33" borderId="48" xfId="0" applyFont="1" applyFill="1" applyBorder="1" applyAlignment="1">
      <alignment horizontal="center"/>
    </xf>
    <xf numFmtId="2" fontId="2" fillId="0" borderId="27" xfId="0" applyNumberFormat="1" applyFont="1" applyBorder="1" applyAlignment="1">
      <alignment/>
    </xf>
    <xf numFmtId="0" fontId="20" fillId="33" borderId="53" xfId="0" applyNumberFormat="1" applyFont="1" applyFill="1" applyBorder="1" applyAlignment="1" quotePrefix="1">
      <alignment horizontal="center" vertical="center"/>
    </xf>
    <xf numFmtId="174" fontId="1" fillId="0" borderId="78" xfId="0" applyNumberFormat="1" applyFont="1" applyFill="1" applyBorder="1" applyAlignment="1" applyProtection="1">
      <alignment horizontal="right" vertical="center"/>
      <protection/>
    </xf>
    <xf numFmtId="174" fontId="2" fillId="0" borderId="11" xfId="0" applyNumberFormat="1" applyFont="1" applyFill="1" applyBorder="1" applyAlignment="1" applyProtection="1">
      <alignment horizontal="right" vertical="center"/>
      <protection/>
    </xf>
    <xf numFmtId="174" fontId="2" fillId="0" borderId="12" xfId="0" applyNumberFormat="1" applyFont="1" applyBorder="1" applyAlignment="1">
      <alignment horizontal="right"/>
    </xf>
    <xf numFmtId="174" fontId="2" fillId="0" borderId="36" xfId="0" applyNumberFormat="1" applyFont="1" applyFill="1" applyBorder="1" applyAlignment="1" applyProtection="1">
      <alignment horizontal="right" vertical="center"/>
      <protection/>
    </xf>
    <xf numFmtId="174" fontId="2" fillId="0" borderId="12" xfId="0" applyNumberFormat="1" applyFont="1" applyFill="1" applyBorder="1" applyAlignment="1" applyProtection="1">
      <alignment horizontal="right" vertical="center"/>
      <protection/>
    </xf>
    <xf numFmtId="174" fontId="2" fillId="0" borderId="11" xfId="0" applyNumberFormat="1" applyFont="1" applyBorder="1" applyAlignment="1">
      <alignment horizontal="right"/>
    </xf>
    <xf numFmtId="174" fontId="1" fillId="0" borderId="36" xfId="0" applyNumberFormat="1" applyFont="1" applyFill="1" applyBorder="1" applyAlignment="1" applyProtection="1">
      <alignment horizontal="right" vertical="center"/>
      <protection/>
    </xf>
    <xf numFmtId="174" fontId="2" fillId="0" borderId="13" xfId="0" applyNumberFormat="1" applyFont="1" applyFill="1" applyBorder="1" applyAlignment="1" applyProtection="1">
      <alignment horizontal="right" vertical="center"/>
      <protection/>
    </xf>
    <xf numFmtId="174" fontId="1" fillId="0" borderId="12" xfId="0" applyNumberFormat="1" applyFont="1" applyFill="1" applyBorder="1" applyAlignment="1" applyProtection="1">
      <alignment horizontal="right" vertical="center"/>
      <protection/>
    </xf>
    <xf numFmtId="174" fontId="1" fillId="0" borderId="11" xfId="0" applyNumberFormat="1" applyFont="1" applyBorder="1" applyAlignment="1">
      <alignment horizontal="right"/>
    </xf>
    <xf numFmtId="0" fontId="1" fillId="33" borderId="44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43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left" indent="1"/>
    </xf>
    <xf numFmtId="0" fontId="1" fillId="0" borderId="26" xfId="0" applyFont="1" applyBorder="1" applyAlignment="1">
      <alignment/>
    </xf>
    <xf numFmtId="0" fontId="2" fillId="0" borderId="25" xfId="0" applyFont="1" applyBorder="1" applyAlignment="1">
      <alignment horizontal="left" indent="1"/>
    </xf>
    <xf numFmtId="2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2" fontId="2" fillId="0" borderId="25" xfId="0" applyNumberFormat="1" applyFont="1" applyBorder="1" applyAlignment="1" quotePrefix="1">
      <alignment horizontal="left"/>
    </xf>
    <xf numFmtId="2" fontId="2" fillId="0" borderId="80" xfId="0" applyNumberFormat="1" applyFont="1" applyBorder="1" applyAlignment="1">
      <alignment/>
    </xf>
    <xf numFmtId="2" fontId="2" fillId="0" borderId="54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" fillId="0" borderId="24" xfId="0" applyFont="1" applyBorder="1" applyAlignment="1">
      <alignment horizontal="centerContinuous"/>
    </xf>
    <xf numFmtId="0" fontId="27" fillId="33" borderId="31" xfId="0" applyFont="1" applyFill="1" applyBorder="1" applyAlignment="1">
      <alignment horizontal="center"/>
    </xf>
    <xf numFmtId="0" fontId="27" fillId="33" borderId="72" xfId="0" applyFont="1" applyFill="1" applyBorder="1" applyAlignment="1">
      <alignment horizontal="center"/>
    </xf>
    <xf numFmtId="173" fontId="2" fillId="0" borderId="31" xfId="58" applyNumberFormat="1" applyFont="1" applyFill="1" applyBorder="1" applyAlignment="1" applyProtection="1">
      <alignment horizontal="center" vertical="center"/>
      <protection/>
    </xf>
    <xf numFmtId="173" fontId="2" fillId="0" borderId="18" xfId="58" applyNumberFormat="1" applyFont="1" applyFill="1" applyBorder="1" applyAlignment="1" applyProtection="1">
      <alignment horizontal="center" vertical="center"/>
      <protection/>
    </xf>
    <xf numFmtId="173" fontId="2" fillId="0" borderId="12" xfId="58" applyNumberFormat="1" applyFont="1" applyFill="1" applyBorder="1" applyAlignment="1" applyProtection="1">
      <alignment horizontal="center" vertical="center"/>
      <protection/>
    </xf>
    <xf numFmtId="173" fontId="2" fillId="0" borderId="0" xfId="58" applyNumberFormat="1" applyFont="1" applyFill="1" applyBorder="1" applyAlignment="1" applyProtection="1">
      <alignment horizontal="center" vertical="center"/>
      <protection/>
    </xf>
    <xf numFmtId="173" fontId="2" fillId="0" borderId="72" xfId="58" applyNumberFormat="1" applyFont="1" applyFill="1" applyBorder="1" applyAlignment="1" applyProtection="1">
      <alignment horizontal="center" vertical="center"/>
      <protection/>
    </xf>
    <xf numFmtId="173" fontId="2" fillId="0" borderId="0" xfId="58" applyNumberFormat="1" applyFont="1" applyBorder="1" applyAlignment="1" applyProtection="1">
      <alignment horizontal="center"/>
      <protection/>
    </xf>
    <xf numFmtId="173" fontId="33" fillId="0" borderId="0" xfId="58" applyFont="1">
      <alignment/>
      <protection/>
    </xf>
    <xf numFmtId="0" fontId="27" fillId="33" borderId="11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1" fillId="33" borderId="78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27" fillId="33" borderId="48" xfId="0" applyFont="1" applyFill="1" applyBorder="1" applyAlignment="1">
      <alignment horizontal="center"/>
    </xf>
    <xf numFmtId="0" fontId="27" fillId="33" borderId="78" xfId="0" applyFont="1" applyFill="1" applyBorder="1" applyAlignment="1">
      <alignment horizontal="center"/>
    </xf>
    <xf numFmtId="0" fontId="27" fillId="33" borderId="37" xfId="0" applyFont="1" applyFill="1" applyBorder="1" applyAlignment="1">
      <alignment horizontal="center"/>
    </xf>
    <xf numFmtId="0" fontId="27" fillId="33" borderId="4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" fontId="1" fillId="33" borderId="20" xfId="0" applyNumberFormat="1" applyFont="1" applyFill="1" applyBorder="1" applyAlignment="1" quotePrefix="1">
      <alignment horizontal="center"/>
    </xf>
    <xf numFmtId="0" fontId="1" fillId="0" borderId="3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72" fontId="13" fillId="0" borderId="14" xfId="0" applyNumberFormat="1" applyFont="1" applyBorder="1" applyAlignment="1">
      <alignment horizontal="right"/>
    </xf>
    <xf numFmtId="172" fontId="1" fillId="0" borderId="78" xfId="0" applyNumberFormat="1" applyFont="1" applyBorder="1" applyAlignment="1">
      <alignment/>
    </xf>
    <xf numFmtId="174" fontId="1" fillId="0" borderId="37" xfId="0" applyNumberFormat="1" applyFont="1" applyFill="1" applyBorder="1" applyAlignment="1" applyProtection="1">
      <alignment horizontal="right" vertical="center"/>
      <protection/>
    </xf>
    <xf numFmtId="174" fontId="1" fillId="0" borderId="11" xfId="0" applyNumberFormat="1" applyFont="1" applyFill="1" applyBorder="1" applyAlignment="1" applyProtection="1">
      <alignment horizontal="right" vertical="center"/>
      <protection/>
    </xf>
    <xf numFmtId="174" fontId="1" fillId="0" borderId="37" xfId="0" applyNumberFormat="1" applyFont="1" applyBorder="1" applyAlignment="1">
      <alignment horizontal="right"/>
    </xf>
    <xf numFmtId="172" fontId="2" fillId="0" borderId="36" xfId="0" applyNumberFormat="1" applyFont="1" applyBorder="1" applyAlignment="1">
      <alignment/>
    </xf>
    <xf numFmtId="174" fontId="2" fillId="0" borderId="0" xfId="0" applyNumberFormat="1" applyFont="1" applyFill="1" applyBorder="1" applyAlignment="1" applyProtection="1">
      <alignment horizontal="right" vertical="center"/>
      <protection/>
    </xf>
    <xf numFmtId="174" fontId="2" fillId="0" borderId="0" xfId="0" applyNumberFormat="1" applyFont="1" applyBorder="1" applyAlignment="1">
      <alignment horizontal="right"/>
    </xf>
    <xf numFmtId="174" fontId="2" fillId="0" borderId="62" xfId="0" applyNumberFormat="1" applyFont="1" applyFill="1" applyBorder="1" applyAlignment="1" applyProtection="1">
      <alignment horizontal="right" vertical="center"/>
      <protection/>
    </xf>
    <xf numFmtId="174" fontId="2" fillId="0" borderId="10" xfId="0" applyNumberFormat="1" applyFont="1" applyFill="1" applyBorder="1" applyAlignment="1" applyProtection="1">
      <alignment horizontal="right" vertical="center"/>
      <protection/>
    </xf>
    <xf numFmtId="174" fontId="2" fillId="0" borderId="10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174" fontId="1" fillId="0" borderId="0" xfId="0" applyNumberFormat="1" applyFont="1" applyFill="1" applyBorder="1" applyAlignment="1" applyProtection="1">
      <alignment horizontal="right" vertical="center"/>
      <protection/>
    </xf>
    <xf numFmtId="174" fontId="1" fillId="0" borderId="0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172" fontId="1" fillId="0" borderId="36" xfId="0" applyNumberFormat="1" applyFont="1" applyBorder="1" applyAlignment="1">
      <alignment/>
    </xf>
    <xf numFmtId="172" fontId="1" fillId="0" borderId="62" xfId="0" applyNumberFormat="1" applyFont="1" applyBorder="1" applyAlignment="1">
      <alignment/>
    </xf>
    <xf numFmtId="174" fontId="2" fillId="0" borderId="78" xfId="0" applyNumberFormat="1" applyFont="1" applyFill="1" applyBorder="1" applyAlignment="1" applyProtection="1">
      <alignment horizontal="right" vertical="center"/>
      <protection/>
    </xf>
    <xf numFmtId="174" fontId="2" fillId="0" borderId="37" xfId="0" applyNumberFormat="1" applyFont="1" applyFill="1" applyBorder="1" applyAlignment="1" applyProtection="1">
      <alignment horizontal="right" vertical="center"/>
      <protection/>
    </xf>
    <xf numFmtId="174" fontId="2" fillId="0" borderId="37" xfId="0" applyNumberFormat="1" applyFont="1" applyBorder="1" applyAlignment="1">
      <alignment horizontal="right"/>
    </xf>
    <xf numFmtId="172" fontId="1" fillId="0" borderId="42" xfId="0" applyNumberFormat="1" applyFont="1" applyBorder="1" applyAlignment="1">
      <alignment/>
    </xf>
    <xf numFmtId="174" fontId="1" fillId="0" borderId="42" xfId="0" applyNumberFormat="1" applyFont="1" applyFill="1" applyBorder="1" applyAlignment="1" applyProtection="1">
      <alignment horizontal="right" vertical="center"/>
      <protection/>
    </xf>
    <xf numFmtId="174" fontId="1" fillId="0" borderId="14" xfId="0" applyNumberFormat="1" applyFont="1" applyBorder="1" applyAlignment="1">
      <alignment horizontal="right"/>
    </xf>
    <xf numFmtId="174" fontId="1" fillId="0" borderId="15" xfId="0" applyNumberFormat="1" applyFont="1" applyFill="1" applyBorder="1" applyAlignment="1" applyProtection="1">
      <alignment horizontal="right" vertical="center"/>
      <protection/>
    </xf>
    <xf numFmtId="174" fontId="1" fillId="0" borderId="42" xfId="0" applyNumberFormat="1" applyFont="1" applyBorder="1" applyAlignment="1">
      <alignment horizontal="right"/>
    </xf>
    <xf numFmtId="174" fontId="1" fillId="0" borderId="15" xfId="0" applyNumberFormat="1" applyFont="1" applyBorder="1" applyAlignment="1">
      <alignment horizontal="right"/>
    </xf>
    <xf numFmtId="174" fontId="2" fillId="0" borderId="62" xfId="0" applyNumberFormat="1" applyFont="1" applyFill="1" applyBorder="1" applyAlignment="1" applyProtection="1">
      <alignment vertical="center"/>
      <protection/>
    </xf>
    <xf numFmtId="174" fontId="2" fillId="0" borderId="10" xfId="0" applyNumberFormat="1" applyFont="1" applyFill="1" applyBorder="1" applyAlignment="1" applyProtection="1">
      <alignment vertical="center"/>
      <protection/>
    </xf>
    <xf numFmtId="172" fontId="2" fillId="0" borderId="15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4" fillId="0" borderId="0" xfId="61" applyFont="1">
      <alignment/>
      <protection/>
    </xf>
    <xf numFmtId="0" fontId="2" fillId="0" borderId="0" xfId="61" applyFont="1">
      <alignment/>
      <protection/>
    </xf>
    <xf numFmtId="0" fontId="1" fillId="33" borderId="55" xfId="61" applyFont="1" applyFill="1" applyBorder="1" applyAlignment="1" applyProtection="1">
      <alignment horizontal="right"/>
      <protection/>
    </xf>
    <xf numFmtId="0" fontId="1" fillId="33" borderId="71" xfId="61" applyFont="1" applyFill="1" applyBorder="1" applyAlignment="1" applyProtection="1">
      <alignment horizontal="right"/>
      <protection/>
    </xf>
    <xf numFmtId="0" fontId="2" fillId="0" borderId="80" xfId="61" applyFont="1" applyBorder="1">
      <alignment/>
      <protection/>
    </xf>
    <xf numFmtId="0" fontId="2" fillId="0" borderId="48" xfId="61" applyFont="1" applyBorder="1">
      <alignment/>
      <protection/>
    </xf>
    <xf numFmtId="0" fontId="2" fillId="0" borderId="78" xfId="61" applyFont="1" applyBorder="1">
      <alignment/>
      <protection/>
    </xf>
    <xf numFmtId="0" fontId="2" fillId="0" borderId="69" xfId="61" applyFont="1" applyBorder="1">
      <alignment/>
      <protection/>
    </xf>
    <xf numFmtId="172" fontId="1" fillId="0" borderId="31" xfId="61" applyNumberFormat="1" applyFont="1" applyBorder="1">
      <alignment/>
      <protection/>
    </xf>
    <xf numFmtId="172" fontId="1" fillId="0" borderId="38" xfId="61" applyNumberFormat="1" applyFont="1" applyBorder="1">
      <alignment/>
      <protection/>
    </xf>
    <xf numFmtId="172" fontId="1" fillId="0" borderId="36" xfId="61" applyNumberFormat="1" applyFont="1" applyBorder="1">
      <alignment/>
      <protection/>
    </xf>
    <xf numFmtId="172" fontId="1" fillId="0" borderId="72" xfId="61" applyNumberFormat="1" applyFont="1" applyBorder="1">
      <alignment/>
      <protection/>
    </xf>
    <xf numFmtId="172" fontId="2" fillId="0" borderId="31" xfId="61" applyNumberFormat="1" applyFont="1" applyBorder="1">
      <alignment/>
      <protection/>
    </xf>
    <xf numFmtId="172" fontId="2" fillId="0" borderId="38" xfId="61" applyNumberFormat="1" applyFont="1" applyBorder="1">
      <alignment/>
      <protection/>
    </xf>
    <xf numFmtId="172" fontId="2" fillId="0" borderId="36" xfId="61" applyNumberFormat="1" applyFont="1" applyBorder="1">
      <alignment/>
      <protection/>
    </xf>
    <xf numFmtId="172" fontId="2" fillId="0" borderId="72" xfId="61" applyNumberFormat="1" applyFont="1" applyBorder="1">
      <alignment/>
      <protection/>
    </xf>
    <xf numFmtId="172" fontId="2" fillId="0" borderId="54" xfId="61" applyNumberFormat="1" applyFont="1" applyBorder="1">
      <alignment/>
      <protection/>
    </xf>
    <xf numFmtId="172" fontId="2" fillId="0" borderId="41" xfId="61" applyNumberFormat="1" applyFont="1" applyBorder="1">
      <alignment/>
      <protection/>
    </xf>
    <xf numFmtId="172" fontId="2" fillId="0" borderId="62" xfId="61" applyNumberFormat="1" applyFont="1" applyBorder="1">
      <alignment/>
      <protection/>
    </xf>
    <xf numFmtId="172" fontId="2" fillId="0" borderId="70" xfId="61" applyNumberFormat="1" applyFont="1" applyBorder="1">
      <alignment/>
      <protection/>
    </xf>
    <xf numFmtId="172" fontId="2" fillId="0" borderId="56" xfId="61" applyNumberFormat="1" applyFont="1" applyBorder="1">
      <alignment/>
      <protection/>
    </xf>
    <xf numFmtId="172" fontId="2" fillId="0" borderId="57" xfId="61" applyNumberFormat="1" applyFont="1" applyBorder="1">
      <alignment/>
      <protection/>
    </xf>
    <xf numFmtId="172" fontId="2" fillId="0" borderId="58" xfId="61" applyNumberFormat="1" applyFont="1" applyBorder="1">
      <alignment/>
      <protection/>
    </xf>
    <xf numFmtId="172" fontId="2" fillId="0" borderId="81" xfId="61" applyNumberFormat="1" applyFont="1" applyBorder="1">
      <alignment/>
      <protection/>
    </xf>
    <xf numFmtId="0" fontId="2" fillId="0" borderId="0" xfId="61" applyFont="1" applyAlignment="1">
      <alignment horizontal="right"/>
      <protection/>
    </xf>
    <xf numFmtId="174" fontId="1" fillId="0" borderId="44" xfId="61" applyNumberFormat="1" applyFont="1" applyBorder="1" applyAlignment="1" applyProtection="1" quotePrefix="1">
      <alignment horizontal="left"/>
      <protection/>
    </xf>
    <xf numFmtId="172" fontId="2" fillId="0" borderId="75" xfId="61" applyNumberFormat="1" applyFont="1" applyBorder="1">
      <alignment/>
      <protection/>
    </xf>
    <xf numFmtId="172" fontId="2" fillId="0" borderId="51" xfId="61" applyNumberFormat="1" applyFont="1" applyBorder="1">
      <alignment/>
      <protection/>
    </xf>
    <xf numFmtId="172" fontId="2" fillId="0" borderId="82" xfId="61" applyNumberFormat="1" applyFont="1" applyBorder="1">
      <alignment/>
      <protection/>
    </xf>
    <xf numFmtId="174" fontId="2" fillId="0" borderId="68" xfId="61" applyNumberFormat="1" applyFont="1" applyBorder="1" applyAlignment="1" applyProtection="1" quotePrefix="1">
      <alignment horizontal="left"/>
      <protection/>
    </xf>
    <xf numFmtId="172" fontId="2" fillId="0" borderId="80" xfId="61" applyNumberFormat="1" applyFont="1" applyBorder="1">
      <alignment/>
      <protection/>
    </xf>
    <xf numFmtId="172" fontId="2" fillId="0" borderId="48" xfId="61" applyNumberFormat="1" applyFont="1" applyBorder="1">
      <alignment/>
      <protection/>
    </xf>
    <xf numFmtId="172" fontId="2" fillId="0" borderId="69" xfId="61" applyNumberFormat="1" applyFont="1" applyBorder="1">
      <alignment/>
      <protection/>
    </xf>
    <xf numFmtId="174" fontId="2" fillId="0" borderId="25" xfId="61" applyNumberFormat="1" applyFont="1" applyBorder="1" applyAlignment="1" applyProtection="1">
      <alignment horizontal="left"/>
      <protection/>
    </xf>
    <xf numFmtId="174" fontId="1" fillId="0" borderId="24" xfId="61" applyNumberFormat="1" applyFont="1" applyBorder="1" applyAlignment="1" applyProtection="1" quotePrefix="1">
      <alignment horizontal="left"/>
      <protection/>
    </xf>
    <xf numFmtId="0" fontId="2" fillId="0" borderId="55" xfId="61" applyFont="1" applyBorder="1">
      <alignment/>
      <protection/>
    </xf>
    <xf numFmtId="0" fontId="2" fillId="0" borderId="15" xfId="61" applyFont="1" applyBorder="1">
      <alignment/>
      <protection/>
    </xf>
    <xf numFmtId="0" fontId="2" fillId="0" borderId="20" xfId="61" applyFont="1" applyBorder="1">
      <alignment/>
      <protection/>
    </xf>
    <xf numFmtId="172" fontId="2" fillId="0" borderId="11" xfId="61" applyNumberFormat="1" applyFont="1" applyBorder="1">
      <alignment/>
      <protection/>
    </xf>
    <xf numFmtId="172" fontId="2" fillId="0" borderId="40" xfId="61" applyNumberFormat="1" applyFont="1" applyBorder="1">
      <alignment/>
      <protection/>
    </xf>
    <xf numFmtId="172" fontId="2" fillId="0" borderId="13" xfId="61" applyNumberFormat="1" applyFont="1" applyBorder="1">
      <alignment/>
      <protection/>
    </xf>
    <xf numFmtId="172" fontId="2" fillId="0" borderId="19" xfId="61" applyNumberFormat="1" applyFont="1" applyBorder="1">
      <alignment/>
      <protection/>
    </xf>
    <xf numFmtId="174" fontId="2" fillId="0" borderId="24" xfId="61" applyNumberFormat="1" applyFont="1" applyBorder="1" applyAlignment="1" applyProtection="1">
      <alignment horizontal="left"/>
      <protection/>
    </xf>
    <xf numFmtId="174" fontId="1" fillId="0" borderId="26" xfId="61" applyNumberFormat="1" applyFont="1" applyBorder="1" applyAlignment="1" applyProtection="1" quotePrefix="1">
      <alignment horizontal="left"/>
      <protection/>
    </xf>
    <xf numFmtId="174" fontId="2" fillId="0" borderId="27" xfId="61" applyNumberFormat="1" applyFont="1" applyBorder="1" applyAlignment="1" applyProtection="1">
      <alignment horizontal="left"/>
      <protection/>
    </xf>
    <xf numFmtId="172" fontId="2" fillId="0" borderId="38" xfId="0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/>
    </xf>
    <xf numFmtId="174" fontId="13" fillId="0" borderId="83" xfId="0" applyNumberFormat="1" applyFont="1" applyBorder="1" applyAlignment="1" applyProtection="1">
      <alignment horizontal="left" indent="2"/>
      <protection/>
    </xf>
    <xf numFmtId="2" fontId="13" fillId="0" borderId="46" xfId="0" applyNumberFormat="1" applyFont="1" applyBorder="1" applyAlignment="1">
      <alignment/>
    </xf>
    <xf numFmtId="2" fontId="13" fillId="0" borderId="44" xfId="0" applyNumberFormat="1" applyFont="1" applyBorder="1" applyAlignment="1">
      <alignment/>
    </xf>
    <xf numFmtId="2" fontId="13" fillId="0" borderId="45" xfId="0" applyNumberFormat="1" applyFont="1" applyBorder="1" applyAlignment="1">
      <alignment/>
    </xf>
    <xf numFmtId="0" fontId="0" fillId="0" borderId="24" xfId="0" applyBorder="1" applyAlignment="1">
      <alignment/>
    </xf>
    <xf numFmtId="174" fontId="13" fillId="0" borderId="39" xfId="0" applyNumberFormat="1" applyFont="1" applyFill="1" applyBorder="1" applyAlignment="1" applyProtection="1">
      <alignment horizontal="left" indent="2"/>
      <protection/>
    </xf>
    <xf numFmtId="2" fontId="13" fillId="0" borderId="0" xfId="0" applyNumberFormat="1" applyFont="1" applyBorder="1" applyAlignment="1">
      <alignment/>
    </xf>
    <xf numFmtId="2" fontId="13" fillId="0" borderId="24" xfId="0" applyNumberFormat="1" applyFont="1" applyBorder="1" applyAlignment="1">
      <alignment/>
    </xf>
    <xf numFmtId="2" fontId="13" fillId="0" borderId="18" xfId="0" applyNumberFormat="1" applyFont="1" applyBorder="1" applyAlignment="1">
      <alignment/>
    </xf>
    <xf numFmtId="174" fontId="9" fillId="0" borderId="39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0" fillId="0" borderId="39" xfId="0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24" xfId="0" applyFont="1" applyBorder="1" applyAlignment="1">
      <alignment/>
    </xf>
    <xf numFmtId="174" fontId="13" fillId="0" borderId="39" xfId="0" applyNumberFormat="1" applyFont="1" applyBorder="1" applyAlignment="1" applyProtection="1">
      <alignment horizontal="left" indent="2"/>
      <protection/>
    </xf>
    <xf numFmtId="0" fontId="2" fillId="0" borderId="27" xfId="0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" fontId="1" fillId="33" borderId="44" xfId="0" applyNumberFormat="1" applyFont="1" applyFill="1" applyBorder="1" applyAlignment="1">
      <alignment/>
    </xf>
    <xf numFmtId="1" fontId="1" fillId="33" borderId="46" xfId="0" applyNumberFormat="1" applyFont="1" applyFill="1" applyBorder="1" applyAlignment="1">
      <alignment/>
    </xf>
    <xf numFmtId="172" fontId="2" fillId="0" borderId="62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46" xfId="0" applyFont="1" applyFill="1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2" fillId="0" borderId="48" xfId="0" applyFont="1" applyBorder="1" applyAlignment="1" applyProtection="1">
      <alignment horizontal="center"/>
      <protection/>
    </xf>
    <xf numFmtId="0" fontId="1" fillId="0" borderId="7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1" fillId="0" borderId="81" xfId="0" applyFont="1" applyBorder="1" applyAlignment="1">
      <alignment horizontal="center" vertical="center"/>
    </xf>
    <xf numFmtId="4" fontId="1" fillId="0" borderId="0" xfId="61" applyNumberFormat="1" applyFont="1" applyFill="1" applyAlignment="1">
      <alignment horizontal="centerContinuous"/>
      <protection/>
    </xf>
    <xf numFmtId="4" fontId="6" fillId="0" borderId="0" xfId="61" applyNumberFormat="1" applyFont="1" applyAlignment="1" applyProtection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1" fillId="0" borderId="31" xfId="61" applyFont="1" applyBorder="1" applyAlignment="1" applyProtection="1">
      <alignment horizontal="left"/>
      <protection/>
    </xf>
    <xf numFmtId="0" fontId="2" fillId="0" borderId="31" xfId="61" applyFont="1" applyBorder="1" applyAlignment="1" applyProtection="1">
      <alignment horizontal="left"/>
      <protection/>
    </xf>
    <xf numFmtId="0" fontId="2" fillId="0" borderId="54" xfId="61" applyFont="1" applyBorder="1" applyAlignment="1" applyProtection="1">
      <alignment horizontal="left"/>
      <protection/>
    </xf>
    <xf numFmtId="0" fontId="2" fillId="0" borderId="31" xfId="61" applyFont="1" applyBorder="1">
      <alignment/>
      <protection/>
    </xf>
    <xf numFmtId="0" fontId="2" fillId="0" borderId="56" xfId="61" applyFont="1" applyBorder="1" applyAlignment="1" applyProtection="1">
      <alignment horizontal="left"/>
      <protection/>
    </xf>
    <xf numFmtId="172" fontId="2" fillId="0" borderId="12" xfId="0" applyNumberFormat="1" applyFont="1" applyBorder="1" applyAlignment="1">
      <alignment horizontal="right"/>
    </xf>
    <xf numFmtId="172" fontId="2" fillId="0" borderId="41" xfId="0" applyNumberFormat="1" applyFont="1" applyBorder="1" applyAlignment="1">
      <alignment horizontal="right"/>
    </xf>
    <xf numFmtId="2" fontId="13" fillId="0" borderId="43" xfId="0" applyNumberFormat="1" applyFont="1" applyBorder="1" applyAlignment="1">
      <alignment horizontal="right"/>
    </xf>
    <xf numFmtId="172" fontId="13" fillId="0" borderId="43" xfId="0" applyNumberFormat="1" applyFont="1" applyBorder="1" applyAlignment="1">
      <alignment horizontal="center"/>
    </xf>
    <xf numFmtId="172" fontId="13" fillId="0" borderId="71" xfId="0" applyNumberFormat="1" applyFont="1" applyBorder="1" applyAlignment="1">
      <alignment horizontal="center"/>
    </xf>
    <xf numFmtId="172" fontId="13" fillId="0" borderId="71" xfId="0" applyNumberFormat="1" applyFont="1" applyBorder="1" applyAlignment="1" quotePrefix="1">
      <alignment horizontal="center"/>
    </xf>
    <xf numFmtId="0" fontId="10" fillId="0" borderId="55" xfId="0" applyFont="1" applyFill="1" applyBorder="1" applyAlignment="1">
      <alignment/>
    </xf>
    <xf numFmtId="1" fontId="13" fillId="0" borderId="43" xfId="0" applyNumberFormat="1" applyFont="1" applyBorder="1" applyAlignment="1">
      <alignment horizontal="right"/>
    </xf>
    <xf numFmtId="172" fontId="13" fillId="0" borderId="43" xfId="0" applyNumberFormat="1" applyFont="1" applyBorder="1" applyAlignment="1" quotePrefix="1">
      <alignment horizontal="center"/>
    </xf>
    <xf numFmtId="172" fontId="13" fillId="0" borderId="14" xfId="0" applyNumberFormat="1" applyFont="1" applyBorder="1" applyAlignment="1">
      <alignment horizontal="center"/>
    </xf>
    <xf numFmtId="172" fontId="13" fillId="0" borderId="20" xfId="0" applyNumberFormat="1" applyFont="1" applyBorder="1" applyAlignment="1">
      <alignment horizontal="center"/>
    </xf>
    <xf numFmtId="172" fontId="13" fillId="0" borderId="84" xfId="0" applyNumberFormat="1" applyFont="1" applyBorder="1" applyAlignment="1" quotePrefix="1">
      <alignment horizontal="center"/>
    </xf>
    <xf numFmtId="172" fontId="13" fillId="0" borderId="28" xfId="0" applyNumberFormat="1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quotePrefix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2" fontId="20" fillId="0" borderId="15" xfId="0" applyNumberFormat="1" applyFont="1" applyFill="1" applyBorder="1" applyAlignment="1">
      <alignment vertical="center"/>
    </xf>
    <xf numFmtId="172" fontId="20" fillId="0" borderId="43" xfId="0" applyNumberFormat="1" applyFont="1" applyBorder="1" applyAlignment="1">
      <alignment vertical="center"/>
    </xf>
    <xf numFmtId="172" fontId="20" fillId="0" borderId="43" xfId="0" applyNumberFormat="1" applyFont="1" applyFill="1" applyBorder="1" applyAlignment="1">
      <alignment vertical="center"/>
    </xf>
    <xf numFmtId="172" fontId="20" fillId="0" borderId="71" xfId="0" applyNumberFormat="1" applyFont="1" applyBorder="1" applyAlignment="1">
      <alignment vertical="center"/>
    </xf>
    <xf numFmtId="172" fontId="10" fillId="0" borderId="15" xfId="0" applyNumberFormat="1" applyFont="1" applyBorder="1" applyAlignment="1">
      <alignment/>
    </xf>
    <xf numFmtId="172" fontId="10" fillId="0" borderId="43" xfId="0" applyNumberFormat="1" applyFont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3" xfId="0" applyNumberFormat="1" applyFont="1" applyBorder="1" applyAlignment="1">
      <alignment horizontal="center" vertical="center"/>
    </xf>
    <xf numFmtId="0" fontId="10" fillId="0" borderId="0" xfId="61" applyFont="1" applyAlignment="1" applyProtection="1">
      <alignment horizontal="right"/>
      <protection/>
    </xf>
    <xf numFmtId="0" fontId="35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Alignment="1" quotePrefix="1">
      <alignment horizontal="centerContinuous"/>
    </xf>
    <xf numFmtId="0" fontId="3" fillId="33" borderId="44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14" fillId="33" borderId="59" xfId="0" applyFont="1" applyFill="1" applyBorder="1" applyAlignment="1">
      <alignment/>
    </xf>
    <xf numFmtId="0" fontId="14" fillId="33" borderId="60" xfId="0" applyFont="1" applyFill="1" applyBorder="1" applyAlignment="1">
      <alignment/>
    </xf>
    <xf numFmtId="0" fontId="1" fillId="33" borderId="44" xfId="0" applyFont="1" applyFill="1" applyBorder="1" applyAlignment="1" quotePrefix="1">
      <alignment horizontal="centerContinuous"/>
    </xf>
    <xf numFmtId="0" fontId="1" fillId="33" borderId="45" xfId="0" applyFont="1" applyFill="1" applyBorder="1" applyAlignment="1" quotePrefix="1">
      <alignment horizontal="centerContinuous"/>
    </xf>
    <xf numFmtId="0" fontId="14" fillId="33" borderId="2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38" xfId="0" applyFont="1" applyFill="1" applyBorder="1" applyAlignment="1" quotePrefix="1">
      <alignment horizontal="center"/>
    </xf>
    <xf numFmtId="0" fontId="1" fillId="33" borderId="25" xfId="0" applyFont="1" applyFill="1" applyBorder="1" applyAlignment="1" quotePrefix="1">
      <alignment horizontal="centerContinuous"/>
    </xf>
    <xf numFmtId="0" fontId="1" fillId="33" borderId="19" xfId="0" applyFont="1" applyFill="1" applyBorder="1" applyAlignment="1" quotePrefix="1">
      <alignment horizontal="centerContinuous"/>
    </xf>
    <xf numFmtId="175" fontId="1" fillId="33" borderId="38" xfId="0" applyNumberFormat="1" applyFont="1" applyFill="1" applyBorder="1" applyAlignment="1" quotePrefix="1">
      <alignment horizontal="center"/>
    </xf>
    <xf numFmtId="175" fontId="1" fillId="33" borderId="36" xfId="0" applyNumberFormat="1" applyFont="1" applyFill="1" applyBorder="1" applyAlignment="1" quotePrefix="1">
      <alignment horizontal="center"/>
    </xf>
    <xf numFmtId="175" fontId="1" fillId="33" borderId="69" xfId="0" applyNumberFormat="1" applyFont="1" applyFill="1" applyBorder="1" applyAlignment="1" quotePrefix="1">
      <alignment horizontal="center"/>
    </xf>
    <xf numFmtId="0" fontId="14" fillId="0" borderId="68" xfId="0" applyFont="1" applyBorder="1" applyAlignment="1">
      <alignment/>
    </xf>
    <xf numFmtId="0" fontId="2" fillId="0" borderId="11" xfId="0" applyFont="1" applyBorder="1" applyAlignment="1">
      <alignment/>
    </xf>
    <xf numFmtId="0" fontId="14" fillId="0" borderId="48" xfId="0" applyFont="1" applyBorder="1" applyAlignment="1">
      <alignment/>
    </xf>
    <xf numFmtId="0" fontId="3" fillId="0" borderId="12" xfId="0" applyFont="1" applyBorder="1" applyAlignment="1">
      <alignment/>
    </xf>
    <xf numFmtId="172" fontId="1" fillId="0" borderId="38" xfId="0" applyNumberFormat="1" applyFont="1" applyBorder="1" applyAlignment="1">
      <alignment horizontal="right"/>
    </xf>
    <xf numFmtId="172" fontId="1" fillId="0" borderId="31" xfId="0" applyNumberFormat="1" applyFont="1" applyBorder="1" applyAlignment="1">
      <alignment horizontal="right"/>
    </xf>
    <xf numFmtId="172" fontId="1" fillId="0" borderId="72" xfId="0" applyNumberFormat="1" applyFont="1" applyBorder="1" applyAlignment="1">
      <alignment horizontal="right"/>
    </xf>
    <xf numFmtId="0" fontId="14" fillId="0" borderId="24" xfId="0" applyFont="1" applyBorder="1" applyAlignment="1">
      <alignment/>
    </xf>
    <xf numFmtId="172" fontId="2" fillId="0" borderId="31" xfId="0" applyNumberFormat="1" applyFont="1" applyBorder="1" applyAlignment="1">
      <alignment horizontal="right"/>
    </xf>
    <xf numFmtId="172" fontId="2" fillId="0" borderId="72" xfId="0" applyNumberFormat="1" applyFont="1" applyBorder="1" applyAlignment="1">
      <alignment horizontal="right"/>
    </xf>
    <xf numFmtId="0" fontId="2" fillId="0" borderId="12" xfId="0" applyFont="1" applyBorder="1" applyAlignment="1" quotePrefix="1">
      <alignment horizontal="left"/>
    </xf>
    <xf numFmtId="0" fontId="14" fillId="0" borderId="25" xfId="0" applyFont="1" applyBorder="1" applyAlignment="1">
      <alignment/>
    </xf>
    <xf numFmtId="172" fontId="2" fillId="0" borderId="41" xfId="0" applyNumberFormat="1" applyFont="1" applyFill="1" applyBorder="1" applyAlignment="1">
      <alignment horizontal="right"/>
    </xf>
    <xf numFmtId="172" fontId="2" fillId="0" borderId="54" xfId="0" applyNumberFormat="1" applyFont="1" applyFill="1" applyBorder="1" applyAlignment="1">
      <alignment horizontal="right"/>
    </xf>
    <xf numFmtId="172" fontId="2" fillId="0" borderId="70" xfId="0" applyNumberFormat="1" applyFont="1" applyFill="1" applyBorder="1" applyAlignment="1">
      <alignment horizontal="right"/>
    </xf>
    <xf numFmtId="172" fontId="2" fillId="0" borderId="48" xfId="0" applyNumberFormat="1" applyFont="1" applyFill="1" applyBorder="1" applyAlignment="1">
      <alignment horizontal="right"/>
    </xf>
    <xf numFmtId="172" fontId="2" fillId="0" borderId="80" xfId="0" applyNumberFormat="1" applyFont="1" applyFill="1" applyBorder="1" applyAlignment="1">
      <alignment horizontal="right"/>
    </xf>
    <xf numFmtId="172" fontId="2" fillId="0" borderId="69" xfId="0" applyNumberFormat="1" applyFont="1" applyFill="1" applyBorder="1" applyAlignment="1">
      <alignment horizontal="right"/>
    </xf>
    <xf numFmtId="172" fontId="14" fillId="0" borderId="41" xfId="0" applyNumberFormat="1" applyFont="1" applyFill="1" applyBorder="1" applyAlignment="1">
      <alignment/>
    </xf>
    <xf numFmtId="172" fontId="14" fillId="0" borderId="54" xfId="0" applyNumberFormat="1" applyFont="1" applyFill="1" applyBorder="1" applyAlignment="1">
      <alignment/>
    </xf>
    <xf numFmtId="172" fontId="14" fillId="0" borderId="70" xfId="0" applyNumberFormat="1" applyFont="1" applyFill="1" applyBorder="1" applyAlignment="1">
      <alignment/>
    </xf>
    <xf numFmtId="172" fontId="2" fillId="0" borderId="38" xfId="0" applyNumberFormat="1" applyFont="1" applyFill="1" applyBorder="1" applyAlignment="1">
      <alignment horizontal="right"/>
    </xf>
    <xf numFmtId="172" fontId="2" fillId="0" borderId="31" xfId="0" applyNumberFormat="1" applyFont="1" applyFill="1" applyBorder="1" applyAlignment="1">
      <alignment horizontal="right"/>
    </xf>
    <xf numFmtId="172" fontId="2" fillId="0" borderId="7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6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172" fontId="14" fillId="0" borderId="48" xfId="0" applyNumberFormat="1" applyFont="1" applyFill="1" applyBorder="1" applyAlignment="1">
      <alignment/>
    </xf>
    <xf numFmtId="172" fontId="14" fillId="0" borderId="80" xfId="0" applyNumberFormat="1" applyFont="1" applyFill="1" applyBorder="1" applyAlignment="1">
      <alignment/>
    </xf>
    <xf numFmtId="172" fontId="14" fillId="0" borderId="69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2" fontId="2" fillId="0" borderId="70" xfId="0" applyNumberFormat="1" applyFont="1" applyBorder="1" applyAlignment="1">
      <alignment horizontal="right"/>
    </xf>
    <xf numFmtId="172" fontId="2" fillId="0" borderId="54" xfId="0" applyNumberFormat="1" applyFont="1" applyBorder="1" applyAlignment="1">
      <alignment horizontal="right"/>
    </xf>
    <xf numFmtId="0" fontId="2" fillId="0" borderId="68" xfId="0" applyFont="1" applyBorder="1" applyAlignment="1" quotePrefix="1">
      <alignment horizontal="left"/>
    </xf>
    <xf numFmtId="0" fontId="2" fillId="0" borderId="24" xfId="0" applyFont="1" applyBorder="1" applyAlignment="1" quotePrefix="1">
      <alignment horizontal="left"/>
    </xf>
    <xf numFmtId="0" fontId="14" fillId="0" borderId="12" xfId="0" applyFont="1" applyBorder="1" applyAlignment="1">
      <alignment/>
    </xf>
    <xf numFmtId="0" fontId="1" fillId="0" borderId="27" xfId="0" applyFont="1" applyBorder="1" applyAlignment="1" quotePrefix="1">
      <alignment horizontal="left"/>
    </xf>
    <xf numFmtId="0" fontId="14" fillId="0" borderId="22" xfId="0" applyFont="1" applyBorder="1" applyAlignment="1">
      <alignment/>
    </xf>
    <xf numFmtId="172" fontId="1" fillId="0" borderId="57" xfId="0" applyNumberFormat="1" applyFont="1" applyBorder="1" applyAlignment="1">
      <alignment horizontal="right"/>
    </xf>
    <xf numFmtId="172" fontId="1" fillId="0" borderId="56" xfId="0" applyNumberFormat="1" applyFont="1" applyBorder="1" applyAlignment="1">
      <alignment horizontal="right"/>
    </xf>
    <xf numFmtId="172" fontId="1" fillId="0" borderId="81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76" fontId="2" fillId="0" borderId="0" xfId="0" applyNumberFormat="1" applyFont="1" applyAlignment="1">
      <alignment/>
    </xf>
    <xf numFmtId="0" fontId="14" fillId="0" borderId="78" xfId="0" applyFont="1" applyBorder="1" applyAlignment="1">
      <alignment/>
    </xf>
    <xf numFmtId="0" fontId="14" fillId="0" borderId="69" xfId="0" applyFont="1" applyBorder="1" applyAlignment="1">
      <alignment/>
    </xf>
    <xf numFmtId="172" fontId="1" fillId="0" borderId="36" xfId="0" applyNumberFormat="1" applyFont="1" applyBorder="1" applyAlignment="1">
      <alignment horizontal="right"/>
    </xf>
    <xf numFmtId="172" fontId="2" fillId="0" borderId="36" xfId="0" applyNumberFormat="1" applyFont="1" applyBorder="1" applyAlignment="1">
      <alignment horizontal="right"/>
    </xf>
    <xf numFmtId="172" fontId="2" fillId="0" borderId="62" xfId="0" applyNumberFormat="1" applyFont="1" applyFill="1" applyBorder="1" applyAlignment="1">
      <alignment horizontal="right"/>
    </xf>
    <xf numFmtId="172" fontId="2" fillId="0" borderId="78" xfId="0" applyNumberFormat="1" applyFont="1" applyFill="1" applyBorder="1" applyAlignment="1">
      <alignment horizontal="right"/>
    </xf>
    <xf numFmtId="172" fontId="14" fillId="0" borderId="62" xfId="0" applyNumberFormat="1" applyFont="1" applyFill="1" applyBorder="1" applyAlignment="1">
      <alignment/>
    </xf>
    <xf numFmtId="172" fontId="2" fillId="0" borderId="36" xfId="0" applyNumberFormat="1" applyFont="1" applyFill="1" applyBorder="1" applyAlignment="1">
      <alignment horizontal="right"/>
    </xf>
    <xf numFmtId="172" fontId="14" fillId="0" borderId="78" xfId="0" applyNumberFormat="1" applyFont="1" applyFill="1" applyBorder="1" applyAlignment="1">
      <alignment/>
    </xf>
    <xf numFmtId="172" fontId="2" fillId="0" borderId="62" xfId="0" applyNumberFormat="1" applyFont="1" applyBorder="1" applyAlignment="1">
      <alignment horizontal="right"/>
    </xf>
    <xf numFmtId="172" fontId="1" fillId="0" borderId="58" xfId="0" applyNumberFormat="1" applyFont="1" applyBorder="1" applyAlignment="1">
      <alignment horizontal="right"/>
    </xf>
    <xf numFmtId="174" fontId="13" fillId="0" borderId="85" xfId="0" applyNumberFormat="1" applyFont="1" applyBorder="1" applyAlignment="1" applyProtection="1">
      <alignment horizontal="left" indent="2"/>
      <protection/>
    </xf>
    <xf numFmtId="2" fontId="2" fillId="0" borderId="44" xfId="0" applyNumberFormat="1" applyFont="1" applyFill="1" applyBorder="1" applyAlignment="1" applyProtection="1">
      <alignment/>
      <protection/>
    </xf>
    <xf numFmtId="2" fontId="2" fillId="0" borderId="46" xfId="0" applyNumberFormat="1" applyFont="1" applyFill="1" applyBorder="1" applyAlignment="1" applyProtection="1">
      <alignment/>
      <protection/>
    </xf>
    <xf numFmtId="2" fontId="2" fillId="0" borderId="45" xfId="0" applyNumberFormat="1" applyFont="1" applyFill="1" applyBorder="1" applyAlignment="1" applyProtection="1">
      <alignment/>
      <protection/>
    </xf>
    <xf numFmtId="2" fontId="2" fillId="0" borderId="44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2" fontId="2" fillId="0" borderId="45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1" fillId="33" borderId="36" xfId="0" applyFont="1" applyFill="1" applyBorder="1" applyAlignment="1">
      <alignment horizontal="center"/>
    </xf>
    <xf numFmtId="175" fontId="1" fillId="33" borderId="80" xfId="0" applyNumberFormat="1" applyFont="1" applyFill="1" applyBorder="1" applyAlignment="1" quotePrefix="1">
      <alignment horizontal="center"/>
    </xf>
    <xf numFmtId="0" fontId="14" fillId="0" borderId="80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0" xfId="0" applyFont="1" applyAlignment="1" quotePrefix="1">
      <alignment/>
    </xf>
    <xf numFmtId="174" fontId="2" fillId="0" borderId="46" xfId="0" applyNumberFormat="1" applyFont="1" applyBorder="1" applyAlignment="1" applyProtection="1">
      <alignment/>
      <protection/>
    </xf>
    <xf numFmtId="174" fontId="2" fillId="0" borderId="0" xfId="0" applyNumberFormat="1" applyFont="1" applyBorder="1" applyAlignment="1" applyProtection="1">
      <alignment/>
      <protection/>
    </xf>
    <xf numFmtId="174" fontId="2" fillId="0" borderId="10" xfId="0" applyNumberFormat="1" applyFont="1" applyBorder="1" applyAlignment="1" applyProtection="1">
      <alignment/>
      <protection/>
    </xf>
    <xf numFmtId="174" fontId="2" fillId="0" borderId="37" xfId="0" applyNumberFormat="1" applyFont="1" applyBorder="1" applyAlignment="1" applyProtection="1">
      <alignment/>
      <protection/>
    </xf>
    <xf numFmtId="174" fontId="2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2" fontId="2" fillId="0" borderId="38" xfId="0" applyNumberFormat="1" applyFont="1" applyFill="1" applyBorder="1" applyAlignment="1" applyProtection="1">
      <alignment horizontal="left"/>
      <protection/>
    </xf>
    <xf numFmtId="172" fontId="2" fillId="0" borderId="36" xfId="42" applyNumberFormat="1" applyFont="1" applyFill="1" applyBorder="1" applyAlignment="1">
      <alignment/>
    </xf>
    <xf numFmtId="172" fontId="2" fillId="0" borderId="12" xfId="42" applyNumberFormat="1" applyFont="1" applyFill="1" applyBorder="1" applyAlignment="1">
      <alignment/>
    </xf>
    <xf numFmtId="172" fontId="2" fillId="0" borderId="78" xfId="42" applyNumberFormat="1" applyFont="1" applyFill="1" applyBorder="1" applyAlignment="1">
      <alignment/>
    </xf>
    <xf numFmtId="2" fontId="2" fillId="0" borderId="11" xfId="42" applyNumberFormat="1" applyFont="1" applyFill="1" applyBorder="1" applyAlignment="1">
      <alignment/>
    </xf>
    <xf numFmtId="172" fontId="2" fillId="0" borderId="62" xfId="42" applyNumberFormat="1" applyFont="1" applyFill="1" applyBorder="1" applyAlignment="1">
      <alignment/>
    </xf>
    <xf numFmtId="2" fontId="2" fillId="0" borderId="13" xfId="42" applyNumberFormat="1" applyFont="1" applyFill="1" applyBorder="1" applyAlignment="1">
      <alignment/>
    </xf>
    <xf numFmtId="172" fontId="2" fillId="0" borderId="48" xfId="0" applyNumberFormat="1" applyFont="1" applyFill="1" applyBorder="1" applyAlignment="1" applyProtection="1">
      <alignment horizontal="left"/>
      <protection/>
    </xf>
    <xf numFmtId="172" fontId="2" fillId="0" borderId="11" xfId="42" applyNumberFormat="1" applyFont="1" applyFill="1" applyBorder="1" applyAlignment="1">
      <alignment/>
    </xf>
    <xf numFmtId="2" fontId="2" fillId="0" borderId="12" xfId="42" applyNumberFormat="1" applyFont="1" applyFill="1" applyBorder="1" applyAlignment="1">
      <alignment/>
    </xf>
    <xf numFmtId="172" fontId="2" fillId="0" borderId="41" xfId="0" applyNumberFormat="1" applyFont="1" applyFill="1" applyBorder="1" applyAlignment="1" applyProtection="1">
      <alignment horizontal="left"/>
      <protection/>
    </xf>
    <xf numFmtId="172" fontId="2" fillId="0" borderId="13" xfId="42" applyNumberFormat="1" applyFont="1" applyFill="1" applyBorder="1" applyAlignment="1">
      <alignment/>
    </xf>
    <xf numFmtId="172" fontId="27" fillId="0" borderId="0" xfId="42" applyNumberFormat="1" applyFont="1" applyFill="1" applyBorder="1" applyAlignment="1">
      <alignment/>
    </xf>
    <xf numFmtId="172" fontId="27" fillId="0" borderId="0" xfId="42" applyNumberFormat="1" applyFont="1" applyFill="1" applyBorder="1" applyAlignment="1">
      <alignment/>
    </xf>
    <xf numFmtId="2" fontId="27" fillId="0" borderId="0" xfId="42" applyNumberFormat="1" applyFont="1" applyFill="1" applyBorder="1" applyAlignment="1">
      <alignment/>
    </xf>
    <xf numFmtId="2" fontId="0" fillId="0" borderId="0" xfId="42" applyNumberFormat="1" applyFont="1" applyFill="1" applyBorder="1" applyAlignment="1">
      <alignment/>
    </xf>
    <xf numFmtId="172" fontId="31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/>
    </xf>
    <xf numFmtId="2" fontId="31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43" xfId="0" applyFont="1" applyFill="1" applyBorder="1" applyAlignment="1">
      <alignment/>
    </xf>
    <xf numFmtId="172" fontId="1" fillId="0" borderId="43" xfId="0" applyNumberFormat="1" applyFont="1" applyFill="1" applyBorder="1" applyAlignment="1">
      <alignment/>
    </xf>
    <xf numFmtId="0" fontId="2" fillId="0" borderId="48" xfId="0" applyFont="1" applyFill="1" applyBorder="1" applyAlignment="1">
      <alignment/>
    </xf>
    <xf numFmtId="172" fontId="2" fillId="0" borderId="48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172" fontId="2" fillId="0" borderId="38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172" fontId="2" fillId="0" borderId="41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3" fillId="0" borderId="78" xfId="0" applyFont="1" applyFill="1" applyBorder="1" applyAlignment="1">
      <alignment/>
    </xf>
    <xf numFmtId="0" fontId="13" fillId="0" borderId="62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172" fontId="32" fillId="0" borderId="43" xfId="0" applyNumberFormat="1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 wrapText="1"/>
    </xf>
    <xf numFmtId="43" fontId="2" fillId="0" borderId="0" xfId="0" applyNumberFormat="1" applyFont="1" applyBorder="1" applyAlignment="1">
      <alignment/>
    </xf>
    <xf numFmtId="43" fontId="2" fillId="0" borderId="44" xfId="0" applyNumberFormat="1" applyFont="1" applyFill="1" applyBorder="1" applyAlignment="1">
      <alignment/>
    </xf>
    <xf numFmtId="43" fontId="2" fillId="0" borderId="45" xfId="0" applyNumberFormat="1" applyFont="1" applyFill="1" applyBorder="1" applyAlignment="1">
      <alignment horizontal="left"/>
    </xf>
    <xf numFmtId="43" fontId="2" fillId="0" borderId="24" xfId="0" applyNumberFormat="1" applyFont="1" applyFill="1" applyBorder="1" applyAlignment="1">
      <alignment/>
    </xf>
    <xf numFmtId="185" fontId="2" fillId="0" borderId="0" xfId="0" applyNumberFormat="1" applyFont="1" applyBorder="1" applyAlignment="1">
      <alignment/>
    </xf>
    <xf numFmtId="43" fontId="20" fillId="0" borderId="29" xfId="0" applyNumberFormat="1" applyFont="1" applyFill="1" applyBorder="1" applyAlignment="1">
      <alignment vertical="center"/>
    </xf>
    <xf numFmtId="0" fontId="1" fillId="33" borderId="41" xfId="0" applyFont="1" applyFill="1" applyBorder="1" applyAlignment="1">
      <alignment horizontal="center"/>
    </xf>
    <xf numFmtId="2" fontId="13" fillId="0" borderId="43" xfId="0" applyNumberFormat="1" applyFont="1" applyBorder="1" applyAlignment="1" quotePrefix="1">
      <alignment horizontal="center"/>
    </xf>
    <xf numFmtId="0" fontId="12" fillId="0" borderId="55" xfId="0" applyFont="1" applyFill="1" applyBorder="1" applyAlignment="1">
      <alignment/>
    </xf>
    <xf numFmtId="2" fontId="13" fillId="0" borderId="43" xfId="0" applyNumberFormat="1" applyFont="1" applyBorder="1" applyAlignment="1">
      <alignment horizontal="center"/>
    </xf>
    <xf numFmtId="2" fontId="13" fillId="0" borderId="43" xfId="0" applyNumberFormat="1" applyFont="1" applyFill="1" applyBorder="1" applyAlignment="1">
      <alignment horizontal="right"/>
    </xf>
    <xf numFmtId="0" fontId="20" fillId="33" borderId="38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/>
    </xf>
    <xf numFmtId="0" fontId="2" fillId="0" borderId="26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/>
    </xf>
    <xf numFmtId="172" fontId="10" fillId="0" borderId="43" xfId="0" applyNumberFormat="1" applyFont="1" applyBorder="1" applyAlignment="1" quotePrefix="1">
      <alignment vertical="center"/>
    </xf>
    <xf numFmtId="172" fontId="10" fillId="0" borderId="43" xfId="0" applyNumberFormat="1" applyFont="1" applyBorder="1" applyAlignment="1" quotePrefix="1">
      <alignment/>
    </xf>
    <xf numFmtId="172" fontId="10" fillId="0" borderId="43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6" fillId="33" borderId="75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7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0" fillId="0" borderId="84" xfId="0" applyFont="1" applyBorder="1" applyAlignment="1">
      <alignment vertical="center"/>
    </xf>
    <xf numFmtId="2" fontId="10" fillId="0" borderId="84" xfId="0" applyNumberFormat="1" applyFont="1" applyBorder="1" applyAlignment="1">
      <alignment horizontal="left" vertical="center" indent="1"/>
    </xf>
    <xf numFmtId="2" fontId="10" fillId="0" borderId="84" xfId="0" applyNumberFormat="1" applyFont="1" applyBorder="1" applyAlignment="1">
      <alignment/>
    </xf>
    <xf numFmtId="2" fontId="10" fillId="0" borderId="84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vertical="center"/>
    </xf>
    <xf numFmtId="0" fontId="1" fillId="33" borderId="75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172" fontId="1" fillId="0" borderId="43" xfId="0" applyNumberFormat="1" applyFont="1" applyBorder="1" applyAlignment="1">
      <alignment vertical="center"/>
    </xf>
    <xf numFmtId="172" fontId="1" fillId="0" borderId="15" xfId="0" applyNumberFormat="1" applyFont="1" applyBorder="1" applyAlignment="1">
      <alignment vertical="center"/>
    </xf>
    <xf numFmtId="172" fontId="1" fillId="0" borderId="14" xfId="0" applyNumberFormat="1" applyFont="1" applyBorder="1" applyAlignment="1" applyProtection="1">
      <alignment horizontal="center" vertical="center"/>
      <protection/>
    </xf>
    <xf numFmtId="172" fontId="1" fillId="0" borderId="20" xfId="0" applyNumberFormat="1" applyFont="1" applyBorder="1" applyAlignment="1" applyProtection="1">
      <alignment horizontal="center" vertical="center"/>
      <protection/>
    </xf>
    <xf numFmtId="172" fontId="2" fillId="0" borderId="38" xfId="0" applyNumberFormat="1" applyFont="1" applyBorder="1" applyAlignment="1">
      <alignment vertical="center"/>
    </xf>
    <xf numFmtId="172" fontId="2" fillId="0" borderId="12" xfId="0" applyNumberFormat="1" applyFont="1" applyBorder="1" applyAlignment="1">
      <alignment vertical="center"/>
    </xf>
    <xf numFmtId="172" fontId="1" fillId="0" borderId="0" xfId="0" applyNumberFormat="1" applyFont="1" applyBorder="1" applyAlignment="1" applyProtection="1">
      <alignment horizontal="center" vertical="center"/>
      <protection/>
    </xf>
    <xf numFmtId="172" fontId="1" fillId="0" borderId="18" xfId="0" applyNumberFormat="1" applyFont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 applyProtection="1">
      <alignment horizontal="center" vertical="center"/>
      <protection/>
    </xf>
    <xf numFmtId="172" fontId="2" fillId="0" borderId="18" xfId="0" applyNumberFormat="1" applyFont="1" applyBorder="1" applyAlignment="1" applyProtection="1">
      <alignment horizontal="center" vertical="center"/>
      <protection/>
    </xf>
    <xf numFmtId="172" fontId="27" fillId="0" borderId="14" xfId="0" applyNumberFormat="1" applyFont="1" applyBorder="1" applyAlignment="1" applyProtection="1">
      <alignment horizontal="center" vertical="center"/>
      <protection/>
    </xf>
    <xf numFmtId="172" fontId="27" fillId="0" borderId="20" xfId="0" applyNumberFormat="1" applyFont="1" applyBorder="1" applyAlignment="1" applyProtection="1">
      <alignment horizontal="center" vertical="center"/>
      <protection/>
    </xf>
    <xf numFmtId="172" fontId="2" fillId="0" borderId="18" xfId="0" applyNumberFormat="1" applyFont="1" applyBorder="1" applyAlignment="1" quotePrefix="1">
      <alignment horizontal="center" vertical="center"/>
    </xf>
    <xf numFmtId="172" fontId="2" fillId="0" borderId="41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vertical="center"/>
    </xf>
    <xf numFmtId="172" fontId="2" fillId="0" borderId="10" xfId="0" applyNumberFormat="1" applyFont="1" applyBorder="1" applyAlignment="1" applyProtection="1">
      <alignment horizontal="center" vertical="center"/>
      <protection/>
    </xf>
    <xf numFmtId="172" fontId="2" fillId="0" borderId="19" xfId="0" applyNumberFormat="1" applyFont="1" applyBorder="1" applyAlignment="1">
      <alignment horizontal="center" vertical="center"/>
    </xf>
    <xf numFmtId="172" fontId="2" fillId="0" borderId="47" xfId="0" applyNumberFormat="1" applyFont="1" applyBorder="1" applyAlignment="1">
      <alignment vertical="center"/>
    </xf>
    <xf numFmtId="172" fontId="2" fillId="0" borderId="86" xfId="0" applyNumberFormat="1" applyFont="1" applyBorder="1" applyAlignment="1">
      <alignment vertical="center"/>
    </xf>
    <xf numFmtId="172" fontId="2" fillId="0" borderId="87" xfId="0" applyNumberFormat="1" applyFont="1" applyBorder="1" applyAlignment="1">
      <alignment vertical="center"/>
    </xf>
    <xf numFmtId="172" fontId="2" fillId="0" borderId="86" xfId="0" applyNumberFormat="1" applyFont="1" applyBorder="1" applyAlignment="1" applyProtection="1">
      <alignment horizontal="center" vertical="center"/>
      <protection/>
    </xf>
    <xf numFmtId="172" fontId="2" fillId="0" borderId="88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/>
    </xf>
    <xf numFmtId="172" fontId="2" fillId="0" borderId="11" xfId="0" applyNumberFormat="1" applyFont="1" applyBorder="1" applyAlignment="1">
      <alignment vertical="center"/>
    </xf>
    <xf numFmtId="172" fontId="2" fillId="0" borderId="19" xfId="0" applyNumberFormat="1" applyFont="1" applyBorder="1" applyAlignment="1" applyProtection="1">
      <alignment horizontal="center" vertical="center"/>
      <protection/>
    </xf>
    <xf numFmtId="172" fontId="2" fillId="0" borderId="48" xfId="0" applyNumberFormat="1" applyFont="1" applyBorder="1" applyAlignment="1">
      <alignment vertical="center"/>
    </xf>
    <xf numFmtId="172" fontId="2" fillId="0" borderId="37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 applyProtection="1">
      <alignment horizontal="center" vertical="center"/>
      <protection/>
    </xf>
    <xf numFmtId="172" fontId="1" fillId="0" borderId="19" xfId="0" applyNumberFormat="1" applyFont="1" applyBorder="1" applyAlignment="1" applyProtection="1">
      <alignment horizontal="center" vertical="center"/>
      <protection/>
    </xf>
    <xf numFmtId="172" fontId="2" fillId="0" borderId="17" xfId="0" applyNumberFormat="1" applyFont="1" applyBorder="1" applyAlignment="1">
      <alignment horizontal="centerContinuous"/>
    </xf>
    <xf numFmtId="172" fontId="2" fillId="0" borderId="0" xfId="0" applyNumberFormat="1" applyFont="1" applyBorder="1" applyAlignment="1">
      <alignment horizontal="centerContinuous"/>
    </xf>
    <xf numFmtId="172" fontId="2" fillId="0" borderId="57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2" fontId="2" fillId="0" borderId="21" xfId="0" applyNumberFormat="1" applyFont="1" applyBorder="1" applyAlignment="1" applyProtection="1">
      <alignment horizontal="center" vertical="center"/>
      <protection/>
    </xf>
    <xf numFmtId="172" fontId="2" fillId="0" borderId="23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9" xfId="0" applyFont="1" applyFill="1" applyBorder="1" applyAlignment="1" quotePrefix="1">
      <alignment horizontal="center" vertical="center"/>
    </xf>
    <xf numFmtId="172" fontId="1" fillId="0" borderId="26" xfId="0" applyNumberFormat="1" applyFont="1" applyBorder="1" applyAlignment="1">
      <alignment vertical="center"/>
    </xf>
    <xf numFmtId="172" fontId="1" fillId="0" borderId="20" xfId="0" applyNumberFormat="1" applyFont="1" applyBorder="1" applyAlignment="1">
      <alignment vertical="center"/>
    </xf>
    <xf numFmtId="172" fontId="2" fillId="0" borderId="26" xfId="0" applyNumberFormat="1" applyFont="1" applyBorder="1" applyAlignment="1">
      <alignment vertical="center"/>
    </xf>
    <xf numFmtId="172" fontId="2" fillId="0" borderId="14" xfId="0" applyNumberFormat="1" applyFont="1" applyBorder="1" applyAlignment="1">
      <alignment vertical="center"/>
    </xf>
    <xf numFmtId="172" fontId="2" fillId="0" borderId="20" xfId="0" applyNumberFormat="1" applyFont="1" applyBorder="1" applyAlignment="1">
      <alignment vertical="center"/>
    </xf>
    <xf numFmtId="172" fontId="2" fillId="0" borderId="24" xfId="0" applyNumberFormat="1" applyFont="1" applyBorder="1" applyAlignment="1">
      <alignment vertical="center"/>
    </xf>
    <xf numFmtId="172" fontId="2" fillId="0" borderId="18" xfId="0" applyNumberFormat="1" applyFont="1" applyBorder="1" applyAlignment="1">
      <alignment vertical="center"/>
    </xf>
    <xf numFmtId="172" fontId="1" fillId="0" borderId="18" xfId="0" applyNumberFormat="1" applyFont="1" applyBorder="1" applyAlignment="1">
      <alignment horizontal="center" vertical="center"/>
    </xf>
    <xf numFmtId="172" fontId="2" fillId="0" borderId="27" xfId="0" applyNumberFormat="1" applyFont="1" applyBorder="1" applyAlignment="1">
      <alignment vertical="center"/>
    </xf>
    <xf numFmtId="172" fontId="2" fillId="0" borderId="23" xfId="0" applyNumberFormat="1" applyFont="1" applyBorder="1" applyAlignment="1">
      <alignment vertical="center"/>
    </xf>
    <xf numFmtId="2" fontId="7" fillId="0" borderId="38" xfId="0" applyNumberFormat="1" applyFont="1" applyBorder="1" applyAlignment="1">
      <alignment horizontal="right" vertical="center"/>
    </xf>
    <xf numFmtId="172" fontId="7" fillId="0" borderId="36" xfId="0" applyNumberFormat="1" applyFont="1" applyBorder="1" applyAlignment="1">
      <alignment horizontal="right" vertical="center"/>
    </xf>
    <xf numFmtId="172" fontId="7" fillId="0" borderId="78" xfId="0" applyNumberFormat="1" applyFont="1" applyBorder="1" applyAlignment="1">
      <alignment horizontal="right" vertical="center"/>
    </xf>
    <xf numFmtId="172" fontId="7" fillId="0" borderId="11" xfId="0" applyNumberFormat="1" applyFont="1" applyBorder="1" applyAlignment="1">
      <alignment horizontal="right" vertical="center"/>
    </xf>
    <xf numFmtId="172" fontId="7" fillId="0" borderId="37" xfId="0" applyNumberFormat="1" applyFont="1" applyBorder="1" applyAlignment="1">
      <alignment horizontal="right" vertical="center"/>
    </xf>
    <xf numFmtId="172" fontId="7" fillId="0" borderId="12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right" vertical="center"/>
    </xf>
    <xf numFmtId="172" fontId="1" fillId="0" borderId="42" xfId="0" applyNumberFormat="1" applyFont="1" applyBorder="1" applyAlignment="1">
      <alignment horizontal="right" vertical="center"/>
    </xf>
    <xf numFmtId="172" fontId="1" fillId="0" borderId="15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172" fontId="2" fillId="0" borderId="36" xfId="0" applyNumberFormat="1" applyFont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172" fontId="2" fillId="0" borderId="0" xfId="0" applyNumberFormat="1" applyFont="1" applyBorder="1" applyAlignment="1">
      <alignment horizontal="right" vertical="center"/>
    </xf>
    <xf numFmtId="2" fontId="1" fillId="0" borderId="43" xfId="0" applyNumberFormat="1" applyFont="1" applyBorder="1" applyAlignment="1">
      <alignment vertical="center"/>
    </xf>
    <xf numFmtId="2" fontId="2" fillId="0" borderId="38" xfId="0" applyNumberFormat="1" applyFont="1" applyBorder="1" applyAlignment="1">
      <alignment vertical="center"/>
    </xf>
    <xf numFmtId="172" fontId="2" fillId="0" borderId="36" xfId="0" applyNumberFormat="1" applyFont="1" applyBorder="1" applyAlignment="1">
      <alignment vertical="center"/>
    </xf>
    <xf numFmtId="172" fontId="1" fillId="0" borderId="76" xfId="58" applyNumberFormat="1" applyFont="1" applyBorder="1" applyAlignment="1">
      <alignment horizontal="center" vertical="center"/>
      <protection/>
    </xf>
    <xf numFmtId="0" fontId="1" fillId="0" borderId="68" xfId="0" applyFont="1" applyBorder="1" applyAlignment="1">
      <alignment horizontal="center"/>
    </xf>
    <xf numFmtId="172" fontId="1" fillId="0" borderId="36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89" xfId="0" applyNumberFormat="1" applyFont="1" applyBorder="1" applyAlignment="1">
      <alignment horizontal="center"/>
    </xf>
    <xf numFmtId="172" fontId="1" fillId="0" borderId="90" xfId="0" applyNumberFormat="1" applyFont="1" applyBorder="1" applyAlignment="1">
      <alignment horizontal="center"/>
    </xf>
    <xf numFmtId="172" fontId="1" fillId="0" borderId="91" xfId="0" applyNumberFormat="1" applyFont="1" applyBorder="1" applyAlignment="1">
      <alignment horizontal="center"/>
    </xf>
    <xf numFmtId="0" fontId="1" fillId="0" borderId="92" xfId="0" applyFont="1" applyBorder="1" applyAlignment="1">
      <alignment horizontal="left"/>
    </xf>
    <xf numFmtId="0" fontId="2" fillId="0" borderId="93" xfId="0" applyFont="1" applyBorder="1" applyAlignment="1">
      <alignment horizontal="left"/>
    </xf>
    <xf numFmtId="172" fontId="1" fillId="0" borderId="94" xfId="0" applyNumberFormat="1" applyFont="1" applyBorder="1" applyAlignment="1">
      <alignment horizontal="center"/>
    </xf>
    <xf numFmtId="172" fontId="1" fillId="0" borderId="95" xfId="0" applyNumberFormat="1" applyFont="1" applyBorder="1" applyAlignment="1">
      <alignment horizontal="center"/>
    </xf>
    <xf numFmtId="172" fontId="1" fillId="0" borderId="96" xfId="0" applyNumberFormat="1" applyFont="1" applyBorder="1" applyAlignment="1">
      <alignment horizontal="center"/>
    </xf>
    <xf numFmtId="172" fontId="1" fillId="0" borderId="93" xfId="0" applyNumberFormat="1" applyFont="1" applyBorder="1" applyAlignment="1">
      <alignment horizontal="center"/>
    </xf>
    <xf numFmtId="172" fontId="1" fillId="0" borderId="97" xfId="0" applyNumberFormat="1" applyFont="1" applyBorder="1" applyAlignment="1">
      <alignment horizontal="center"/>
    </xf>
    <xf numFmtId="172" fontId="1" fillId="0" borderId="98" xfId="0" applyNumberFormat="1" applyFont="1" applyBorder="1" applyAlignment="1">
      <alignment horizontal="center"/>
    </xf>
    <xf numFmtId="172" fontId="1" fillId="0" borderId="99" xfId="0" applyNumberFormat="1" applyFont="1" applyBorder="1" applyAlignment="1">
      <alignment horizontal="center"/>
    </xf>
    <xf numFmtId="172" fontId="2" fillId="0" borderId="36" xfId="0" applyNumberFormat="1" applyFont="1" applyBorder="1" applyAlignment="1">
      <alignment horizontal="center"/>
    </xf>
    <xf numFmtId="172" fontId="2" fillId="0" borderId="89" xfId="0" applyNumberFormat="1" applyFont="1" applyBorder="1" applyAlignment="1">
      <alignment horizontal="center"/>
    </xf>
    <xf numFmtId="172" fontId="2" fillId="0" borderId="90" xfId="0" applyNumberFormat="1" applyFont="1" applyBorder="1" applyAlignment="1">
      <alignment horizontal="center"/>
    </xf>
    <xf numFmtId="172" fontId="2" fillId="0" borderId="91" xfId="0" applyNumberFormat="1" applyFont="1" applyBorder="1" applyAlignment="1">
      <alignment horizontal="center"/>
    </xf>
    <xf numFmtId="172" fontId="2" fillId="0" borderId="100" xfId="0" applyNumberFormat="1" applyFont="1" applyBorder="1" applyAlignment="1">
      <alignment horizontal="center"/>
    </xf>
    <xf numFmtId="172" fontId="2" fillId="0" borderId="101" xfId="0" applyNumberFormat="1" applyFont="1" applyBorder="1" applyAlignment="1">
      <alignment horizontal="center"/>
    </xf>
    <xf numFmtId="172" fontId="2" fillId="0" borderId="102" xfId="0" applyNumberFormat="1" applyFont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2" fillId="0" borderId="103" xfId="0" applyNumberFormat="1" applyFont="1" applyBorder="1" applyAlignment="1">
      <alignment horizontal="center"/>
    </xf>
    <xf numFmtId="172" fontId="2" fillId="0" borderId="104" xfId="0" applyNumberFormat="1" applyFont="1" applyBorder="1" applyAlignment="1">
      <alignment horizontal="center"/>
    </xf>
    <xf numFmtId="172" fontId="2" fillId="0" borderId="105" xfId="0" applyNumberFormat="1" applyFont="1" applyBorder="1" applyAlignment="1">
      <alignment horizontal="center"/>
    </xf>
    <xf numFmtId="0" fontId="1" fillId="0" borderId="106" xfId="0" applyFont="1" applyFill="1" applyBorder="1" applyAlignment="1">
      <alignment horizontal="right"/>
    </xf>
    <xf numFmtId="0" fontId="1" fillId="0" borderId="107" xfId="0" applyFont="1" applyBorder="1" applyAlignment="1">
      <alignment/>
    </xf>
    <xf numFmtId="172" fontId="1" fillId="0" borderId="108" xfId="0" applyNumberFormat="1" applyFont="1" applyBorder="1" applyAlignment="1">
      <alignment horizontal="center"/>
    </xf>
    <xf numFmtId="172" fontId="1" fillId="0" borderId="109" xfId="0" applyNumberFormat="1" applyFont="1" applyBorder="1" applyAlignment="1">
      <alignment horizontal="center"/>
    </xf>
    <xf numFmtId="172" fontId="1" fillId="0" borderId="110" xfId="0" applyNumberFormat="1" applyFont="1" applyBorder="1" applyAlignment="1">
      <alignment horizontal="center"/>
    </xf>
    <xf numFmtId="172" fontId="1" fillId="0" borderId="107" xfId="0" applyNumberFormat="1" applyFont="1" applyBorder="1" applyAlignment="1">
      <alignment horizontal="center"/>
    </xf>
    <xf numFmtId="172" fontId="1" fillId="0" borderId="111" xfId="0" applyNumberFormat="1" applyFont="1" applyBorder="1" applyAlignment="1">
      <alignment horizontal="center"/>
    </xf>
    <xf numFmtId="172" fontId="1" fillId="0" borderId="112" xfId="0" applyNumberFormat="1" applyFont="1" applyBorder="1" applyAlignment="1">
      <alignment horizontal="center"/>
    </xf>
    <xf numFmtId="172" fontId="1" fillId="0" borderId="113" xfId="0" applyNumberFormat="1" applyFont="1" applyBorder="1" applyAlignment="1">
      <alignment horizontal="center"/>
    </xf>
    <xf numFmtId="172" fontId="2" fillId="0" borderId="58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172" fontId="2" fillId="0" borderId="114" xfId="0" applyNumberFormat="1" applyFont="1" applyBorder="1" applyAlignment="1">
      <alignment horizontal="center"/>
    </xf>
    <xf numFmtId="172" fontId="2" fillId="0" borderId="115" xfId="0" applyNumberFormat="1" applyFont="1" applyBorder="1" applyAlignment="1">
      <alignment horizontal="center"/>
    </xf>
    <xf numFmtId="172" fontId="2" fillId="0" borderId="116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27" fillId="0" borderId="0" xfId="0" applyFont="1" applyAlignment="1">
      <alignment/>
    </xf>
    <xf numFmtId="172" fontId="0" fillId="0" borderId="0" xfId="0" applyNumberFormat="1" applyAlignment="1">
      <alignment/>
    </xf>
    <xf numFmtId="172" fontId="28" fillId="0" borderId="0" xfId="0" applyNumberFormat="1" applyFont="1" applyAlignment="1">
      <alignment/>
    </xf>
    <xf numFmtId="172" fontId="11" fillId="0" borderId="46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172" fontId="27" fillId="0" borderId="0" xfId="0" applyNumberFormat="1" applyFont="1" applyBorder="1" applyAlignment="1">
      <alignment/>
    </xf>
    <xf numFmtId="172" fontId="0" fillId="0" borderId="0" xfId="0" applyNumberFormat="1" applyFont="1" applyBorder="1" applyAlignment="1" applyProtection="1">
      <alignment horizontal="right"/>
      <protection/>
    </xf>
    <xf numFmtId="172" fontId="31" fillId="0" borderId="0" xfId="0" applyNumberFormat="1" applyFont="1" applyBorder="1" applyAlignment="1" applyProtection="1">
      <alignment/>
      <protection/>
    </xf>
    <xf numFmtId="172" fontId="31" fillId="0" borderId="0" xfId="0" applyNumberFormat="1" applyFont="1" applyBorder="1" applyAlignment="1" applyProtection="1">
      <alignment horizontal="right"/>
      <protection/>
    </xf>
    <xf numFmtId="172" fontId="31" fillId="0" borderId="0" xfId="0" applyNumberFormat="1" applyFont="1" applyBorder="1" applyAlignment="1" applyProtection="1">
      <alignment/>
      <protection/>
    </xf>
    <xf numFmtId="172" fontId="0" fillId="0" borderId="0" xfId="0" applyNumberFormat="1" applyBorder="1" applyAlignment="1">
      <alignment/>
    </xf>
    <xf numFmtId="1" fontId="37" fillId="0" borderId="0" xfId="0" applyNumberFormat="1" applyFont="1" applyBorder="1" applyAlignment="1" applyProtection="1">
      <alignment horizontal="left"/>
      <protection/>
    </xf>
    <xf numFmtId="172" fontId="0" fillId="0" borderId="0" xfId="0" applyNumberFormat="1" applyFont="1" applyBorder="1" applyAlignment="1" applyProtection="1">
      <alignment/>
      <protection/>
    </xf>
    <xf numFmtId="172" fontId="38" fillId="0" borderId="0" xfId="0" applyNumberFormat="1" applyFont="1" applyBorder="1" applyAlignment="1">
      <alignment/>
    </xf>
    <xf numFmtId="172" fontId="38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>
      <alignment/>
    </xf>
    <xf numFmtId="172" fontId="27" fillId="0" borderId="0" xfId="0" applyNumberFormat="1" applyFont="1" applyBorder="1" applyAlignment="1" applyProtection="1">
      <alignment horizontal="right"/>
      <protection/>
    </xf>
    <xf numFmtId="172" fontId="27" fillId="0" borderId="0" xfId="0" applyNumberFormat="1" applyFont="1" applyBorder="1" applyAlignment="1" applyProtection="1">
      <alignment/>
      <protection/>
    </xf>
    <xf numFmtId="0" fontId="1" fillId="33" borderId="83" xfId="0" applyFont="1" applyFill="1" applyBorder="1" applyAlignment="1">
      <alignment/>
    </xf>
    <xf numFmtId="0" fontId="1" fillId="33" borderId="85" xfId="0" applyFont="1" applyFill="1" applyBorder="1" applyAlignment="1">
      <alignment/>
    </xf>
    <xf numFmtId="0" fontId="1" fillId="33" borderId="56" xfId="0" applyFont="1" applyFill="1" applyBorder="1" applyAlignment="1">
      <alignment horizontal="center"/>
    </xf>
    <xf numFmtId="0" fontId="1" fillId="33" borderId="8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2" fillId="0" borderId="83" xfId="0" applyFont="1" applyBorder="1" applyAlignment="1">
      <alignment/>
    </xf>
    <xf numFmtId="172" fontId="2" fillId="0" borderId="83" xfId="0" applyNumberFormat="1" applyFont="1" applyBorder="1" applyAlignment="1">
      <alignment/>
    </xf>
    <xf numFmtId="172" fontId="2" fillId="0" borderId="83" xfId="0" applyNumberFormat="1" applyFont="1" applyFill="1" applyBorder="1" applyAlignment="1">
      <alignment horizontal="right"/>
    </xf>
    <xf numFmtId="172" fontId="2" fillId="0" borderId="83" xfId="0" applyNumberFormat="1" applyFont="1" applyBorder="1" applyAlignment="1">
      <alignment horizontal="center"/>
    </xf>
    <xf numFmtId="0" fontId="2" fillId="0" borderId="39" xfId="0" applyFont="1" applyBorder="1" applyAlignment="1">
      <alignment/>
    </xf>
    <xf numFmtId="172" fontId="2" fillId="0" borderId="39" xfId="0" applyNumberFormat="1" applyFont="1" applyBorder="1" applyAlignment="1">
      <alignment/>
    </xf>
    <xf numFmtId="172" fontId="2" fillId="0" borderId="39" xfId="0" applyNumberFormat="1" applyFont="1" applyFill="1" applyBorder="1" applyAlignment="1">
      <alignment horizontal="right"/>
    </xf>
    <xf numFmtId="172" fontId="2" fillId="0" borderId="39" xfId="0" applyNumberFormat="1" applyFont="1" applyBorder="1" applyAlignment="1">
      <alignment horizontal="center"/>
    </xf>
    <xf numFmtId="0" fontId="1" fillId="0" borderId="39" xfId="0" applyFont="1" applyBorder="1" applyAlignment="1">
      <alignment/>
    </xf>
    <xf numFmtId="172" fontId="1" fillId="0" borderId="39" xfId="0" applyNumberFormat="1" applyFont="1" applyBorder="1" applyAlignment="1">
      <alignment/>
    </xf>
    <xf numFmtId="172" fontId="1" fillId="0" borderId="39" xfId="0" applyNumberFormat="1" applyFont="1" applyBorder="1" applyAlignment="1">
      <alignment horizontal="center"/>
    </xf>
    <xf numFmtId="0" fontId="1" fillId="0" borderId="85" xfId="0" applyFont="1" applyBorder="1" applyAlignment="1">
      <alignment/>
    </xf>
    <xf numFmtId="172" fontId="1" fillId="0" borderId="85" xfId="0" applyNumberFormat="1" applyFont="1" applyBorder="1" applyAlignment="1">
      <alignment/>
    </xf>
    <xf numFmtId="172" fontId="1" fillId="0" borderId="85" xfId="0" applyNumberFormat="1" applyFont="1" applyBorder="1" applyAlignment="1">
      <alignment horizontal="center"/>
    </xf>
    <xf numFmtId="172" fontId="27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49" xfId="0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 applyProtection="1">
      <alignment horizontal="center" vertical="center"/>
      <protection/>
    </xf>
    <xf numFmtId="175" fontId="2" fillId="0" borderId="0" xfId="0" applyNumberFormat="1" applyFont="1" applyFill="1" applyAlignment="1">
      <alignment/>
    </xf>
    <xf numFmtId="176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27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41" xfId="0" applyFont="1" applyFill="1" applyBorder="1" applyAlignment="1">
      <alignment horizontal="center"/>
    </xf>
    <xf numFmtId="17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72" fontId="2" fillId="0" borderId="38" xfId="0" applyNumberFormat="1" applyFont="1" applyFill="1" applyBorder="1" applyAlignment="1">
      <alignment horizontal="center"/>
    </xf>
    <xf numFmtId="172" fontId="1" fillId="0" borderId="42" xfId="0" applyNumberFormat="1" applyFont="1" applyFill="1" applyBorder="1" applyAlignment="1">
      <alignment/>
    </xf>
    <xf numFmtId="172" fontId="40" fillId="0" borderId="0" xfId="0" applyNumberFormat="1" applyFont="1" applyFill="1" applyBorder="1" applyAlignment="1">
      <alignment/>
    </xf>
    <xf numFmtId="172" fontId="41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32" fillId="0" borderId="0" xfId="0" applyNumberFormat="1" applyFont="1" applyFill="1" applyBorder="1" applyAlignment="1">
      <alignment/>
    </xf>
    <xf numFmtId="172" fontId="10" fillId="0" borderId="36" xfId="0" applyNumberFormat="1" applyFont="1" applyFill="1" applyBorder="1" applyAlignment="1">
      <alignment/>
    </xf>
    <xf numFmtId="43" fontId="10" fillId="0" borderId="36" xfId="0" applyNumberFormat="1" applyFont="1" applyFill="1" applyBorder="1" applyAlignment="1">
      <alignment/>
    </xf>
    <xf numFmtId="43" fontId="10" fillId="0" borderId="62" xfId="0" applyNumberFormat="1" applyFont="1" applyFill="1" applyBorder="1" applyAlignment="1">
      <alignment/>
    </xf>
    <xf numFmtId="43" fontId="10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171" fontId="2" fillId="0" borderId="36" xfId="42" applyFont="1" applyBorder="1" applyAlignment="1">
      <alignment horizontal="right"/>
    </xf>
    <xf numFmtId="171" fontId="2" fillId="0" borderId="12" xfId="42" applyFont="1" applyBorder="1" applyAlignment="1">
      <alignment horizontal="right"/>
    </xf>
    <xf numFmtId="171" fontId="2" fillId="0" borderId="62" xfId="42" applyFont="1" applyBorder="1" applyAlignment="1">
      <alignment horizontal="right"/>
    </xf>
    <xf numFmtId="171" fontId="2" fillId="0" borderId="13" xfId="42" applyFont="1" applyBorder="1" applyAlignment="1">
      <alignment horizontal="right"/>
    </xf>
    <xf numFmtId="171" fontId="20" fillId="0" borderId="62" xfId="42" applyFont="1" applyBorder="1" applyAlignment="1">
      <alignment horizontal="right"/>
    </xf>
    <xf numFmtId="171" fontId="20" fillId="0" borderId="13" xfId="42" applyFont="1" applyBorder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7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6" xfId="0" applyFont="1" applyFill="1" applyBorder="1" applyAlignment="1">
      <alignment/>
    </xf>
    <xf numFmtId="0" fontId="1" fillId="0" borderId="36" xfId="0" applyFont="1" applyBorder="1" applyAlignment="1">
      <alignment/>
    </xf>
    <xf numFmtId="2" fontId="2" fillId="0" borderId="38" xfId="0" applyNumberFormat="1" applyFont="1" applyFill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36" xfId="0" applyFont="1" applyBorder="1" applyAlignment="1">
      <alignment/>
    </xf>
    <xf numFmtId="171" fontId="2" fillId="0" borderId="38" xfId="42" applyFont="1" applyFill="1" applyBorder="1" applyAlignment="1">
      <alignment horizontal="center"/>
    </xf>
    <xf numFmtId="171" fontId="2" fillId="0" borderId="38" xfId="42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2" xfId="0" applyFont="1" applyBorder="1" applyAlignment="1">
      <alignment/>
    </xf>
    <xf numFmtId="172" fontId="2" fillId="0" borderId="38" xfId="0" applyNumberFormat="1" applyFont="1" applyBorder="1" applyAlignment="1">
      <alignment horizontal="center"/>
    </xf>
    <xf numFmtId="172" fontId="2" fillId="0" borderId="36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0" fontId="1" fillId="0" borderId="42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177" fontId="2" fillId="0" borderId="43" xfId="0" applyNumberFormat="1" applyFont="1" applyFill="1" applyBorder="1" applyAlignment="1">
      <alignment horizontal="center"/>
    </xf>
    <xf numFmtId="177" fontId="2" fillId="0" borderId="42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172" fontId="1" fillId="0" borderId="14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6" xfId="0" applyNumberFormat="1" applyFont="1" applyFill="1" applyBorder="1" applyAlignment="1" applyProtection="1">
      <alignment horizontal="center" vertical="center"/>
      <protection/>
    </xf>
    <xf numFmtId="176" fontId="2" fillId="0" borderId="58" xfId="0" applyNumberFormat="1" applyFont="1" applyBorder="1" applyAlignment="1" applyProtection="1">
      <alignment horizontal="right" vertical="center"/>
      <protection/>
    </xf>
    <xf numFmtId="176" fontId="2" fillId="0" borderId="21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8" fontId="11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88" fontId="8" fillId="0" borderId="0" xfId="0" applyNumberFormat="1" applyFont="1" applyAlignment="1">
      <alignment horizontal="center" vertical="center"/>
    </xf>
    <xf numFmtId="188" fontId="12" fillId="0" borderId="0" xfId="0" applyNumberFormat="1" applyFont="1" applyAlignment="1">
      <alignment horizontal="center" vertical="center"/>
    </xf>
    <xf numFmtId="0" fontId="12" fillId="0" borderId="43" xfId="0" applyFont="1" applyBorder="1" applyAlignment="1">
      <alignment/>
    </xf>
    <xf numFmtId="2" fontId="12" fillId="0" borderId="43" xfId="0" applyNumberFormat="1" applyFont="1" applyBorder="1" applyAlignment="1">
      <alignment/>
    </xf>
    <xf numFmtId="0" fontId="12" fillId="0" borderId="43" xfId="0" applyFont="1" applyBorder="1" applyAlignment="1" quotePrefix="1">
      <alignment horizontal="right"/>
    </xf>
    <xf numFmtId="2" fontId="12" fillId="0" borderId="43" xfId="0" applyNumberFormat="1" applyFont="1" applyFill="1" applyBorder="1" applyAlignment="1">
      <alignment horizontal="right" vertical="center"/>
    </xf>
    <xf numFmtId="1" fontId="12" fillId="0" borderId="43" xfId="0" applyNumberFormat="1" applyFont="1" applyBorder="1" applyAlignment="1">
      <alignment/>
    </xf>
    <xf numFmtId="1" fontId="12" fillId="0" borderId="43" xfId="0" applyNumberFormat="1" applyFont="1" applyBorder="1" applyAlignment="1" quotePrefix="1">
      <alignment horizontal="right"/>
    </xf>
    <xf numFmtId="0" fontId="12" fillId="0" borderId="43" xfId="0" applyFont="1" applyBorder="1" applyAlignment="1">
      <alignment horizontal="right"/>
    </xf>
    <xf numFmtId="0" fontId="12" fillId="0" borderId="14" xfId="0" applyFont="1" applyBorder="1" applyAlignment="1">
      <alignment/>
    </xf>
    <xf numFmtId="2" fontId="12" fillId="0" borderId="4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0" fillId="0" borderId="43" xfId="0" applyNumberFormat="1" applyFont="1" applyFill="1" applyBorder="1" applyAlignment="1">
      <alignment horizontal="right"/>
    </xf>
    <xf numFmtId="2" fontId="10" fillId="0" borderId="43" xfId="0" applyNumberFormat="1" applyFont="1" applyFill="1" applyBorder="1" applyAlignment="1">
      <alignment horizontal="center" vertical="center"/>
    </xf>
    <xf numFmtId="2" fontId="10" fillId="0" borderId="4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Continuous"/>
    </xf>
    <xf numFmtId="2" fontId="12" fillId="0" borderId="41" xfId="0" applyNumberFormat="1" applyFont="1" applyFill="1" applyBorder="1" applyAlignment="1">
      <alignment/>
    </xf>
    <xf numFmtId="0" fontId="12" fillId="0" borderId="43" xfId="0" applyFont="1" applyFill="1" applyBorder="1" applyAlignment="1" quotePrefix="1">
      <alignment horizontal="right"/>
    </xf>
    <xf numFmtId="2" fontId="13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2" fontId="20" fillId="0" borderId="43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/>
    </xf>
    <xf numFmtId="174" fontId="6" fillId="0" borderId="0" xfId="62" applyFont="1" applyAlignment="1" applyProtection="1">
      <alignment horizontal="centerContinuous"/>
      <protection/>
    </xf>
    <xf numFmtId="174" fontId="13" fillId="0" borderId="0" xfId="62" applyFont="1" applyBorder="1" applyAlignment="1" applyProtection="1">
      <alignment horizontal="centerContinuous"/>
      <protection/>
    </xf>
    <xf numFmtId="174" fontId="2" fillId="0" borderId="0" xfId="62" applyFont="1" applyBorder="1">
      <alignment/>
      <protection/>
    </xf>
    <xf numFmtId="174" fontId="12" fillId="0" borderId="0" xfId="62" applyFont="1" applyBorder="1">
      <alignment/>
      <protection/>
    </xf>
    <xf numFmtId="174" fontId="12" fillId="0" borderId="0" xfId="62" applyFont="1" applyFill="1" applyBorder="1">
      <alignment/>
      <protection/>
    </xf>
    <xf numFmtId="174" fontId="20" fillId="33" borderId="49" xfId="62" applyFont="1" applyFill="1" applyBorder="1" applyAlignment="1">
      <alignment horizontal="center"/>
      <protection/>
    </xf>
    <xf numFmtId="174" fontId="20" fillId="33" borderId="46" xfId="62" applyFont="1" applyFill="1" applyBorder="1">
      <alignment/>
      <protection/>
    </xf>
    <xf numFmtId="174" fontId="20" fillId="33" borderId="54" xfId="62" applyFont="1" applyFill="1" applyBorder="1" applyAlignment="1">
      <alignment horizontal="center"/>
      <protection/>
    </xf>
    <xf numFmtId="174" fontId="20" fillId="33" borderId="10" xfId="62" applyFont="1" applyFill="1" applyBorder="1" applyAlignment="1">
      <alignment horizontal="center"/>
      <protection/>
    </xf>
    <xf numFmtId="174" fontId="20" fillId="33" borderId="55" xfId="62" applyFont="1" applyFill="1" applyBorder="1" applyAlignment="1" quotePrefix="1">
      <alignment horizontal="center"/>
      <protection/>
    </xf>
    <xf numFmtId="174" fontId="20" fillId="33" borderId="43" xfId="62" applyFont="1" applyFill="1" applyBorder="1" applyAlignment="1" quotePrefix="1">
      <alignment horizontal="center"/>
      <protection/>
    </xf>
    <xf numFmtId="174" fontId="20" fillId="33" borderId="71" xfId="62" applyFont="1" applyFill="1" applyBorder="1" applyAlignment="1">
      <alignment horizontal="center"/>
      <protection/>
    </xf>
    <xf numFmtId="174" fontId="20" fillId="33" borderId="15" xfId="62" applyFont="1" applyFill="1" applyBorder="1" applyAlignment="1" quotePrefix="1">
      <alignment horizontal="center"/>
      <protection/>
    </xf>
    <xf numFmtId="174" fontId="20" fillId="33" borderId="71" xfId="62" applyFont="1" applyFill="1" applyBorder="1" applyAlignment="1" quotePrefix="1">
      <alignment horizontal="center"/>
      <protection/>
    </xf>
    <xf numFmtId="174" fontId="10" fillId="0" borderId="80" xfId="62" applyFont="1" applyBorder="1" applyAlignment="1">
      <alignment horizontal="center"/>
      <protection/>
    </xf>
    <xf numFmtId="174" fontId="20" fillId="0" borderId="78" xfId="62" applyFont="1" applyBorder="1">
      <alignment/>
      <protection/>
    </xf>
    <xf numFmtId="174" fontId="20" fillId="0" borderId="80" xfId="62" applyFont="1" applyBorder="1">
      <alignment/>
      <protection/>
    </xf>
    <xf numFmtId="174" fontId="20" fillId="0" borderId="48" xfId="62" applyFont="1" applyBorder="1">
      <alignment/>
      <protection/>
    </xf>
    <xf numFmtId="174" fontId="20" fillId="0" borderId="69" xfId="62" applyFont="1" applyBorder="1">
      <alignment/>
      <protection/>
    </xf>
    <xf numFmtId="174" fontId="20" fillId="0" borderId="11" xfId="62" applyFont="1" applyBorder="1" applyAlignment="1" quotePrefix="1">
      <alignment horizontal="right"/>
      <protection/>
    </xf>
    <xf numFmtId="174" fontId="20" fillId="0" borderId="69" xfId="62" applyFont="1" applyBorder="1" applyAlignment="1" quotePrefix="1">
      <alignment horizontal="right"/>
      <protection/>
    </xf>
    <xf numFmtId="175" fontId="10" fillId="0" borderId="31" xfId="62" applyNumberFormat="1" applyFont="1" applyBorder="1" applyAlignment="1">
      <alignment horizontal="left"/>
      <protection/>
    </xf>
    <xf numFmtId="174" fontId="10" fillId="0" borderId="36" xfId="62" applyFont="1" applyBorder="1">
      <alignment/>
      <protection/>
    </xf>
    <xf numFmtId="174" fontId="10" fillId="0" borderId="31" xfId="62" applyFont="1" applyBorder="1">
      <alignment/>
      <protection/>
    </xf>
    <xf numFmtId="174" fontId="10" fillId="0" borderId="38" xfId="62" applyFont="1" applyBorder="1" applyAlignment="1">
      <alignment horizontal="right"/>
      <protection/>
    </xf>
    <xf numFmtId="174" fontId="10" fillId="0" borderId="72" xfId="62" applyFont="1" applyBorder="1" applyAlignment="1">
      <alignment horizontal="right"/>
      <protection/>
    </xf>
    <xf numFmtId="174" fontId="10" fillId="0" borderId="12" xfId="62" applyFont="1" applyBorder="1" applyAlignment="1">
      <alignment horizontal="right"/>
      <protection/>
    </xf>
    <xf numFmtId="174" fontId="20" fillId="0" borderId="36" xfId="62" applyFont="1" applyBorder="1">
      <alignment/>
      <protection/>
    </xf>
    <xf numFmtId="174" fontId="20" fillId="0" borderId="31" xfId="62" applyFont="1" applyBorder="1">
      <alignment/>
      <protection/>
    </xf>
    <xf numFmtId="174" fontId="20" fillId="0" borderId="38" xfId="62" applyFont="1" applyBorder="1">
      <alignment/>
      <protection/>
    </xf>
    <xf numFmtId="174" fontId="20" fillId="0" borderId="72" xfId="62" applyFont="1" applyBorder="1">
      <alignment/>
      <protection/>
    </xf>
    <xf numFmtId="174" fontId="20" fillId="0" borderId="12" xfId="62" applyFont="1" applyBorder="1" applyAlignment="1" quotePrefix="1">
      <alignment horizontal="right"/>
      <protection/>
    </xf>
    <xf numFmtId="174" fontId="20" fillId="0" borderId="72" xfId="62" applyFont="1" applyBorder="1" applyAlignment="1" quotePrefix="1">
      <alignment horizontal="right"/>
      <protection/>
    </xf>
    <xf numFmtId="175" fontId="10" fillId="0" borderId="56" xfId="62" applyNumberFormat="1" applyFont="1" applyBorder="1" applyAlignment="1">
      <alignment horizontal="left"/>
      <protection/>
    </xf>
    <xf numFmtId="174" fontId="20" fillId="0" borderId="58" xfId="62" applyFont="1" applyBorder="1">
      <alignment/>
      <protection/>
    </xf>
    <xf numFmtId="174" fontId="20" fillId="0" borderId="56" xfId="62" applyFont="1" applyBorder="1">
      <alignment/>
      <protection/>
    </xf>
    <xf numFmtId="174" fontId="20" fillId="0" borderId="57" xfId="62" applyFont="1" applyBorder="1" applyAlignment="1">
      <alignment horizontal="right"/>
      <protection/>
    </xf>
    <xf numFmtId="174" fontId="20" fillId="0" borderId="81" xfId="62" applyFont="1" applyBorder="1" applyAlignment="1">
      <alignment horizontal="right"/>
      <protection/>
    </xf>
    <xf numFmtId="174" fontId="20" fillId="0" borderId="22" xfId="62" applyFont="1" applyBorder="1" applyAlignment="1" quotePrefix="1">
      <alignment horizontal="right"/>
      <protection/>
    </xf>
    <xf numFmtId="174" fontId="20" fillId="0" borderId="81" xfId="62" applyFont="1" applyBorder="1" applyAlignment="1" quotePrefix="1">
      <alignment horizontal="right"/>
      <protection/>
    </xf>
    <xf numFmtId="174" fontId="10" fillId="0" borderId="0" xfId="62" applyFont="1">
      <alignment/>
      <protection/>
    </xf>
    <xf numFmtId="174" fontId="20" fillId="33" borderId="49" xfId="62" applyFont="1" applyFill="1" applyBorder="1">
      <alignment/>
      <protection/>
    </xf>
    <xf numFmtId="174" fontId="10" fillId="0" borderId="80" xfId="62" applyFont="1" applyBorder="1">
      <alignment/>
      <protection/>
    </xf>
    <xf numFmtId="174" fontId="20" fillId="0" borderId="80" xfId="62" applyFont="1" applyBorder="1" applyAlignment="1" quotePrefix="1">
      <alignment horizontal="right"/>
      <protection/>
    </xf>
    <xf numFmtId="174" fontId="20" fillId="0" borderId="48" xfId="62" applyFont="1" applyBorder="1" applyAlignment="1" quotePrefix="1">
      <alignment horizontal="right"/>
      <protection/>
    </xf>
    <xf numFmtId="174" fontId="10" fillId="0" borderId="31" xfId="62" applyNumberFormat="1" applyFont="1" applyBorder="1" applyAlignment="1">
      <alignment horizontal="right"/>
      <protection/>
    </xf>
    <xf numFmtId="174" fontId="10" fillId="0" borderId="31" xfId="62" applyFont="1" applyBorder="1" applyAlignment="1">
      <alignment horizontal="right"/>
      <protection/>
    </xf>
    <xf numFmtId="174" fontId="20" fillId="0" borderId="31" xfId="62" applyFont="1" applyBorder="1" applyAlignment="1">
      <alignment horizontal="right"/>
      <protection/>
    </xf>
    <xf numFmtId="174" fontId="20" fillId="0" borderId="38" xfId="62" applyFont="1" applyBorder="1" applyAlignment="1">
      <alignment horizontal="right"/>
      <protection/>
    </xf>
    <xf numFmtId="174" fontId="20" fillId="0" borderId="72" xfId="62" applyFont="1" applyBorder="1" applyAlignment="1">
      <alignment horizontal="right"/>
      <protection/>
    </xf>
    <xf numFmtId="174" fontId="10" fillId="0" borderId="56" xfId="62" applyFont="1" applyBorder="1">
      <alignment/>
      <protection/>
    </xf>
    <xf numFmtId="174" fontId="20" fillId="0" borderId="56" xfId="62" applyFont="1" applyBorder="1" applyAlignment="1">
      <alignment horizontal="right"/>
      <protection/>
    </xf>
    <xf numFmtId="174" fontId="13" fillId="0" borderId="0" xfId="62" applyFont="1" applyAlignment="1" applyProtection="1">
      <alignment horizontal="centerContinuous"/>
      <protection/>
    </xf>
    <xf numFmtId="174" fontId="2" fillId="0" borderId="0" xfId="62" applyFont="1" applyBorder="1" applyAlignment="1">
      <alignment horizontal="left"/>
      <protection/>
    </xf>
    <xf numFmtId="174" fontId="12" fillId="0" borderId="0" xfId="62" applyFont="1">
      <alignment/>
      <protection/>
    </xf>
    <xf numFmtId="174" fontId="20" fillId="33" borderId="49" xfId="62" applyFont="1" applyFill="1" applyBorder="1" applyAlignment="1">
      <alignment horizontal="left"/>
      <protection/>
    </xf>
    <xf numFmtId="174" fontId="10" fillId="0" borderId="80" xfId="62" applyFont="1" applyBorder="1" applyAlignment="1">
      <alignment horizontal="left"/>
      <protection/>
    </xf>
    <xf numFmtId="174" fontId="20" fillId="0" borderId="48" xfId="62" applyFont="1" applyBorder="1" applyAlignment="1" quotePrefix="1">
      <alignment/>
      <protection/>
    </xf>
    <xf numFmtId="174" fontId="20" fillId="0" borderId="69" xfId="62" applyFont="1" applyBorder="1" applyAlignment="1" quotePrefix="1">
      <alignment/>
      <protection/>
    </xf>
    <xf numFmtId="175" fontId="10" fillId="0" borderId="36" xfId="62" applyNumberFormat="1" applyFont="1" applyBorder="1" applyAlignment="1">
      <alignment horizontal="left"/>
      <protection/>
    </xf>
    <xf numFmtId="174" fontId="10" fillId="0" borderId="38" xfId="62" applyFont="1" applyBorder="1" applyAlignment="1">
      <alignment/>
      <protection/>
    </xf>
    <xf numFmtId="174" fontId="10" fillId="0" borderId="72" xfId="62" applyFont="1" applyBorder="1" applyAlignment="1">
      <alignment/>
      <protection/>
    </xf>
    <xf numFmtId="174" fontId="10" fillId="0" borderId="12" xfId="62" applyFont="1" applyBorder="1" applyAlignment="1" quotePrefix="1">
      <alignment horizontal="right"/>
      <protection/>
    </xf>
    <xf numFmtId="174" fontId="10" fillId="0" borderId="72" xfId="62" applyFont="1" applyBorder="1" applyAlignment="1" quotePrefix="1">
      <alignment horizontal="right"/>
      <protection/>
    </xf>
    <xf numFmtId="175" fontId="20" fillId="0" borderId="36" xfId="62" applyNumberFormat="1" applyFont="1" applyBorder="1" applyAlignment="1">
      <alignment horizontal="left"/>
      <protection/>
    </xf>
    <xf numFmtId="174" fontId="20" fillId="0" borderId="38" xfId="62" applyFont="1" applyBorder="1" applyAlignment="1">
      <alignment/>
      <protection/>
    </xf>
    <xf numFmtId="174" fontId="20" fillId="0" borderId="72" xfId="62" applyFont="1" applyBorder="1" applyAlignment="1">
      <alignment/>
      <protection/>
    </xf>
    <xf numFmtId="175" fontId="20" fillId="0" borderId="58" xfId="62" applyNumberFormat="1" applyFont="1" applyBorder="1" applyAlignment="1">
      <alignment horizontal="left"/>
      <protection/>
    </xf>
    <xf numFmtId="174" fontId="20" fillId="0" borderId="57" xfId="62" applyFont="1" applyBorder="1" applyAlignment="1">
      <alignment/>
      <protection/>
    </xf>
    <xf numFmtId="174" fontId="20" fillId="0" borderId="81" xfId="62" applyFont="1" applyBorder="1" applyAlignment="1">
      <alignment/>
      <protection/>
    </xf>
    <xf numFmtId="174" fontId="1" fillId="0" borderId="0" xfId="62" applyFont="1" applyAlignment="1" applyProtection="1">
      <alignment horizontal="centerContinuous"/>
      <protection/>
    </xf>
    <xf numFmtId="174" fontId="2" fillId="0" borderId="0" xfId="62" applyFont="1">
      <alignment/>
      <protection/>
    </xf>
    <xf numFmtId="0" fontId="0" fillId="0" borderId="17" xfId="0" applyBorder="1" applyAlignment="1">
      <alignment/>
    </xf>
    <xf numFmtId="172" fontId="0" fillId="0" borderId="38" xfId="0" applyNumberFormat="1" applyBorder="1" applyAlignment="1">
      <alignment/>
    </xf>
    <xf numFmtId="172" fontId="0" fillId="0" borderId="117" xfId="0" applyNumberFormat="1" applyBorder="1" applyAlignment="1">
      <alignment/>
    </xf>
    <xf numFmtId="172" fontId="0" fillId="0" borderId="38" xfId="0" applyNumberFormat="1" applyBorder="1" applyAlignment="1">
      <alignment horizontal="right"/>
    </xf>
    <xf numFmtId="172" fontId="0" fillId="0" borderId="117" xfId="0" applyNumberForma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18" xfId="0" applyBorder="1" applyAlignment="1">
      <alignment/>
    </xf>
    <xf numFmtId="0" fontId="0" fillId="0" borderId="37" xfId="0" applyBorder="1" applyAlignment="1">
      <alignment/>
    </xf>
    <xf numFmtId="172" fontId="0" fillId="0" borderId="48" xfId="0" applyNumberFormat="1" applyBorder="1" applyAlignment="1">
      <alignment/>
    </xf>
    <xf numFmtId="172" fontId="0" fillId="0" borderId="119" xfId="0" applyNumberFormat="1" applyBorder="1" applyAlignment="1">
      <alignment/>
    </xf>
    <xf numFmtId="0" fontId="0" fillId="0" borderId="120" xfId="0" applyBorder="1" applyAlignment="1">
      <alignment/>
    </xf>
    <xf numFmtId="172" fontId="0" fillId="0" borderId="41" xfId="0" applyNumberFormat="1" applyBorder="1" applyAlignment="1">
      <alignment/>
    </xf>
    <xf numFmtId="172" fontId="0" fillId="0" borderId="41" xfId="0" applyNumberFormat="1" applyBorder="1" applyAlignment="1">
      <alignment horizontal="right"/>
    </xf>
    <xf numFmtId="172" fontId="0" fillId="0" borderId="121" xfId="0" applyNumberFormat="1" applyBorder="1" applyAlignment="1">
      <alignment horizontal="right"/>
    </xf>
    <xf numFmtId="172" fontId="0" fillId="0" borderId="48" xfId="0" applyNumberFormat="1" applyBorder="1" applyAlignment="1">
      <alignment horizontal="right"/>
    </xf>
    <xf numFmtId="172" fontId="0" fillId="0" borderId="119" xfId="0" applyNumberFormat="1" applyBorder="1" applyAlignment="1">
      <alignment horizontal="right"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172" fontId="0" fillId="0" borderId="124" xfId="0" applyNumberFormat="1" applyBorder="1" applyAlignment="1">
      <alignment/>
    </xf>
    <xf numFmtId="172" fontId="0" fillId="0" borderId="124" xfId="0" applyNumberFormat="1" applyFill="1" applyBorder="1" applyAlignment="1">
      <alignment/>
    </xf>
    <xf numFmtId="172" fontId="0" fillId="0" borderId="124" xfId="0" applyNumberFormat="1" applyBorder="1" applyAlignment="1">
      <alignment horizontal="right"/>
    </xf>
    <xf numFmtId="172" fontId="0" fillId="0" borderId="125" xfId="0" applyNumberFormat="1" applyBorder="1" applyAlignment="1">
      <alignment horizontal="right"/>
    </xf>
    <xf numFmtId="0" fontId="0" fillId="0" borderId="38" xfId="0" applyBorder="1" applyAlignment="1">
      <alignment/>
    </xf>
    <xf numFmtId="0" fontId="0" fillId="33" borderId="43" xfId="0" applyFill="1" applyBorder="1" applyAlignment="1">
      <alignment horizontal="center"/>
    </xf>
    <xf numFmtId="0" fontId="0" fillId="33" borderId="43" xfId="0" applyFill="1" applyBorder="1" applyAlignment="1" quotePrefix="1">
      <alignment horizontal="center"/>
    </xf>
    <xf numFmtId="0" fontId="0" fillId="33" borderId="126" xfId="0" applyFill="1" applyBorder="1" applyAlignment="1">
      <alignment/>
    </xf>
    <xf numFmtId="0" fontId="17" fillId="0" borderId="0" xfId="0" applyFont="1" applyAlignment="1" quotePrefix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6" fillId="33" borderId="51" xfId="0" applyFont="1" applyFill="1" applyBorder="1" applyAlignment="1">
      <alignment horizontal="center" vertical="center"/>
    </xf>
    <xf numFmtId="172" fontId="12" fillId="0" borderId="43" xfId="0" applyNumberFormat="1" applyFont="1" applyBorder="1" applyAlignment="1">
      <alignment horizontal="right" vertical="center" wrapText="1"/>
    </xf>
    <xf numFmtId="172" fontId="13" fillId="0" borderId="43" xfId="0" applyNumberFormat="1" applyFont="1" applyFill="1" applyBorder="1" applyAlignment="1">
      <alignment horizontal="right"/>
    </xf>
    <xf numFmtId="0" fontId="12" fillId="0" borderId="43" xfId="0" applyFont="1" applyFill="1" applyBorder="1" applyAlignment="1">
      <alignment/>
    </xf>
    <xf numFmtId="172" fontId="10" fillId="0" borderId="71" xfId="0" applyNumberFormat="1" applyFont="1" applyBorder="1" applyAlignment="1">
      <alignment vertical="center"/>
    </xf>
    <xf numFmtId="0" fontId="0" fillId="0" borderId="43" xfId="0" applyFont="1" applyBorder="1" applyAlignment="1" quotePrefix="1">
      <alignment horizontal="center"/>
    </xf>
    <xf numFmtId="172" fontId="10" fillId="0" borderId="71" xfId="0" applyNumberFormat="1" applyFont="1" applyBorder="1" applyAlignment="1" quotePrefix="1">
      <alignment/>
    </xf>
    <xf numFmtId="0" fontId="6" fillId="33" borderId="82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2" fontId="10" fillId="0" borderId="43" xfId="0" applyNumberFormat="1" applyFont="1" applyBorder="1" applyAlignment="1">
      <alignment horizontal="right" vertical="center"/>
    </xf>
    <xf numFmtId="2" fontId="10" fillId="0" borderId="71" xfId="0" applyNumberFormat="1" applyFont="1" applyBorder="1" applyAlignment="1">
      <alignment horizontal="right" vertical="center"/>
    </xf>
    <xf numFmtId="2" fontId="10" fillId="0" borderId="43" xfId="0" applyNumberFormat="1" applyFont="1" applyBorder="1" applyAlignment="1">
      <alignment horizontal="right"/>
    </xf>
    <xf numFmtId="0" fontId="1" fillId="0" borderId="55" xfId="0" applyFont="1" applyBorder="1" applyAlignment="1">
      <alignment horizontal="center" vertical="center"/>
    </xf>
    <xf numFmtId="2" fontId="20" fillId="0" borderId="43" xfId="0" applyNumberFormat="1" applyFont="1" applyBorder="1" applyAlignment="1">
      <alignment horizontal="right" vertical="center"/>
    </xf>
    <xf numFmtId="2" fontId="20" fillId="0" borderId="71" xfId="0" applyNumberFormat="1" applyFont="1" applyBorder="1" applyAlignment="1">
      <alignment horizontal="right" vertical="center"/>
    </xf>
    <xf numFmtId="2" fontId="20" fillId="0" borderId="43" xfId="0" applyNumberFormat="1" applyFont="1" applyBorder="1" applyAlignment="1">
      <alignment horizontal="right"/>
    </xf>
    <xf numFmtId="0" fontId="20" fillId="0" borderId="43" xfId="0" applyFont="1" applyBorder="1" applyAlignment="1">
      <alignment horizontal="left" vertical="center"/>
    </xf>
    <xf numFmtId="2" fontId="20" fillId="0" borderId="43" xfId="0" applyNumberFormat="1" applyFont="1" applyFill="1" applyBorder="1" applyAlignment="1">
      <alignment horizontal="center" vertical="center"/>
    </xf>
    <xf numFmtId="2" fontId="20" fillId="0" borderId="43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 indent="1"/>
    </xf>
    <xf numFmtId="172" fontId="10" fillId="0" borderId="0" xfId="0" applyNumberFormat="1" applyFont="1" applyFill="1" applyBorder="1" applyAlignment="1">
      <alignment vertical="center"/>
    </xf>
    <xf numFmtId="0" fontId="1" fillId="0" borderId="38" xfId="0" applyFont="1" applyFill="1" applyBorder="1" applyAlignment="1">
      <alignment/>
    </xf>
    <xf numFmtId="172" fontId="1" fillId="0" borderId="38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/>
    </xf>
    <xf numFmtId="172" fontId="10" fillId="0" borderId="42" xfId="0" applyNumberFormat="1" applyFont="1" applyFill="1" applyBorder="1" applyAlignment="1">
      <alignment vertical="center"/>
    </xf>
    <xf numFmtId="172" fontId="20" fillId="0" borderId="42" xfId="0" applyNumberFormat="1" applyFont="1" applyFill="1" applyBorder="1" applyAlignment="1">
      <alignment vertical="center"/>
    </xf>
    <xf numFmtId="0" fontId="2" fillId="0" borderId="36" xfId="0" applyFont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2" xfId="0" applyNumberFormat="1" applyFont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176" fontId="2" fillId="0" borderId="36" xfId="0" applyNumberFormat="1" applyFont="1" applyBorder="1" applyAlignment="1" applyProtection="1">
      <alignment horizontal="center" vertical="center"/>
      <protection/>
    </xf>
    <xf numFmtId="176" fontId="1" fillId="0" borderId="18" xfId="0" applyNumberFormat="1" applyFont="1" applyBorder="1" applyAlignment="1" applyProtection="1">
      <alignment horizontal="center" vertical="center"/>
      <protection/>
    </xf>
    <xf numFmtId="0" fontId="13" fillId="0" borderId="36" xfId="0" applyNumberFormat="1" applyFont="1" applyBorder="1" applyAlignment="1" applyProtection="1">
      <alignment horizontal="center" vertical="center"/>
      <protection/>
    </xf>
    <xf numFmtId="176" fontId="2" fillId="0" borderId="36" xfId="0" applyNumberFormat="1" applyFont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  <xf numFmtId="0" fontId="13" fillId="0" borderId="62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0" fillId="0" borderId="0" xfId="0" applyFont="1" applyAlignment="1">
      <alignment horizontal="right"/>
    </xf>
    <xf numFmtId="174" fontId="10" fillId="0" borderId="4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61" applyFont="1" applyFill="1">
      <alignment/>
      <protection/>
    </xf>
    <xf numFmtId="172" fontId="1" fillId="33" borderId="48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2" fillId="0" borderId="46" xfId="0" applyFont="1" applyFill="1" applyBorder="1" applyAlignment="1" quotePrefix="1">
      <alignment horizontal="left"/>
    </xf>
    <xf numFmtId="172" fontId="2" fillId="0" borderId="46" xfId="0" applyNumberFormat="1" applyFont="1" applyFill="1" applyBorder="1" applyAlignment="1">
      <alignment/>
    </xf>
    <xf numFmtId="0" fontId="1" fillId="33" borderId="48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1" fontId="1" fillId="33" borderId="48" xfId="0" applyNumberFormat="1" applyFont="1" applyFill="1" applyBorder="1" applyAlignment="1">
      <alignment horizontal="center"/>
    </xf>
    <xf numFmtId="172" fontId="9" fillId="33" borderId="78" xfId="0" applyNumberFormat="1" applyFont="1" applyFill="1" applyBorder="1" applyAlignment="1">
      <alignment/>
    </xf>
    <xf numFmtId="172" fontId="1" fillId="33" borderId="78" xfId="0" applyNumberFormat="1" applyFont="1" applyFill="1" applyBorder="1" applyAlignment="1">
      <alignment horizontal="center" vertical="center"/>
    </xf>
    <xf numFmtId="172" fontId="32" fillId="33" borderId="36" xfId="0" applyNumberFormat="1" applyFont="1" applyFill="1" applyBorder="1" applyAlignment="1">
      <alignment horizontal="center"/>
    </xf>
    <xf numFmtId="1" fontId="1" fillId="33" borderId="36" xfId="0" applyNumberFormat="1" applyFont="1" applyFill="1" applyBorder="1" applyAlignment="1">
      <alignment horizontal="center" vertical="center"/>
    </xf>
    <xf numFmtId="1" fontId="1" fillId="33" borderId="38" xfId="0" applyNumberFormat="1" applyFont="1" applyFill="1" applyBorder="1" applyAlignment="1">
      <alignment horizontal="center" vertical="center"/>
    </xf>
    <xf numFmtId="172" fontId="9" fillId="33" borderId="62" xfId="0" applyNumberFormat="1" applyFont="1" applyFill="1" applyBorder="1" applyAlignment="1">
      <alignment/>
    </xf>
    <xf numFmtId="172" fontId="1" fillId="33" borderId="62" xfId="0" applyNumberFormat="1" applyFont="1" applyFill="1" applyBorder="1" applyAlignment="1">
      <alignment horizontal="center" vertical="center"/>
    </xf>
    <xf numFmtId="172" fontId="1" fillId="33" borderId="41" xfId="42" applyNumberFormat="1" applyFont="1" applyFill="1" applyBorder="1" applyAlignment="1">
      <alignment horizontal="center" vertical="center"/>
    </xf>
    <xf numFmtId="172" fontId="32" fillId="33" borderId="43" xfId="0" applyNumberFormat="1" applyFont="1" applyFill="1" applyBorder="1" applyAlignment="1">
      <alignment horizontal="center"/>
    </xf>
    <xf numFmtId="0" fontId="1" fillId="33" borderId="45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172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2" fontId="2" fillId="0" borderId="19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1" fillId="0" borderId="76" xfId="0" applyFont="1" applyBorder="1" applyAlignment="1">
      <alignment vertical="center"/>
    </xf>
    <xf numFmtId="184" fontId="20" fillId="0" borderId="30" xfId="0" applyNumberFormat="1" applyFont="1" applyBorder="1" applyAlignment="1">
      <alignment horizontal="center" vertical="center"/>
    </xf>
    <xf numFmtId="184" fontId="20" fillId="0" borderId="84" xfId="0" applyNumberFormat="1" applyFont="1" applyFill="1" applyBorder="1" applyAlignment="1">
      <alignment horizontal="center" vertical="center"/>
    </xf>
    <xf numFmtId="184" fontId="20" fillId="0" borderId="76" xfId="0" applyNumberFormat="1" applyFont="1" applyFill="1" applyBorder="1" applyAlignment="1">
      <alignment horizontal="center" vertical="center"/>
    </xf>
    <xf numFmtId="172" fontId="47" fillId="0" borderId="12" xfId="0" applyNumberFormat="1" applyFont="1" applyBorder="1" applyAlignment="1">
      <alignment vertical="center"/>
    </xf>
    <xf numFmtId="172" fontId="47" fillId="0" borderId="12" xfId="0" applyNumberFormat="1" applyFont="1" applyFill="1" applyBorder="1" applyAlignment="1">
      <alignment vertical="center"/>
    </xf>
    <xf numFmtId="172" fontId="48" fillId="0" borderId="15" xfId="0" applyNumberFormat="1" applyFont="1" applyBorder="1" applyAlignment="1">
      <alignment vertical="center"/>
    </xf>
    <xf numFmtId="172" fontId="47" fillId="0" borderId="13" xfId="0" applyNumberFormat="1" applyFont="1" applyBorder="1" applyAlignment="1">
      <alignment vertical="center"/>
    </xf>
    <xf numFmtId="172" fontId="47" fillId="0" borderId="22" xfId="0" applyNumberFormat="1" applyFont="1" applyBorder="1" applyAlignment="1">
      <alignment vertical="center"/>
    </xf>
    <xf numFmtId="174" fontId="2" fillId="0" borderId="36" xfId="58" applyNumberFormat="1" applyFont="1" applyBorder="1" applyAlignment="1" applyProtection="1">
      <alignment horizontal="center" vertical="center"/>
      <protection/>
    </xf>
    <xf numFmtId="172" fontId="0" fillId="0" borderId="31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 applyProtection="1">
      <alignment horizontal="center" vertical="center"/>
      <protection/>
    </xf>
    <xf numFmtId="172" fontId="1" fillId="0" borderId="127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48" xfId="0" applyFont="1" applyBorder="1" applyAlignment="1" applyProtection="1">
      <alignment horizontal="left" vertical="center"/>
      <protection/>
    </xf>
    <xf numFmtId="0" fontId="27" fillId="0" borderId="48" xfId="0" applyFont="1" applyBorder="1" applyAlignment="1" applyProtection="1">
      <alignment horizontal="right" vertical="center"/>
      <protection/>
    </xf>
    <xf numFmtId="172" fontId="27" fillId="0" borderId="48" xfId="0" applyNumberFormat="1" applyFont="1" applyBorder="1" applyAlignment="1" applyProtection="1">
      <alignment horizontal="right" vertical="center"/>
      <protection/>
    </xf>
    <xf numFmtId="172" fontId="27" fillId="0" borderId="36" xfId="0" applyNumberFormat="1" applyFont="1" applyBorder="1" applyAlignment="1" applyProtection="1">
      <alignment horizontal="right" vertical="center"/>
      <protection/>
    </xf>
    <xf numFmtId="172" fontId="27" fillId="0" borderId="0" xfId="0" applyNumberFormat="1" applyFont="1" applyBorder="1" applyAlignment="1" applyProtection="1">
      <alignment horizontal="right" vertical="center"/>
      <protection/>
    </xf>
    <xf numFmtId="172" fontId="27" fillId="0" borderId="12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38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right" vertical="center"/>
    </xf>
    <xf numFmtId="172" fontId="0" fillId="0" borderId="38" xfId="0" applyNumberFormat="1" applyFont="1" applyBorder="1" applyAlignment="1">
      <alignment horizontal="right" vertical="center"/>
    </xf>
    <xf numFmtId="172" fontId="0" fillId="0" borderId="36" xfId="0" applyNumberFormat="1" applyFont="1" applyBorder="1" applyAlignment="1" applyProtection="1">
      <alignment horizontal="right" vertical="center"/>
      <protection/>
    </xf>
    <xf numFmtId="172" fontId="0" fillId="0" borderId="0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0" fontId="31" fillId="0" borderId="38" xfId="0" applyFont="1" applyBorder="1" applyAlignment="1" applyProtection="1">
      <alignment horizontal="left" vertical="center"/>
      <protection/>
    </xf>
    <xf numFmtId="0" fontId="31" fillId="0" borderId="38" xfId="0" applyFont="1" applyBorder="1" applyAlignment="1">
      <alignment horizontal="right" vertical="center"/>
    </xf>
    <xf numFmtId="172" fontId="31" fillId="0" borderId="38" xfId="0" applyNumberFormat="1" applyFont="1" applyBorder="1" applyAlignment="1">
      <alignment horizontal="right" vertical="center"/>
    </xf>
    <xf numFmtId="172" fontId="31" fillId="0" borderId="12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>
      <alignment horizontal="right" vertical="center"/>
    </xf>
    <xf numFmtId="172" fontId="0" fillId="0" borderId="41" xfId="0" applyNumberFormat="1" applyFont="1" applyBorder="1" applyAlignment="1">
      <alignment horizontal="right" vertical="center"/>
    </xf>
    <xf numFmtId="172" fontId="0" fillId="0" borderId="41" xfId="0" applyNumberFormat="1" applyFont="1" applyBorder="1" applyAlignment="1" applyProtection="1">
      <alignment horizontal="right" vertical="center"/>
      <protection/>
    </xf>
    <xf numFmtId="172" fontId="0" fillId="0" borderId="62" xfId="0" applyNumberFormat="1" applyFont="1" applyBorder="1" applyAlignment="1" applyProtection="1">
      <alignment horizontal="right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27" fillId="0" borderId="38" xfId="0" applyFont="1" applyBorder="1" applyAlignment="1" applyProtection="1">
      <alignment horizontal="left" vertical="center"/>
      <protection/>
    </xf>
    <xf numFmtId="0" fontId="27" fillId="0" borderId="38" xfId="0" applyFont="1" applyBorder="1" applyAlignment="1" applyProtection="1">
      <alignment horizontal="right" vertical="center"/>
      <protection/>
    </xf>
    <xf numFmtId="172" fontId="27" fillId="0" borderId="38" xfId="0" applyNumberFormat="1" applyFont="1" applyBorder="1" applyAlignment="1" applyProtection="1">
      <alignment horizontal="right" vertical="center"/>
      <protection/>
    </xf>
    <xf numFmtId="172" fontId="27" fillId="0" borderId="78" xfId="0" applyNumberFormat="1" applyFont="1" applyBorder="1" applyAlignment="1" applyProtection="1">
      <alignment horizontal="right" vertical="center"/>
      <protection/>
    </xf>
    <xf numFmtId="172" fontId="27" fillId="0" borderId="11" xfId="0" applyNumberFormat="1" applyFont="1" applyBorder="1" applyAlignment="1">
      <alignment horizontal="right" vertical="center"/>
    </xf>
    <xf numFmtId="172" fontId="27" fillId="0" borderId="38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0" fontId="0" fillId="0" borderId="38" xfId="0" applyFont="1" applyBorder="1" applyAlignment="1" quotePrefix="1">
      <alignment horizontal="center" vertical="center"/>
    </xf>
    <xf numFmtId="172" fontId="27" fillId="0" borderId="62" xfId="0" applyNumberFormat="1" applyFont="1" applyBorder="1" applyAlignment="1" applyProtection="1" quotePrefix="1">
      <alignment horizontal="right" vertical="center"/>
      <protection/>
    </xf>
    <xf numFmtId="0" fontId="27" fillId="0" borderId="43" xfId="0" applyFont="1" applyBorder="1" applyAlignment="1" applyProtection="1">
      <alignment vertical="center"/>
      <protection/>
    </xf>
    <xf numFmtId="172" fontId="27" fillId="0" borderId="43" xfId="0" applyNumberFormat="1" applyFont="1" applyBorder="1" applyAlignment="1" applyProtection="1">
      <alignment vertical="center"/>
      <protection/>
    </xf>
    <xf numFmtId="172" fontId="27" fillId="0" borderId="43" xfId="0" applyNumberFormat="1" applyFont="1" applyBorder="1" applyAlignment="1" applyProtection="1">
      <alignment horizontal="right" vertical="center"/>
      <protection/>
    </xf>
    <xf numFmtId="172" fontId="27" fillId="0" borderId="10" xfId="0" applyNumberFormat="1" applyFont="1" applyBorder="1" applyAlignment="1" applyProtection="1">
      <alignment horizontal="right" vertical="center"/>
      <protection/>
    </xf>
    <xf numFmtId="0" fontId="27" fillId="0" borderId="38" xfId="0" applyFont="1" applyBorder="1" applyAlignment="1">
      <alignment horizontal="right" vertical="center"/>
    </xf>
    <xf numFmtId="172" fontId="27" fillId="0" borderId="78" xfId="0" applyNumberFormat="1" applyFont="1" applyBorder="1" applyAlignment="1" applyProtection="1">
      <alignment horizontal="right" vertical="center"/>
      <protection/>
    </xf>
    <xf numFmtId="172" fontId="27" fillId="0" borderId="0" xfId="0" applyNumberFormat="1" applyFont="1" applyBorder="1" applyAlignment="1">
      <alignment horizontal="right" vertical="center"/>
    </xf>
    <xf numFmtId="0" fontId="0" fillId="0" borderId="38" xfId="0" applyFont="1" applyBorder="1" applyAlignment="1" applyProtection="1">
      <alignment horizontal="right" vertical="center"/>
      <protection/>
    </xf>
    <xf numFmtId="172" fontId="0" fillId="0" borderId="38" xfId="0" applyNumberFormat="1" applyFont="1" applyBorder="1" applyAlignment="1" applyProtection="1">
      <alignment horizontal="right" vertical="center"/>
      <protection/>
    </xf>
    <xf numFmtId="172" fontId="0" fillId="0" borderId="0" xfId="0" applyNumberFormat="1" applyFont="1" applyBorder="1" applyAlignment="1" applyProtection="1">
      <alignment horizontal="right" vertical="center"/>
      <protection/>
    </xf>
    <xf numFmtId="0" fontId="11" fillId="0" borderId="39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31" xfId="0" applyFont="1" applyBorder="1" applyAlignment="1" applyProtection="1">
      <alignment horizontal="right" vertical="center"/>
      <protection/>
    </xf>
    <xf numFmtId="0" fontId="11" fillId="0" borderId="38" xfId="0" applyFont="1" applyBorder="1" applyAlignment="1" applyProtection="1">
      <alignment horizontal="right" vertical="center"/>
      <protection/>
    </xf>
    <xf numFmtId="172" fontId="11" fillId="0" borderId="38" xfId="0" applyNumberFormat="1" applyFont="1" applyBorder="1" applyAlignment="1" applyProtection="1">
      <alignment horizontal="right" vertical="center"/>
      <protection/>
    </xf>
    <xf numFmtId="172" fontId="11" fillId="0" borderId="72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right" vertical="center"/>
      <protection/>
    </xf>
    <xf numFmtId="172" fontId="11" fillId="0" borderId="38" xfId="0" applyNumberFormat="1" applyFont="1" applyBorder="1" applyAlignment="1" applyProtection="1" quotePrefix="1">
      <alignment horizontal="center" vertical="center"/>
      <protection/>
    </xf>
    <xf numFmtId="172" fontId="11" fillId="0" borderId="38" xfId="0" applyNumberFormat="1" applyFont="1" applyBorder="1" applyAlignment="1" applyProtection="1" quotePrefix="1">
      <alignment horizontal="right" vertical="center"/>
      <protection/>
    </xf>
    <xf numFmtId="172" fontId="11" fillId="0" borderId="36" xfId="0" applyNumberFormat="1" applyFont="1" applyBorder="1" applyAlignment="1" applyProtection="1" quotePrefix="1">
      <alignment horizontal="right" vertical="center"/>
      <protection/>
    </xf>
    <xf numFmtId="172" fontId="11" fillId="0" borderId="0" xfId="0" applyNumberFormat="1" applyFont="1" applyBorder="1" applyAlignment="1" applyProtection="1" quotePrefix="1">
      <alignment horizontal="right" vertical="center"/>
      <protection/>
    </xf>
    <xf numFmtId="172" fontId="0" fillId="0" borderId="36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 applyProtection="1">
      <alignment horizontal="right" vertical="center"/>
      <protection/>
    </xf>
    <xf numFmtId="0" fontId="31" fillId="0" borderId="38" xfId="0" applyFont="1" applyBorder="1" applyAlignment="1" applyProtection="1">
      <alignment horizontal="right" vertical="center"/>
      <protection/>
    </xf>
    <xf numFmtId="172" fontId="31" fillId="0" borderId="38" xfId="0" applyNumberFormat="1" applyFont="1" applyBorder="1" applyAlignment="1" applyProtection="1">
      <alignment horizontal="right" vertical="center"/>
      <protection/>
    </xf>
    <xf numFmtId="172" fontId="31" fillId="0" borderId="0" xfId="0" applyNumberFormat="1" applyFont="1" applyBorder="1" applyAlignment="1" applyProtection="1">
      <alignment horizontal="right" vertical="center"/>
      <protection/>
    </xf>
    <xf numFmtId="172" fontId="0" fillId="0" borderId="36" xfId="0" applyNumberFormat="1" applyFont="1" applyBorder="1" applyAlignment="1" applyProtection="1" quotePrefix="1">
      <alignment horizontal="right"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Border="1" applyAlignment="1" quotePrefix="1">
      <alignment/>
    </xf>
    <xf numFmtId="0" fontId="11" fillId="0" borderId="0" xfId="0" applyFont="1" applyBorder="1" applyAlignment="1">
      <alignment/>
    </xf>
    <xf numFmtId="172" fontId="27" fillId="0" borderId="48" xfId="0" applyNumberFormat="1" applyFont="1" applyBorder="1" applyAlignment="1">
      <alignment horizontal="center" vertical="center"/>
    </xf>
    <xf numFmtId="172" fontId="27" fillId="0" borderId="48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172" fontId="31" fillId="0" borderId="38" xfId="0" applyNumberFormat="1" applyFont="1" applyBorder="1" applyAlignment="1">
      <alignment horizontal="center" vertical="center"/>
    </xf>
    <xf numFmtId="172" fontId="0" fillId="0" borderId="62" xfId="0" applyNumberFormat="1" applyFont="1" applyBorder="1" applyAlignment="1">
      <alignment horizontal="center" vertical="center"/>
    </xf>
    <xf numFmtId="172" fontId="0" fillId="0" borderId="41" xfId="0" applyNumberFormat="1" applyFont="1" applyBorder="1" applyAlignment="1">
      <alignment horizontal="center" vertical="center"/>
    </xf>
    <xf numFmtId="172" fontId="27" fillId="0" borderId="38" xfId="0" applyNumberFormat="1" applyFont="1" applyBorder="1" applyAlignment="1">
      <alignment horizontal="center" vertical="center"/>
    </xf>
    <xf numFmtId="172" fontId="27" fillId="0" borderId="38" xfId="0" applyNumberFormat="1" applyFont="1" applyBorder="1" applyAlignment="1">
      <alignment horizontal="center" vertical="center"/>
    </xf>
    <xf numFmtId="172" fontId="27" fillId="0" borderId="43" xfId="0" applyNumberFormat="1" applyFont="1" applyBorder="1" applyAlignment="1">
      <alignment horizontal="center" vertical="center"/>
    </xf>
    <xf numFmtId="172" fontId="27" fillId="0" borderId="41" xfId="0" applyNumberFormat="1" applyFont="1" applyBorder="1" applyAlignment="1">
      <alignment horizontal="center" vertical="center"/>
    </xf>
    <xf numFmtId="174" fontId="20" fillId="0" borderId="48" xfId="0" applyNumberFormat="1" applyFont="1" applyBorder="1" applyAlignment="1" applyProtection="1">
      <alignment horizontal="right"/>
      <protection locked="0"/>
    </xf>
    <xf numFmtId="174" fontId="20" fillId="0" borderId="37" xfId="0" applyNumberFormat="1" applyFont="1" applyBorder="1" applyAlignment="1" applyProtection="1">
      <alignment horizontal="right"/>
      <protection locked="0"/>
    </xf>
    <xf numFmtId="174" fontId="8" fillId="0" borderId="38" xfId="0" applyNumberFormat="1" applyFont="1" applyBorder="1" applyAlignment="1" applyProtection="1">
      <alignment horizontal="right"/>
      <protection locked="0"/>
    </xf>
    <xf numFmtId="174" fontId="10" fillId="0" borderId="0" xfId="0" applyNumberFormat="1" applyFont="1" applyBorder="1" applyAlignment="1" applyProtection="1">
      <alignment horizontal="right"/>
      <protection locked="0"/>
    </xf>
    <xf numFmtId="174" fontId="11" fillId="0" borderId="38" xfId="0" applyNumberFormat="1" applyFont="1" applyBorder="1" applyAlignment="1" applyProtection="1">
      <alignment horizontal="right"/>
      <protection locked="0"/>
    </xf>
    <xf numFmtId="174" fontId="10" fillId="0" borderId="0" xfId="0" applyNumberFormat="1" applyFont="1" applyBorder="1" applyAlignment="1">
      <alignment horizontal="right"/>
    </xf>
    <xf numFmtId="174" fontId="11" fillId="0" borderId="38" xfId="0" applyNumberFormat="1" applyFont="1" applyBorder="1" applyAlignment="1">
      <alignment horizontal="right"/>
    </xf>
    <xf numFmtId="174" fontId="20" fillId="0" borderId="0" xfId="0" applyNumberFormat="1" applyFont="1" applyBorder="1" applyAlignment="1" applyProtection="1">
      <alignment horizontal="right"/>
      <protection locked="0"/>
    </xf>
    <xf numFmtId="174" fontId="10" fillId="0" borderId="0" xfId="0" applyNumberFormat="1" applyFont="1" applyBorder="1" applyAlignment="1" applyProtection="1">
      <alignment horizontal="right"/>
      <protection/>
    </xf>
    <xf numFmtId="174" fontId="11" fillId="0" borderId="38" xfId="0" applyNumberFormat="1" applyFont="1" applyBorder="1" applyAlignment="1" applyProtection="1">
      <alignment horizontal="right"/>
      <protection/>
    </xf>
    <xf numFmtId="174" fontId="20" fillId="0" borderId="0" xfId="0" applyNumberFormat="1" applyFont="1" applyBorder="1" applyAlignment="1" applyProtection="1">
      <alignment horizontal="right"/>
      <protection/>
    </xf>
    <xf numFmtId="174" fontId="8" fillId="0" borderId="38" xfId="0" applyNumberFormat="1" applyFont="1" applyBorder="1" applyAlignment="1" applyProtection="1">
      <alignment horizontal="right"/>
      <protection/>
    </xf>
    <xf numFmtId="174" fontId="20" fillId="0" borderId="0" xfId="0" applyNumberFormat="1" applyFont="1" applyBorder="1" applyAlignment="1">
      <alignment horizontal="right"/>
    </xf>
    <xf numFmtId="174" fontId="8" fillId="0" borderId="38" xfId="0" applyNumberFormat="1" applyFont="1" applyBorder="1" applyAlignment="1">
      <alignment horizontal="right"/>
    </xf>
    <xf numFmtId="174" fontId="23" fillId="0" borderId="0" xfId="0" applyNumberFormat="1" applyFont="1" applyBorder="1" applyAlignment="1" applyProtection="1">
      <alignment horizontal="right"/>
      <protection locked="0"/>
    </xf>
    <xf numFmtId="174" fontId="23" fillId="0" borderId="0" xfId="0" applyNumberFormat="1" applyFont="1" applyBorder="1" applyAlignment="1" applyProtection="1">
      <alignment horizontal="right"/>
      <protection/>
    </xf>
    <xf numFmtId="174" fontId="52" fillId="0" borderId="38" xfId="0" applyNumberFormat="1" applyFont="1" applyBorder="1" applyAlignment="1" applyProtection="1">
      <alignment horizontal="right"/>
      <protection/>
    </xf>
    <xf numFmtId="174" fontId="10" fillId="0" borderId="10" xfId="0" applyNumberFormat="1" applyFont="1" applyBorder="1" applyAlignment="1">
      <alignment horizontal="right"/>
    </xf>
    <xf numFmtId="0" fontId="0" fillId="33" borderId="4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0" fillId="33" borderId="48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10" fillId="0" borderId="43" xfId="0" applyFont="1" applyFill="1" applyBorder="1" applyAlignment="1">
      <alignment horizontal="center" vertical="center" wrapText="1"/>
    </xf>
    <xf numFmtId="172" fontId="10" fillId="0" borderId="43" xfId="0" applyNumberFormat="1" applyFont="1" applyFill="1" applyBorder="1" applyAlignment="1">
      <alignment horizontal="right" vertical="center"/>
    </xf>
    <xf numFmtId="172" fontId="10" fillId="0" borderId="43" xfId="0" applyNumberFormat="1" applyFont="1" applyBorder="1" applyAlignment="1">
      <alignment/>
    </xf>
    <xf numFmtId="0" fontId="10" fillId="0" borderId="43" xfId="0" applyFont="1" applyBorder="1" applyAlignment="1">
      <alignment vertical="center"/>
    </xf>
    <xf numFmtId="172" fontId="10" fillId="0" borderId="43" xfId="0" applyNumberFormat="1" applyFont="1" applyBorder="1" applyAlignment="1" quotePrefix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2" fontId="20" fillId="0" borderId="43" xfId="0" applyNumberFormat="1" applyFont="1" applyBorder="1" applyAlignment="1">
      <alignment vertical="center"/>
    </xf>
    <xf numFmtId="2" fontId="10" fillId="0" borderId="43" xfId="0" applyNumberFormat="1" applyFont="1" applyFill="1" applyBorder="1" applyAlignment="1">
      <alignment/>
    </xf>
    <xf numFmtId="2" fontId="10" fillId="0" borderId="43" xfId="0" applyNumberFormat="1" applyFont="1" applyFill="1" applyBorder="1" applyAlignment="1">
      <alignment vertical="center"/>
    </xf>
    <xf numFmtId="0" fontId="9" fillId="33" borderId="59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2" fontId="13" fillId="0" borderId="43" xfId="0" applyNumberFormat="1" applyFont="1" applyBorder="1" applyAlignment="1">
      <alignment horizontal="right" vertical="top" wrapText="1"/>
    </xf>
    <xf numFmtId="14" fontId="13" fillId="0" borderId="43" xfId="0" applyNumberFormat="1" applyFont="1" applyBorder="1" applyAlignment="1">
      <alignment horizontal="right" vertical="top" wrapText="1"/>
    </xf>
    <xf numFmtId="2" fontId="13" fillId="0" borderId="43" xfId="0" applyNumberFormat="1" applyFont="1" applyBorder="1" applyAlignment="1">
      <alignment vertical="top" wrapText="1"/>
    </xf>
    <xf numFmtId="0" fontId="53" fillId="0" borderId="43" xfId="0" applyFont="1" applyBorder="1" applyAlignment="1">
      <alignment horizontal="right"/>
    </xf>
    <xf numFmtId="2" fontId="9" fillId="0" borderId="43" xfId="0" applyNumberFormat="1" applyFont="1" applyBorder="1" applyAlignment="1">
      <alignment vertical="top" wrapText="1"/>
    </xf>
    <xf numFmtId="0" fontId="13" fillId="0" borderId="43" xfId="0" applyFont="1" applyBorder="1" applyAlignment="1">
      <alignment horizontal="right" vertical="top" wrapText="1"/>
    </xf>
    <xf numFmtId="14" fontId="13" fillId="0" borderId="43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vertical="top" wrapText="1"/>
    </xf>
    <xf numFmtId="14" fontId="13" fillId="0" borderId="0" xfId="0" applyNumberFormat="1" applyFont="1" applyBorder="1" applyAlignment="1">
      <alignment horizontal="right" vertical="top" wrapText="1"/>
    </xf>
    <xf numFmtId="2" fontId="9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9" fillId="33" borderId="48" xfId="0" applyFont="1" applyFill="1" applyBorder="1" applyAlignment="1">
      <alignment horizontal="center" vertical="center" wrapText="1"/>
    </xf>
    <xf numFmtId="2" fontId="13" fillId="0" borderId="43" xfId="0" applyNumberFormat="1" applyFont="1" applyFill="1" applyBorder="1" applyAlignment="1">
      <alignment horizontal="right" vertical="center"/>
    </xf>
    <xf numFmtId="2" fontId="12" fillId="0" borderId="43" xfId="0" applyNumberFormat="1" applyFont="1" applyFill="1" applyBorder="1" applyAlignment="1">
      <alignment/>
    </xf>
    <xf numFmtId="2" fontId="9" fillId="0" borderId="43" xfId="0" applyNumberFormat="1" applyFont="1" applyFill="1" applyBorder="1" applyAlignment="1">
      <alignment horizontal="right"/>
    </xf>
    <xf numFmtId="0" fontId="12" fillId="0" borderId="43" xfId="0" applyFont="1" applyFill="1" applyBorder="1" applyAlignment="1">
      <alignment/>
    </xf>
    <xf numFmtId="2" fontId="12" fillId="0" borderId="43" xfId="0" applyNumberFormat="1" applyFont="1" applyFill="1" applyBorder="1" applyAlignment="1">
      <alignment horizontal="right"/>
    </xf>
    <xf numFmtId="2" fontId="12" fillId="0" borderId="43" xfId="0" applyNumberFormat="1" applyFont="1" applyBorder="1" applyAlignment="1">
      <alignment horizontal="right"/>
    </xf>
    <xf numFmtId="2" fontId="13" fillId="0" borderId="43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13" fillId="0" borderId="43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center"/>
    </xf>
    <xf numFmtId="0" fontId="13" fillId="0" borderId="43" xfId="0" applyFont="1" applyBorder="1" applyAlignment="1">
      <alignment vertical="top" wrapText="1"/>
    </xf>
    <xf numFmtId="0" fontId="53" fillId="0" borderId="43" xfId="0" applyFont="1" applyBorder="1" applyAlignment="1">
      <alignment/>
    </xf>
    <xf numFmtId="0" fontId="54" fillId="0" borderId="43" xfId="0" applyFont="1" applyBorder="1" applyAlignment="1">
      <alignment/>
    </xf>
    <xf numFmtId="0" fontId="9" fillId="0" borderId="43" xfId="0" applyFont="1" applyBorder="1" applyAlignment="1">
      <alignment vertical="top" wrapText="1"/>
    </xf>
    <xf numFmtId="0" fontId="9" fillId="0" borderId="43" xfId="0" applyFont="1" applyBorder="1" applyAlignment="1">
      <alignment horizontal="left" vertical="top" wrapText="1"/>
    </xf>
    <xf numFmtId="0" fontId="13" fillId="0" borderId="43" xfId="0" applyFont="1" applyFill="1" applyBorder="1" applyAlignment="1">
      <alignment horizontal="center"/>
    </xf>
    <xf numFmtId="0" fontId="13" fillId="0" borderId="43" xfId="0" applyFont="1" applyBorder="1" applyAlignment="1">
      <alignment/>
    </xf>
    <xf numFmtId="0" fontId="13" fillId="0" borderId="43" xfId="0" applyFont="1" applyFill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9" fillId="0" borderId="43" xfId="0" applyFont="1" applyBorder="1" applyAlignment="1">
      <alignment horizontal="right"/>
    </xf>
    <xf numFmtId="0" fontId="9" fillId="0" borderId="43" xfId="0" applyFont="1" applyBorder="1" applyAlignment="1">
      <alignment horizontal="left"/>
    </xf>
    <xf numFmtId="0" fontId="12" fillId="0" borderId="43" xfId="0" applyFont="1" applyFill="1" applyBorder="1" applyAlignment="1">
      <alignment horizontal="center"/>
    </xf>
    <xf numFmtId="0" fontId="13" fillId="0" borderId="43" xfId="0" applyFont="1" applyBorder="1" applyAlignment="1">
      <alignment vertical="top"/>
    </xf>
    <xf numFmtId="0" fontId="13" fillId="0" borderId="43" xfId="0" applyFont="1" applyBorder="1" applyAlignment="1">
      <alignment horizontal="left" vertical="top"/>
    </xf>
    <xf numFmtId="0" fontId="9" fillId="0" borderId="43" xfId="0" applyFont="1" applyBorder="1" applyAlignment="1">
      <alignment/>
    </xf>
    <xf numFmtId="172" fontId="10" fillId="0" borderId="27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172" fontId="2" fillId="0" borderId="45" xfId="0" applyNumberFormat="1" applyFont="1" applyBorder="1" applyAlignment="1">
      <alignment horizontal="center"/>
    </xf>
    <xf numFmtId="1" fontId="1" fillId="33" borderId="15" xfId="0" applyNumberFormat="1" applyFont="1" applyFill="1" applyBorder="1" applyAlignment="1" applyProtection="1">
      <alignment horizontal="center" vertical="center"/>
      <protection/>
    </xf>
    <xf numFmtId="172" fontId="1" fillId="0" borderId="43" xfId="0" applyNumberFormat="1" applyFont="1" applyFill="1" applyBorder="1" applyAlignment="1" applyProtection="1">
      <alignment horizontal="left"/>
      <protection/>
    </xf>
    <xf numFmtId="172" fontId="1" fillId="0" borderId="15" xfId="42" applyNumberFormat="1" applyFont="1" applyFill="1" applyBorder="1" applyAlignment="1">
      <alignment/>
    </xf>
    <xf numFmtId="172" fontId="1" fillId="0" borderId="42" xfId="42" applyNumberFormat="1" applyFont="1" applyFill="1" applyBorder="1" applyAlignment="1">
      <alignment/>
    </xf>
    <xf numFmtId="2" fontId="1" fillId="0" borderId="15" xfId="42" applyNumberFormat="1" applyFont="1" applyFill="1" applyBorder="1" applyAlignment="1">
      <alignment/>
    </xf>
    <xf numFmtId="172" fontId="27" fillId="0" borderId="0" xfId="0" applyNumberFormat="1" applyFont="1" applyFill="1" applyAlignment="1">
      <alignment/>
    </xf>
    <xf numFmtId="0" fontId="1" fillId="0" borderId="0" xfId="0" applyFont="1" applyAlignment="1" applyProtection="1">
      <alignment horizontal="center" vertical="center"/>
      <protection/>
    </xf>
    <xf numFmtId="174" fontId="2" fillId="0" borderId="46" xfId="0" applyNumberFormat="1" applyFont="1" applyFill="1" applyBorder="1" applyAlignment="1">
      <alignment/>
    </xf>
    <xf numFmtId="176" fontId="2" fillId="0" borderId="37" xfId="0" applyNumberFormat="1" applyFont="1" applyBorder="1" applyAlignment="1" applyProtection="1" quotePrefix="1">
      <alignment horizontal="left"/>
      <protection/>
    </xf>
    <xf numFmtId="172" fontId="1" fillId="0" borderId="37" xfId="0" applyNumberFormat="1" applyFont="1" applyBorder="1" applyAlignment="1">
      <alignment/>
    </xf>
    <xf numFmtId="0" fontId="27" fillId="33" borderId="128" xfId="0" applyFont="1" applyFill="1" applyBorder="1" applyAlignment="1">
      <alignment/>
    </xf>
    <xf numFmtId="0" fontId="27" fillId="33" borderId="129" xfId="0" applyFont="1" applyFill="1" applyBorder="1" applyAlignment="1">
      <alignment/>
    </xf>
    <xf numFmtId="49" fontId="50" fillId="33" borderId="129" xfId="0" applyNumberFormat="1" applyFont="1" applyFill="1" applyBorder="1" applyAlignment="1">
      <alignment horizontal="centerContinuous"/>
    </xf>
    <xf numFmtId="49" fontId="50" fillId="33" borderId="130" xfId="0" applyNumberFormat="1" applyFont="1" applyFill="1" applyBorder="1" applyAlignment="1">
      <alignment horizontal="centerContinuous"/>
    </xf>
    <xf numFmtId="49" fontId="50" fillId="33" borderId="130" xfId="0" applyNumberFormat="1" applyFont="1" applyFill="1" applyBorder="1" applyAlignment="1" quotePrefix="1">
      <alignment horizontal="centerContinuous"/>
    </xf>
    <xf numFmtId="0" fontId="27" fillId="33" borderId="130" xfId="0" applyFont="1" applyFill="1" applyBorder="1" applyAlignment="1">
      <alignment horizontal="center"/>
    </xf>
    <xf numFmtId="0" fontId="27" fillId="33" borderId="131" xfId="0" applyFont="1" applyFill="1" applyBorder="1" applyAlignment="1" applyProtection="1">
      <alignment horizontal="center"/>
      <protection/>
    </xf>
    <xf numFmtId="0" fontId="27" fillId="33" borderId="62" xfId="0" applyFont="1" applyFill="1" applyBorder="1" applyAlignment="1" applyProtection="1">
      <alignment horizontal="center"/>
      <protection/>
    </xf>
    <xf numFmtId="0" fontId="27" fillId="33" borderId="10" xfId="0" applyFont="1" applyFill="1" applyBorder="1" applyAlignment="1" applyProtection="1">
      <alignment horizontal="center"/>
      <protection/>
    </xf>
    <xf numFmtId="49" fontId="27" fillId="33" borderId="43" xfId="0" applyNumberFormat="1" applyFont="1" applyFill="1" applyBorder="1" applyAlignment="1">
      <alignment horizontal="center"/>
    </xf>
    <xf numFmtId="49" fontId="27" fillId="33" borderId="15" xfId="0" applyNumberFormat="1" applyFont="1" applyFill="1" applyBorder="1" applyAlignment="1">
      <alignment horizontal="center"/>
    </xf>
    <xf numFmtId="49" fontId="27" fillId="33" borderId="43" xfId="0" applyNumberFormat="1" applyFont="1" applyFill="1" applyBorder="1" applyAlignment="1">
      <alignment horizontal="center"/>
    </xf>
    <xf numFmtId="49" fontId="27" fillId="33" borderId="42" xfId="0" applyNumberFormat="1" applyFont="1" applyFill="1" applyBorder="1" applyAlignment="1">
      <alignment horizontal="center"/>
    </xf>
    <xf numFmtId="49" fontId="27" fillId="33" borderId="15" xfId="0" applyNumberFormat="1" applyFont="1" applyFill="1" applyBorder="1" applyAlignment="1">
      <alignment horizontal="centerContinuous"/>
    </xf>
    <xf numFmtId="172" fontId="1" fillId="0" borderId="48" xfId="0" applyNumberFormat="1" applyFont="1" applyFill="1" applyBorder="1" applyAlignment="1" applyProtection="1">
      <alignment horizontal="left"/>
      <protection/>
    </xf>
    <xf numFmtId="172" fontId="1" fillId="0" borderId="38" xfId="0" applyNumberFormat="1" applyFont="1" applyFill="1" applyBorder="1" applyAlignment="1" applyProtection="1">
      <alignment horizontal="left"/>
      <protection/>
    </xf>
    <xf numFmtId="172" fontId="27" fillId="0" borderId="41" xfId="0" applyNumberFormat="1" applyFont="1" applyFill="1" applyBorder="1" applyAlignment="1">
      <alignment horizontal="center"/>
    </xf>
    <xf numFmtId="172" fontId="27" fillId="0" borderId="62" xfId="42" applyNumberFormat="1" applyFont="1" applyFill="1" applyBorder="1" applyAlignment="1" quotePrefix="1">
      <alignment horizontal="center"/>
    </xf>
    <xf numFmtId="172" fontId="27" fillId="0" borderId="13" xfId="42" applyNumberFormat="1" applyFont="1" applyFill="1" applyBorder="1" applyAlignment="1" quotePrefix="1">
      <alignment horizontal="center"/>
    </xf>
    <xf numFmtId="172" fontId="27" fillId="0" borderId="42" xfId="42" applyNumberFormat="1" applyFont="1" applyFill="1" applyBorder="1" applyAlignment="1">
      <alignment horizontal="center"/>
    </xf>
    <xf numFmtId="2" fontId="27" fillId="0" borderId="11" xfId="42" applyNumberFormat="1" applyFont="1" applyFill="1" applyBorder="1" applyAlignment="1">
      <alignment horizontal="center"/>
    </xf>
    <xf numFmtId="184" fontId="0" fillId="0" borderId="0" xfId="0" applyNumberFormat="1" applyFont="1" applyAlignment="1">
      <alignment/>
    </xf>
    <xf numFmtId="172" fontId="2" fillId="0" borderId="20" xfId="0" applyNumberFormat="1" applyFont="1" applyBorder="1" applyAlignment="1">
      <alignment horizontal="center"/>
    </xf>
    <xf numFmtId="172" fontId="2" fillId="0" borderId="78" xfId="0" applyNumberFormat="1" applyFont="1" applyFill="1" applyBorder="1" applyAlignment="1">
      <alignment/>
    </xf>
    <xf numFmtId="172" fontId="2" fillId="0" borderId="62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36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2" fillId="0" borderId="38" xfId="0" applyNumberFormat="1" applyFont="1" applyFill="1" applyBorder="1" applyAlignment="1">
      <alignment vertical="center"/>
    </xf>
    <xf numFmtId="172" fontId="1" fillId="0" borderId="41" xfId="0" applyNumberFormat="1" applyFont="1" applyFill="1" applyBorder="1" applyAlignment="1">
      <alignment/>
    </xf>
    <xf numFmtId="0" fontId="2" fillId="0" borderId="21" xfId="0" applyFont="1" applyBorder="1" applyAlignment="1">
      <alignment horizontal="right" vertical="center"/>
    </xf>
    <xf numFmtId="0" fontId="1" fillId="0" borderId="81" xfId="0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88" fontId="11" fillId="0" borderId="0" xfId="0" applyNumberFormat="1" applyFont="1" applyFill="1" applyAlignment="1">
      <alignment horizontal="center" vertical="center"/>
    </xf>
    <xf numFmtId="173" fontId="2" fillId="0" borderId="0" xfId="58" applyFont="1" applyFill="1">
      <alignment/>
      <protection/>
    </xf>
    <xf numFmtId="0" fontId="49" fillId="0" borderId="0" xfId="0" applyFont="1" applyFill="1" applyAlignment="1">
      <alignment/>
    </xf>
    <xf numFmtId="174" fontId="2" fillId="0" borderId="14" xfId="0" applyNumberFormat="1" applyFont="1" applyBorder="1" applyAlignment="1" applyProtection="1">
      <alignment/>
      <protection/>
    </xf>
    <xf numFmtId="172" fontId="2" fillId="0" borderId="42" xfId="0" applyNumberFormat="1" applyFont="1" applyBorder="1" applyAlignment="1">
      <alignment/>
    </xf>
    <xf numFmtId="172" fontId="1" fillId="33" borderId="24" xfId="0" applyNumberFormat="1" applyFont="1" applyFill="1" applyBorder="1" applyAlignment="1">
      <alignment horizontal="center"/>
    </xf>
    <xf numFmtId="0" fontId="10" fillId="0" borderId="32" xfId="0" applyFont="1" applyBorder="1" applyAlignment="1">
      <alignment horizontal="left" vertical="center" wrapText="1"/>
    </xf>
    <xf numFmtId="0" fontId="12" fillId="0" borderId="84" xfId="0" applyFont="1" applyFill="1" applyBorder="1" applyAlignment="1">
      <alignment/>
    </xf>
    <xf numFmtId="0" fontId="1" fillId="33" borderId="57" xfId="0" applyFont="1" applyFill="1" applyBorder="1" applyAlignment="1">
      <alignment horizontal="center"/>
    </xf>
    <xf numFmtId="174" fontId="3" fillId="33" borderId="44" xfId="57" applyFont="1" applyFill="1" applyBorder="1">
      <alignment/>
      <protection/>
    </xf>
    <xf numFmtId="174" fontId="2" fillId="33" borderId="50" xfId="57" applyFont="1" applyFill="1" applyBorder="1">
      <alignment/>
      <protection/>
    </xf>
    <xf numFmtId="174" fontId="14" fillId="33" borderId="59" xfId="57" applyFont="1" applyFill="1" applyBorder="1">
      <alignment/>
      <protection/>
    </xf>
    <xf numFmtId="174" fontId="14" fillId="33" borderId="60" xfId="57" applyFont="1" applyFill="1" applyBorder="1">
      <alignment/>
      <protection/>
    </xf>
    <xf numFmtId="174" fontId="1" fillId="33" borderId="44" xfId="57" applyFont="1" applyFill="1" applyBorder="1" applyAlignment="1" quotePrefix="1">
      <alignment horizontal="centerContinuous"/>
      <protection/>
    </xf>
    <xf numFmtId="174" fontId="1" fillId="33" borderId="45" xfId="57" applyFont="1" applyFill="1" applyBorder="1" applyAlignment="1" quotePrefix="1">
      <alignment horizontal="centerContinuous"/>
      <protection/>
    </xf>
    <xf numFmtId="174" fontId="14" fillId="33" borderId="24" xfId="57" applyFont="1" applyFill="1" applyBorder="1">
      <alignment/>
      <protection/>
    </xf>
    <xf numFmtId="174" fontId="2" fillId="33" borderId="12" xfId="57" applyFont="1" applyFill="1" applyBorder="1">
      <alignment/>
      <protection/>
    </xf>
    <xf numFmtId="174" fontId="1" fillId="33" borderId="38" xfId="57" applyFont="1" applyFill="1" applyBorder="1" applyAlignment="1" quotePrefix="1">
      <alignment horizontal="center"/>
      <protection/>
    </xf>
    <xf numFmtId="174" fontId="1" fillId="33" borderId="36" xfId="57" applyFont="1" applyFill="1" applyBorder="1" applyAlignment="1" quotePrefix="1">
      <alignment horizontal="center"/>
      <protection/>
    </xf>
    <xf numFmtId="174" fontId="1" fillId="33" borderId="25" xfId="57" applyFont="1" applyFill="1" applyBorder="1" applyAlignment="1" quotePrefix="1">
      <alignment horizontal="centerContinuous"/>
      <protection/>
    </xf>
    <xf numFmtId="174" fontId="1" fillId="33" borderId="19" xfId="57" applyFont="1" applyFill="1" applyBorder="1" applyAlignment="1" quotePrefix="1">
      <alignment horizontal="centerContinuous"/>
      <protection/>
    </xf>
    <xf numFmtId="175" fontId="1" fillId="33" borderId="38" xfId="57" applyNumberFormat="1" applyFont="1" applyFill="1" applyBorder="1" applyAlignment="1" quotePrefix="1">
      <alignment horizontal="center"/>
      <protection/>
    </xf>
    <xf numFmtId="175" fontId="1" fillId="33" borderId="36" xfId="57" applyNumberFormat="1" applyFont="1" applyFill="1" applyBorder="1" applyAlignment="1" quotePrefix="1">
      <alignment horizontal="center"/>
      <protection/>
    </xf>
    <xf numFmtId="175" fontId="1" fillId="33" borderId="55" xfId="57" applyNumberFormat="1" applyFont="1" applyFill="1" applyBorder="1" applyAlignment="1" quotePrefix="1">
      <alignment horizontal="center"/>
      <protection/>
    </xf>
    <xf numFmtId="175" fontId="1" fillId="33" borderId="69" xfId="57" applyNumberFormat="1" applyFont="1" applyFill="1" applyBorder="1" applyAlignment="1" quotePrefix="1">
      <alignment horizontal="center"/>
      <protection/>
    </xf>
    <xf numFmtId="172" fontId="13" fillId="0" borderId="84" xfId="0" applyNumberFormat="1" applyFont="1" applyFill="1" applyBorder="1" applyAlignment="1">
      <alignment/>
    </xf>
    <xf numFmtId="176" fontId="39" fillId="0" borderId="0" xfId="0" applyNumberFormat="1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left" vertical="center" wrapText="1"/>
      <protection/>
    </xf>
    <xf numFmtId="172" fontId="1" fillId="0" borderId="0" xfId="0" applyNumberFormat="1" applyFont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2" fontId="1" fillId="33" borderId="26" xfId="0" applyNumberFormat="1" applyFont="1" applyFill="1" applyBorder="1" applyAlignment="1" quotePrefix="1">
      <alignment horizontal="center"/>
    </xf>
    <xf numFmtId="172" fontId="1" fillId="33" borderId="14" xfId="0" applyNumberFormat="1" applyFont="1" applyFill="1" applyBorder="1" applyAlignment="1">
      <alignment horizontal="center"/>
    </xf>
    <xf numFmtId="172" fontId="1" fillId="33" borderId="15" xfId="0" applyNumberFormat="1" applyFont="1" applyFill="1" applyBorder="1" applyAlignment="1">
      <alignment horizontal="center"/>
    </xf>
    <xf numFmtId="172" fontId="1" fillId="33" borderId="42" xfId="0" applyNumberFormat="1" applyFont="1" applyFill="1" applyBorder="1" applyAlignment="1" quotePrefix="1">
      <alignment horizontal="center"/>
    </xf>
    <xf numFmtId="172" fontId="1" fillId="33" borderId="20" xfId="0" applyNumberFormat="1" applyFont="1" applyFill="1" applyBorder="1" applyAlignment="1">
      <alignment horizontal="center"/>
    </xf>
    <xf numFmtId="172" fontId="1" fillId="33" borderId="77" xfId="0" applyNumberFormat="1" applyFont="1" applyFill="1" applyBorder="1" applyAlignment="1">
      <alignment horizontal="center"/>
    </xf>
    <xf numFmtId="172" fontId="1" fillId="33" borderId="52" xfId="0" applyNumberFormat="1" applyFont="1" applyFill="1" applyBorder="1" applyAlignment="1">
      <alignment horizontal="center"/>
    </xf>
    <xf numFmtId="172" fontId="1" fillId="33" borderId="53" xfId="0" applyNumberFormat="1" applyFont="1" applyFill="1" applyBorder="1" applyAlignment="1">
      <alignment horizontal="center"/>
    </xf>
    <xf numFmtId="172" fontId="1" fillId="33" borderId="26" xfId="0" applyNumberFormat="1" applyFont="1" applyFill="1" applyBorder="1" applyAlignment="1">
      <alignment horizontal="center"/>
    </xf>
    <xf numFmtId="172" fontId="1" fillId="33" borderId="42" xfId="0" applyNumberFormat="1" applyFont="1" applyFill="1" applyBorder="1" applyAlignment="1">
      <alignment horizontal="center"/>
    </xf>
    <xf numFmtId="1" fontId="1" fillId="33" borderId="42" xfId="0" applyNumberFormat="1" applyFont="1" applyFill="1" applyBorder="1" applyAlignment="1" applyProtection="1">
      <alignment horizontal="center" vertical="center"/>
      <protection/>
    </xf>
    <xf numFmtId="1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1" fillId="33" borderId="48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1" fontId="1" fillId="33" borderId="48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174" fontId="1" fillId="33" borderId="42" xfId="0" applyNumberFormat="1" applyFont="1" applyFill="1" applyBorder="1" applyAlignment="1" applyProtection="1">
      <alignment horizontal="center" vertical="center"/>
      <protection/>
    </xf>
    <xf numFmtId="174" fontId="1" fillId="33" borderId="14" xfId="0" applyNumberFormat="1" applyFont="1" applyFill="1" applyBorder="1" applyAlignment="1" applyProtection="1">
      <alignment horizontal="center" vertical="center"/>
      <protection/>
    </xf>
    <xf numFmtId="174" fontId="1" fillId="33" borderId="15" xfId="0" applyNumberFormat="1" applyFont="1" applyFill="1" applyBorder="1" applyAlignment="1" applyProtection="1">
      <alignment horizontal="center" vertical="center"/>
      <protection/>
    </xf>
    <xf numFmtId="1" fontId="1" fillId="33" borderId="42" xfId="0" applyNumberFormat="1" applyFont="1" applyFill="1" applyBorder="1" applyAlignment="1" applyProtection="1" quotePrefix="1">
      <alignment horizontal="center" vertical="center"/>
      <protection/>
    </xf>
    <xf numFmtId="1" fontId="1" fillId="33" borderId="14" xfId="0" applyNumberFormat="1" applyFont="1" applyFill="1" applyBorder="1" applyAlignment="1" applyProtection="1" quotePrefix="1">
      <alignment horizontal="center" vertical="center"/>
      <protection/>
    </xf>
    <xf numFmtId="1" fontId="1" fillId="33" borderId="15" xfId="0" applyNumberFormat="1" applyFont="1" applyFill="1" applyBorder="1" applyAlignment="1" applyProtection="1" quotePrefix="1">
      <alignment horizontal="center" vertical="center"/>
      <protection/>
    </xf>
    <xf numFmtId="172" fontId="6" fillId="0" borderId="0" xfId="0" applyNumberFormat="1" applyFont="1" applyFill="1" applyBorder="1" applyAlignment="1">
      <alignment horizontal="center"/>
    </xf>
    <xf numFmtId="172" fontId="27" fillId="0" borderId="0" xfId="0" applyNumberFormat="1" applyFont="1" applyFill="1" applyAlignment="1">
      <alignment horizontal="center"/>
    </xf>
    <xf numFmtId="172" fontId="31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" fontId="27" fillId="0" borderId="78" xfId="42" applyNumberFormat="1" applyFont="1" applyFill="1" applyBorder="1" applyAlignment="1" quotePrefix="1">
      <alignment horizontal="center"/>
    </xf>
    <xf numFmtId="1" fontId="27" fillId="0" borderId="36" xfId="42" applyNumberFormat="1" applyFont="1" applyFill="1" applyBorder="1" applyAlignment="1" quotePrefix="1">
      <alignment horizontal="center"/>
    </xf>
    <xf numFmtId="1" fontId="27" fillId="0" borderId="11" xfId="42" applyNumberFormat="1" applyFont="1" applyFill="1" applyBorder="1" applyAlignment="1" quotePrefix="1">
      <alignment horizontal="center"/>
    </xf>
    <xf numFmtId="1" fontId="27" fillId="0" borderId="12" xfId="42" applyNumberFormat="1" applyFont="1" applyFill="1" applyBorder="1" applyAlignment="1" quotePrefix="1">
      <alignment horizontal="center"/>
    </xf>
    <xf numFmtId="1" fontId="27" fillId="0" borderId="11" xfId="42" applyNumberFormat="1" applyFont="1" applyFill="1" applyBorder="1" applyAlignment="1">
      <alignment horizontal="center"/>
    </xf>
    <xf numFmtId="1" fontId="27" fillId="0" borderId="12" xfId="42" applyNumberFormat="1" applyFont="1" applyFill="1" applyBorder="1" applyAlignment="1">
      <alignment horizontal="center"/>
    </xf>
    <xf numFmtId="172" fontId="27" fillId="0" borderId="42" xfId="42" applyNumberFormat="1" applyFont="1" applyFill="1" applyBorder="1" applyAlignment="1" quotePrefix="1">
      <alignment horizontal="center"/>
    </xf>
    <xf numFmtId="172" fontId="27" fillId="0" borderId="14" xfId="42" applyNumberFormat="1" applyFont="1" applyFill="1" applyBorder="1" applyAlignment="1" quotePrefix="1">
      <alignment horizontal="center"/>
    </xf>
    <xf numFmtId="172" fontId="27" fillId="0" borderId="15" xfId="42" applyNumberFormat="1" applyFont="1" applyFill="1" applyBorder="1" applyAlignment="1" quotePrefix="1">
      <alignment horizontal="center"/>
    </xf>
    <xf numFmtId="172" fontId="27" fillId="0" borderId="15" xfId="42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7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2" fontId="1" fillId="33" borderId="15" xfId="0" applyNumberFormat="1" applyFont="1" applyFill="1" applyBorder="1" applyAlignment="1" quotePrefix="1">
      <alignment horizontal="center"/>
    </xf>
    <xf numFmtId="172" fontId="1" fillId="33" borderId="10" xfId="0" applyNumberFormat="1" applyFont="1" applyFill="1" applyBorder="1" applyAlignment="1" quotePrefix="1">
      <alignment horizontal="center"/>
    </xf>
    <xf numFmtId="172" fontId="1" fillId="33" borderId="13" xfId="0" applyNumberFormat="1" applyFont="1" applyFill="1" applyBorder="1" applyAlignment="1" quotePrefix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 applyProtection="1">
      <alignment horizontal="center"/>
      <protection/>
    </xf>
    <xf numFmtId="172" fontId="23" fillId="0" borderId="0" xfId="0" applyNumberFormat="1" applyFont="1" applyFill="1" applyBorder="1" applyAlignment="1">
      <alignment horizontal="center"/>
    </xf>
    <xf numFmtId="172" fontId="1" fillId="33" borderId="14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20" fillId="33" borderId="49" xfId="0" applyFont="1" applyFill="1" applyBorder="1" applyAlignment="1">
      <alignment horizontal="left" vertical="center"/>
    </xf>
    <xf numFmtId="0" fontId="11" fillId="33" borderId="54" xfId="0" applyFont="1" applyFill="1" applyBorder="1" applyAlignment="1">
      <alignment horizontal="left" vertical="center"/>
    </xf>
    <xf numFmtId="0" fontId="20" fillId="33" borderId="73" xfId="0" applyFont="1" applyFill="1" applyBorder="1" applyAlignment="1" quotePrefix="1">
      <alignment horizontal="center"/>
    </xf>
    <xf numFmtId="0" fontId="20" fillId="33" borderId="74" xfId="0" applyFont="1" applyFill="1" applyBorder="1" applyAlignment="1" quotePrefix="1">
      <alignment horizontal="center"/>
    </xf>
    <xf numFmtId="0" fontId="20" fillId="33" borderId="52" xfId="0" applyFont="1" applyFill="1" applyBorder="1" applyAlignment="1" quotePrefix="1">
      <alignment horizontal="center"/>
    </xf>
    <xf numFmtId="0" fontId="20" fillId="33" borderId="53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39" fontId="6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20" fillId="33" borderId="73" xfId="0" applyNumberFormat="1" applyFont="1" applyFill="1" applyBorder="1" applyAlignment="1" applyProtection="1" quotePrefix="1">
      <alignment horizontal="center"/>
      <protection/>
    </xf>
    <xf numFmtId="39" fontId="20" fillId="33" borderId="52" xfId="0" applyNumberFormat="1" applyFont="1" applyFill="1" applyBorder="1" applyAlignment="1" applyProtection="1" quotePrefix="1">
      <alignment horizontal="center"/>
      <protection/>
    </xf>
    <xf numFmtId="39" fontId="20" fillId="33" borderId="74" xfId="0" applyNumberFormat="1" applyFont="1" applyFill="1" applyBorder="1" applyAlignment="1" applyProtection="1" quotePrefix="1">
      <alignment horizontal="center"/>
      <protection/>
    </xf>
    <xf numFmtId="39" fontId="20" fillId="33" borderId="53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20" fillId="33" borderId="42" xfId="0" applyFont="1" applyFill="1" applyBorder="1" applyAlignment="1" quotePrefix="1">
      <alignment horizontal="center"/>
    </xf>
    <xf numFmtId="0" fontId="20" fillId="33" borderId="15" xfId="0" applyFont="1" applyFill="1" applyBorder="1" applyAlignment="1" quotePrefix="1">
      <alignment horizontal="center"/>
    </xf>
    <xf numFmtId="39" fontId="20" fillId="33" borderId="42" xfId="0" applyNumberFormat="1" applyFont="1" applyFill="1" applyBorder="1" applyAlignment="1" quotePrefix="1">
      <alignment horizontal="center"/>
    </xf>
    <xf numFmtId="39" fontId="20" fillId="33" borderId="14" xfId="0" applyNumberFormat="1" applyFont="1" applyFill="1" applyBorder="1" applyAlignment="1" quotePrefix="1">
      <alignment horizontal="center"/>
    </xf>
    <xf numFmtId="0" fontId="6" fillId="0" borderId="0" xfId="0" applyFont="1" applyFill="1" applyAlignment="1" applyProtection="1">
      <alignment horizontal="center" vertical="center"/>
      <protection/>
    </xf>
    <xf numFmtId="0" fontId="1" fillId="33" borderId="44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1" fillId="33" borderId="52" xfId="0" applyFont="1" applyFill="1" applyBorder="1" applyAlignment="1" applyProtection="1">
      <alignment horizontal="center" vertical="center"/>
      <protection/>
    </xf>
    <xf numFmtId="0" fontId="1" fillId="33" borderId="74" xfId="0" applyFont="1" applyFill="1" applyBorder="1" applyAlignment="1" applyProtection="1">
      <alignment horizontal="center" vertical="center"/>
      <protection/>
    </xf>
    <xf numFmtId="0" fontId="9" fillId="0" borderId="78" xfId="0" applyFont="1" applyBorder="1" applyAlignment="1" applyProtection="1">
      <alignment horizontal="center" vertical="center"/>
      <protection/>
    </xf>
    <xf numFmtId="0" fontId="9" fillId="0" borderId="62" xfId="0" applyFont="1" applyBorder="1" applyAlignment="1" applyProtection="1">
      <alignment horizontal="center" vertical="center"/>
      <protection/>
    </xf>
    <xf numFmtId="0" fontId="1" fillId="33" borderId="49" xfId="0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 applyProtection="1">
      <alignment horizontal="center" vertical="center"/>
      <protection/>
    </xf>
    <xf numFmtId="0" fontId="1" fillId="33" borderId="7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33" borderId="73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/>
    </xf>
    <xf numFmtId="0" fontId="1" fillId="33" borderId="48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0" fillId="33" borderId="73" xfId="0" applyFont="1" applyFill="1" applyBorder="1" applyAlignment="1">
      <alignment horizontal="center" vertical="center"/>
    </xf>
    <xf numFmtId="0" fontId="20" fillId="33" borderId="52" xfId="0" applyFont="1" applyFill="1" applyBorder="1" applyAlignment="1">
      <alignment horizontal="center" vertical="center"/>
    </xf>
    <xf numFmtId="0" fontId="20" fillId="33" borderId="74" xfId="0" applyFont="1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20" fillId="33" borderId="71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82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2" xfId="0" applyFont="1" applyBorder="1" applyAlignment="1">
      <alignment horizontal="center"/>
    </xf>
    <xf numFmtId="0" fontId="1" fillId="0" borderId="133" xfId="0" applyFont="1" applyBorder="1" applyAlignment="1">
      <alignment horizontal="center"/>
    </xf>
    <xf numFmtId="0" fontId="1" fillId="0" borderId="134" xfId="0" applyFont="1" applyBorder="1" applyAlignment="1">
      <alignment horizont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1" fillId="33" borderId="4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3" fontId="1" fillId="0" borderId="0" xfId="58" applyFont="1" applyAlignment="1">
      <alignment horizontal="center"/>
      <protection/>
    </xf>
    <xf numFmtId="173" fontId="6" fillId="0" borderId="0" xfId="58" applyNumberFormat="1" applyFont="1" applyAlignment="1" applyProtection="1">
      <alignment horizontal="center"/>
      <protection/>
    </xf>
    <xf numFmtId="173" fontId="1" fillId="0" borderId="0" xfId="58" applyNumberFormat="1" applyFont="1" applyAlignment="1" applyProtection="1">
      <alignment horizontal="center"/>
      <protection/>
    </xf>
    <xf numFmtId="173" fontId="1" fillId="0" borderId="0" xfId="58" applyFont="1" applyBorder="1" applyAlignment="1" quotePrefix="1">
      <alignment horizontal="center"/>
      <protection/>
    </xf>
    <xf numFmtId="173" fontId="1" fillId="33" borderId="44" xfId="58" applyNumberFormat="1" applyFont="1" applyFill="1" applyBorder="1" applyAlignment="1" applyProtection="1">
      <alignment horizontal="center" vertical="center"/>
      <protection/>
    </xf>
    <xf numFmtId="173" fontId="1" fillId="33" borderId="25" xfId="58" applyFont="1" applyFill="1" applyBorder="1" applyAlignment="1">
      <alignment horizontal="center" vertical="center"/>
      <protection/>
    </xf>
    <xf numFmtId="173" fontId="1" fillId="33" borderId="77" xfId="58" applyNumberFormat="1" applyFont="1" applyFill="1" applyBorder="1" applyAlignment="1" applyProtection="1">
      <alignment horizontal="center" vertical="center"/>
      <protection/>
    </xf>
    <xf numFmtId="173" fontId="1" fillId="33" borderId="53" xfId="58" applyNumberFormat="1" applyFont="1" applyFill="1" applyBorder="1" applyAlignment="1" applyProtection="1">
      <alignment horizontal="center" vertical="center"/>
      <protection/>
    </xf>
    <xf numFmtId="173" fontId="1" fillId="33" borderId="52" xfId="58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173" fontId="1" fillId="0" borderId="0" xfId="60" applyFont="1" applyAlignment="1">
      <alignment horizontal="center"/>
      <protection/>
    </xf>
    <xf numFmtId="173" fontId="6" fillId="0" borderId="0" xfId="60" applyNumberFormat="1" applyFont="1" applyAlignment="1" applyProtection="1">
      <alignment horizontal="center"/>
      <protection/>
    </xf>
    <xf numFmtId="173" fontId="1" fillId="0" borderId="0" xfId="60" applyNumberFormat="1" applyFont="1" applyAlignment="1" applyProtection="1">
      <alignment horizontal="center"/>
      <protection/>
    </xf>
    <xf numFmtId="173" fontId="1" fillId="0" borderId="0" xfId="60" applyFont="1" applyBorder="1" applyAlignment="1">
      <alignment horizontal="center"/>
      <protection/>
    </xf>
    <xf numFmtId="173" fontId="1" fillId="0" borderId="0" xfId="60" applyFont="1" applyBorder="1" applyAlignment="1" quotePrefix="1">
      <alignment horizontal="center"/>
      <protection/>
    </xf>
    <xf numFmtId="173" fontId="1" fillId="33" borderId="83" xfId="58" applyNumberFormat="1" applyFont="1" applyFill="1" applyBorder="1" applyAlignment="1" applyProtection="1">
      <alignment horizontal="center" vertical="center"/>
      <protection/>
    </xf>
    <xf numFmtId="173" fontId="1" fillId="33" borderId="135" xfId="58" applyFont="1" applyFill="1" applyBorder="1" applyAlignment="1">
      <alignment horizontal="center" vertical="center"/>
      <protection/>
    </xf>
    <xf numFmtId="0" fontId="1" fillId="33" borderId="49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center"/>
    </xf>
    <xf numFmtId="0" fontId="1" fillId="33" borderId="74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2" fontId="1" fillId="33" borderId="48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172" fontId="1" fillId="33" borderId="69" xfId="0" applyNumberFormat="1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center"/>
      <protection/>
    </xf>
    <xf numFmtId="172" fontId="27" fillId="33" borderId="136" xfId="0" applyNumberFormat="1" applyFont="1" applyFill="1" applyBorder="1" applyAlignment="1">
      <alignment horizontal="center"/>
    </xf>
    <xf numFmtId="172" fontId="27" fillId="33" borderId="133" xfId="0" applyNumberFormat="1" applyFont="1" applyFill="1" applyBorder="1" applyAlignment="1">
      <alignment horizontal="center"/>
    </xf>
    <xf numFmtId="172" fontId="27" fillId="33" borderId="137" xfId="0" applyNumberFormat="1" applyFont="1" applyFill="1" applyBorder="1" applyAlignment="1">
      <alignment horizontal="center"/>
    </xf>
    <xf numFmtId="0" fontId="27" fillId="33" borderId="136" xfId="0" applyFont="1" applyFill="1" applyBorder="1" applyAlignment="1">
      <alignment horizontal="center"/>
    </xf>
    <xf numFmtId="0" fontId="27" fillId="33" borderId="137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7" fillId="0" borderId="8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86" xfId="0" applyFont="1" applyBorder="1" applyAlignment="1">
      <alignment horizontal="right"/>
    </xf>
    <xf numFmtId="0" fontId="1" fillId="33" borderId="75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/>
    </xf>
    <xf numFmtId="1" fontId="20" fillId="33" borderId="48" xfId="0" applyNumberFormat="1" applyFont="1" applyFill="1" applyBorder="1" applyAlignment="1" applyProtection="1">
      <alignment horizontal="center" vertical="center" wrapText="1"/>
      <protection locked="0"/>
    </xf>
    <xf numFmtId="1" fontId="20" fillId="33" borderId="38" xfId="0" applyNumberFormat="1" applyFont="1" applyFill="1" applyBorder="1" applyAlignment="1" applyProtection="1">
      <alignment horizontal="center" vertical="center" wrapText="1"/>
      <protection locked="0"/>
    </xf>
    <xf numFmtId="1" fontId="20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78" xfId="0" applyFont="1" applyFill="1" applyBorder="1" applyAlignment="1" applyProtection="1">
      <alignment horizontal="center" vertical="center" wrapText="1"/>
      <protection locked="0"/>
    </xf>
    <xf numFmtId="0" fontId="20" fillId="33" borderId="36" xfId="0" applyFont="1" applyFill="1" applyBorder="1" applyAlignment="1" applyProtection="1">
      <alignment horizontal="center" vertical="center" wrapText="1"/>
      <protection locked="0"/>
    </xf>
    <xf numFmtId="0" fontId="20" fillId="33" borderId="62" xfId="0" applyFont="1" applyFill="1" applyBorder="1" applyAlignment="1" applyProtection="1">
      <alignment horizontal="center" vertical="center" wrapText="1"/>
      <protection locked="0"/>
    </xf>
    <xf numFmtId="0" fontId="20" fillId="33" borderId="78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6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" fillId="0" borderId="0" xfId="61" applyFont="1" applyAlignment="1" quotePrefix="1">
      <alignment horizontal="center"/>
      <protection/>
    </xf>
    <xf numFmtId="0" fontId="1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2" fillId="33" borderId="49" xfId="61" applyFont="1" applyFill="1" applyBorder="1" applyAlignment="1">
      <alignment horizontal="center" vertical="center"/>
      <protection/>
    </xf>
    <xf numFmtId="0" fontId="2" fillId="33" borderId="54" xfId="61" applyFont="1" applyFill="1" applyBorder="1" applyAlignment="1">
      <alignment horizontal="center" vertical="center"/>
      <protection/>
    </xf>
    <xf numFmtId="0" fontId="1" fillId="33" borderId="59" xfId="61" applyFont="1" applyFill="1" applyBorder="1" applyAlignment="1" applyProtection="1">
      <alignment horizontal="center" vertical="center"/>
      <protection/>
    </xf>
    <xf numFmtId="0" fontId="1" fillId="33" borderId="41" xfId="61" applyFont="1" applyFill="1" applyBorder="1" applyAlignment="1" applyProtection="1">
      <alignment horizontal="center" vertical="center"/>
      <protection/>
    </xf>
    <xf numFmtId="0" fontId="1" fillId="33" borderId="60" xfId="61" applyFont="1" applyFill="1" applyBorder="1" applyAlignment="1" applyProtection="1" quotePrefix="1">
      <alignment horizontal="center" vertical="center"/>
      <protection/>
    </xf>
    <xf numFmtId="0" fontId="1" fillId="33" borderId="62" xfId="61" applyFont="1" applyFill="1" applyBorder="1" applyAlignment="1" applyProtection="1">
      <alignment horizontal="center" vertical="center"/>
      <protection/>
    </xf>
    <xf numFmtId="0" fontId="1" fillId="33" borderId="77" xfId="61" applyFont="1" applyFill="1" applyBorder="1" applyAlignment="1" applyProtection="1">
      <alignment horizontal="center"/>
      <protection/>
    </xf>
    <xf numFmtId="0" fontId="1" fillId="33" borderId="53" xfId="61" applyFont="1" applyFill="1" applyBorder="1" applyAlignment="1" applyProtection="1">
      <alignment horizontal="center"/>
      <protection/>
    </xf>
    <xf numFmtId="174" fontId="20" fillId="33" borderId="77" xfId="62" applyFont="1" applyFill="1" applyBorder="1" applyAlignment="1" applyProtection="1">
      <alignment horizontal="center" wrapText="1"/>
      <protection hidden="1"/>
    </xf>
    <xf numFmtId="174" fontId="20" fillId="33" borderId="52" xfId="62" applyFont="1" applyFill="1" applyBorder="1" applyAlignment="1" applyProtection="1">
      <alignment horizontal="center" wrapText="1"/>
      <protection hidden="1"/>
    </xf>
    <xf numFmtId="174" fontId="20" fillId="33" borderId="53" xfId="62" applyFont="1" applyFill="1" applyBorder="1" applyAlignment="1" applyProtection="1">
      <alignment horizontal="center" wrapText="1"/>
      <protection hidden="1"/>
    </xf>
    <xf numFmtId="174" fontId="20" fillId="33" borderId="52" xfId="62" applyFont="1" applyFill="1" applyBorder="1" applyAlignment="1">
      <alignment horizontal="center"/>
      <protection/>
    </xf>
    <xf numFmtId="174" fontId="20" fillId="33" borderId="53" xfId="62" applyFont="1" applyFill="1" applyBorder="1" applyAlignment="1">
      <alignment horizontal="center"/>
      <protection/>
    </xf>
    <xf numFmtId="174" fontId="20" fillId="33" borderId="77" xfId="62" applyFont="1" applyFill="1" applyBorder="1" applyAlignment="1" applyProtection="1">
      <alignment horizontal="center"/>
      <protection/>
    </xf>
    <xf numFmtId="174" fontId="20" fillId="33" borderId="52" xfId="62" applyFont="1" applyFill="1" applyBorder="1" applyAlignment="1" applyProtection="1">
      <alignment horizontal="center"/>
      <protection/>
    </xf>
    <xf numFmtId="174" fontId="20" fillId="33" borderId="53" xfId="62" applyFont="1" applyFill="1" applyBorder="1" applyAlignment="1" applyProtection="1">
      <alignment horizontal="center"/>
      <protection/>
    </xf>
    <xf numFmtId="174" fontId="1" fillId="0" borderId="0" xfId="62" applyFont="1" applyAlignment="1" applyProtection="1">
      <alignment horizontal="center"/>
      <protection/>
    </xf>
    <xf numFmtId="174" fontId="6" fillId="0" borderId="0" xfId="62" applyFont="1" applyAlignment="1" applyProtection="1">
      <alignment horizontal="center"/>
      <protection/>
    </xf>
    <xf numFmtId="0" fontId="34" fillId="0" borderId="0" xfId="0" applyFont="1" applyFill="1" applyBorder="1" applyAlignment="1">
      <alignment horizontal="left"/>
    </xf>
    <xf numFmtId="0" fontId="0" fillId="33" borderId="138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46" xfId="0" applyFill="1" applyBorder="1" applyAlignment="1" quotePrefix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/>
    </xf>
    <xf numFmtId="0" fontId="12" fillId="33" borderId="139" xfId="0" applyFont="1" applyFill="1" applyBorder="1" applyAlignment="1">
      <alignment horizontal="center"/>
    </xf>
    <xf numFmtId="0" fontId="12" fillId="33" borderId="62" xfId="0" applyFont="1" applyFill="1" applyBorder="1" applyAlignment="1">
      <alignment horizontal="center"/>
    </xf>
    <xf numFmtId="0" fontId="12" fillId="33" borderId="140" xfId="0" applyFont="1" applyFill="1" applyBorder="1" applyAlignment="1">
      <alignment horizontal="center"/>
    </xf>
    <xf numFmtId="174" fontId="6" fillId="0" borderId="0" xfId="0" applyNumberFormat="1" applyFont="1" applyAlignment="1" applyProtection="1">
      <alignment horizontal="center" wrapText="1"/>
      <protection/>
    </xf>
    <xf numFmtId="174" fontId="6" fillId="0" borderId="0" xfId="0" applyNumberFormat="1" applyFont="1" applyAlignment="1" applyProtection="1">
      <alignment horizontal="center"/>
      <protection/>
    </xf>
    <xf numFmtId="0" fontId="1" fillId="33" borderId="24" xfId="0" applyFont="1" applyFill="1" applyBorder="1" applyAlignment="1">
      <alignment horizontal="center" vertical="center"/>
    </xf>
    <xf numFmtId="0" fontId="1" fillId="33" borderId="83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71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ssets &amp; Liabilities of Banking Sector" xfId="57"/>
    <cellStyle name="Normal_bartaman point" xfId="58"/>
    <cellStyle name="Normal_Bartamane_Book1" xfId="59"/>
    <cellStyle name="Normal_CPI" xfId="60"/>
    <cellStyle name="Normal_Direction of Trade_BartamanFormat 2063-64" xfId="61"/>
    <cellStyle name="Normal_Foreign Trade Detai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Regular%20work\Bartaman\Monetary\Monthly%20Monetary%20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"/>
      <sheetName val="M AC"/>
      <sheetName val="RM"/>
      <sheetName val="A&amp;L of Com"/>
      <sheetName val="Deposit"/>
      <sheetName val="Sec.loan"/>
      <sheetName val="Sec loan"/>
      <sheetName val="Claims of Govt Ent"/>
      <sheetName val="outright sale-Purchase"/>
      <sheetName val="repo-reverse repo"/>
      <sheetName val="forex_nrs"/>
      <sheetName val="forex_$"/>
      <sheetName val="IC_purchase"/>
      <sheetName val="slf_interbank"/>
      <sheetName val="int"/>
      <sheetName val="tb_91"/>
      <sheetName val="tb_364"/>
      <sheetName val="interbank_rate"/>
      <sheetName val="fresh_tbs"/>
      <sheetName val="Import Payment"/>
    </sheetNames>
    <sheetDataSet>
      <sheetData sheetId="10">
        <row r="5">
          <cell r="E5" t="str">
            <v>2004/05</v>
          </cell>
          <cell r="H5" t="str">
            <v>2005/06</v>
          </cell>
          <cell r="K5" t="str">
            <v>2006/07</v>
          </cell>
          <cell r="N5" t="str">
            <v>2007/08</v>
          </cell>
          <cell r="Q5" t="str">
            <v>2008/09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10.421875" style="228" bestFit="1" customWidth="1"/>
    <col min="2" max="16384" width="9.140625" style="228" customWidth="1"/>
  </cols>
  <sheetData>
    <row r="1" spans="2:3" ht="20.25">
      <c r="B1" s="594" t="s">
        <v>577</v>
      </c>
      <c r="C1" s="71"/>
    </row>
    <row r="2" spans="2:3" s="595" customFormat="1" ht="15.75">
      <c r="B2" s="596" t="s">
        <v>146</v>
      </c>
      <c r="C2" s="597"/>
    </row>
    <row r="3" spans="3:4" ht="15.75">
      <c r="C3" s="230"/>
      <c r="D3" s="311"/>
    </row>
    <row r="4" spans="1:5" ht="15.75">
      <c r="A4" s="233" t="s">
        <v>219</v>
      </c>
      <c r="B4" s="568" t="s">
        <v>1488</v>
      </c>
      <c r="C4" s="226"/>
      <c r="D4" s="226"/>
      <c r="E4" s="226"/>
    </row>
    <row r="5" spans="1:5" ht="15.75">
      <c r="A5" s="311">
        <v>1</v>
      </c>
      <c r="B5" s="230" t="s">
        <v>578</v>
      </c>
      <c r="C5" s="230"/>
      <c r="D5" s="230"/>
      <c r="E5" s="230"/>
    </row>
    <row r="6" spans="1:5" ht="15.75">
      <c r="A6" s="311">
        <v>2</v>
      </c>
      <c r="B6" s="230" t="s">
        <v>579</v>
      </c>
      <c r="C6" s="230"/>
      <c r="D6" s="230"/>
      <c r="E6" s="230"/>
    </row>
    <row r="7" spans="1:5" ht="15.75">
      <c r="A7" s="311">
        <v>3</v>
      </c>
      <c r="B7" s="228" t="s">
        <v>709</v>
      </c>
      <c r="C7" s="230"/>
      <c r="D7" s="230"/>
      <c r="E7" s="230"/>
    </row>
    <row r="8" spans="1:5" ht="15.75">
      <c r="A8" s="311">
        <v>4</v>
      </c>
      <c r="B8" s="228" t="s">
        <v>581</v>
      </c>
      <c r="C8" s="230"/>
      <c r="D8" s="230"/>
      <c r="E8" s="230"/>
    </row>
    <row r="9" spans="1:5" ht="15.75">
      <c r="A9" s="311">
        <v>5</v>
      </c>
      <c r="B9" s="228" t="s">
        <v>988</v>
      </c>
      <c r="C9" s="230"/>
      <c r="D9" s="230"/>
      <c r="E9" s="230"/>
    </row>
    <row r="10" spans="1:5" ht="15.75">
      <c r="A10" s="311">
        <v>6</v>
      </c>
      <c r="B10" s="228" t="s">
        <v>990</v>
      </c>
      <c r="C10" s="230"/>
      <c r="D10" s="230"/>
      <c r="E10" s="230"/>
    </row>
    <row r="11" spans="1:5" ht="15.75">
      <c r="A11" s="311">
        <v>7</v>
      </c>
      <c r="B11" s="228" t="s">
        <v>991</v>
      </c>
      <c r="C11" s="230"/>
      <c r="D11" s="230"/>
      <c r="E11" s="230"/>
    </row>
    <row r="12" spans="1:5" ht="15.75">
      <c r="A12" s="311">
        <v>8</v>
      </c>
      <c r="B12" s="228" t="s">
        <v>743</v>
      </c>
      <c r="C12" s="230"/>
      <c r="D12" s="230"/>
      <c r="E12" s="230"/>
    </row>
    <row r="13" spans="1:5" ht="15.75">
      <c r="A13" s="311" t="s">
        <v>108</v>
      </c>
      <c r="B13" s="233" t="s">
        <v>1200</v>
      </c>
      <c r="C13" s="230"/>
      <c r="D13" s="230"/>
      <c r="E13" s="230"/>
    </row>
    <row r="14" spans="1:5" ht="15.75">
      <c r="A14" s="311">
        <v>9</v>
      </c>
      <c r="B14" s="228" t="s">
        <v>1201</v>
      </c>
      <c r="C14" s="230"/>
      <c r="D14" s="230"/>
      <c r="E14" s="230"/>
    </row>
    <row r="15" spans="1:5" ht="15.75">
      <c r="A15" s="311">
        <v>10</v>
      </c>
      <c r="B15" s="228" t="s">
        <v>1202</v>
      </c>
      <c r="C15" s="230"/>
      <c r="D15" s="230"/>
      <c r="E15" s="230"/>
    </row>
    <row r="16" spans="1:5" ht="15.75">
      <c r="A16" s="311">
        <v>11</v>
      </c>
      <c r="B16" s="228" t="s">
        <v>1203</v>
      </c>
      <c r="C16" s="230"/>
      <c r="D16" s="230"/>
      <c r="E16" s="230"/>
    </row>
    <row r="17" spans="1:5" ht="15.75">
      <c r="A17" s="311">
        <v>12</v>
      </c>
      <c r="B17" s="228" t="s">
        <v>1204</v>
      </c>
      <c r="C17" s="230"/>
      <c r="D17" s="230"/>
      <c r="E17" s="230"/>
    </row>
    <row r="18" spans="1:5" ht="15.75">
      <c r="A18" s="311">
        <v>13</v>
      </c>
      <c r="B18" s="228" t="s">
        <v>1205</v>
      </c>
      <c r="C18" s="230"/>
      <c r="D18" s="230"/>
      <c r="E18" s="230"/>
    </row>
    <row r="19" spans="1:5" ht="15.75">
      <c r="A19" s="311">
        <v>14</v>
      </c>
      <c r="B19" s="228" t="s">
        <v>1229</v>
      </c>
      <c r="C19" s="230"/>
      <c r="D19" s="230"/>
      <c r="E19" s="230"/>
    </row>
    <row r="20" spans="1:5" ht="15.75">
      <c r="A20" s="311">
        <v>15</v>
      </c>
      <c r="B20" s="228" t="s">
        <v>1206</v>
      </c>
      <c r="C20" s="230"/>
      <c r="D20" s="230"/>
      <c r="E20" s="230"/>
    </row>
    <row r="21" spans="1:5" s="233" customFormat="1" ht="15.75">
      <c r="A21" s="311">
        <v>16</v>
      </c>
      <c r="B21" s="228" t="s">
        <v>1207</v>
      </c>
      <c r="C21" s="229"/>
      <c r="D21" s="229"/>
      <c r="E21" s="229"/>
    </row>
    <row r="22" spans="1:5" ht="15.75">
      <c r="A22" s="311" t="s">
        <v>108</v>
      </c>
      <c r="B22" s="233" t="s">
        <v>1208</v>
      </c>
      <c r="C22" s="230"/>
      <c r="D22" s="230"/>
      <c r="E22" s="230"/>
    </row>
    <row r="23" spans="1:5" ht="15.75">
      <c r="A23" s="311">
        <v>17</v>
      </c>
      <c r="B23" s="228" t="s">
        <v>943</v>
      </c>
      <c r="C23" s="230"/>
      <c r="D23" s="230"/>
      <c r="E23" s="230"/>
    </row>
    <row r="24" spans="1:5" ht="15.75">
      <c r="A24" s="311">
        <v>18</v>
      </c>
      <c r="B24" s="228" t="s">
        <v>945</v>
      </c>
      <c r="C24" s="230"/>
      <c r="D24" s="230"/>
      <c r="E24" s="230"/>
    </row>
    <row r="25" spans="1:5" ht="15.75">
      <c r="A25" s="311">
        <v>19</v>
      </c>
      <c r="B25" s="228" t="s">
        <v>1081</v>
      </c>
      <c r="C25" s="230"/>
      <c r="D25" s="230"/>
      <c r="E25" s="230"/>
    </row>
    <row r="26" spans="1:5" ht="15.75">
      <c r="A26" s="311">
        <v>20</v>
      </c>
      <c r="B26" s="228" t="s">
        <v>105</v>
      </c>
      <c r="C26" s="230"/>
      <c r="D26" s="230"/>
      <c r="E26" s="230"/>
    </row>
    <row r="27" spans="1:5" ht="15.75">
      <c r="A27" s="311">
        <v>21</v>
      </c>
      <c r="B27" s="228" t="s">
        <v>1209</v>
      </c>
      <c r="C27" s="230"/>
      <c r="D27" s="230"/>
      <c r="E27" s="230"/>
    </row>
    <row r="28" spans="1:7" ht="15.75">
      <c r="A28" s="311" t="s">
        <v>108</v>
      </c>
      <c r="B28" s="233" t="s">
        <v>1210</v>
      </c>
      <c r="C28" s="230"/>
      <c r="D28" s="230"/>
      <c r="E28" s="230"/>
      <c r="G28" s="230"/>
    </row>
    <row r="29" spans="1:5" ht="15.75">
      <c r="A29" s="311">
        <v>22</v>
      </c>
      <c r="B29" s="228" t="s">
        <v>693</v>
      </c>
      <c r="C29" s="230"/>
      <c r="D29" s="230"/>
      <c r="E29" s="230"/>
    </row>
    <row r="30" spans="1:5" ht="15.75">
      <c r="A30" s="311">
        <v>23</v>
      </c>
      <c r="B30" s="228" t="s">
        <v>1164</v>
      </c>
      <c r="C30" s="230"/>
      <c r="D30" s="230"/>
      <c r="E30" s="230"/>
    </row>
    <row r="31" spans="1:5" ht="15.75">
      <c r="A31" s="311">
        <v>24</v>
      </c>
      <c r="B31" s="228" t="s">
        <v>701</v>
      </c>
      <c r="C31" s="230"/>
      <c r="D31" s="230"/>
      <c r="E31" s="230"/>
    </row>
    <row r="32" spans="1:5" ht="15.75">
      <c r="A32" s="311">
        <v>25</v>
      </c>
      <c r="B32" s="228" t="s">
        <v>702</v>
      </c>
      <c r="C32" s="230"/>
      <c r="D32" s="230"/>
      <c r="E32" s="230"/>
    </row>
    <row r="33" spans="1:5" ht="15.75">
      <c r="A33" s="311" t="s">
        <v>108</v>
      </c>
      <c r="B33" s="233" t="s">
        <v>1211</v>
      </c>
      <c r="C33" s="230"/>
      <c r="D33" s="230"/>
      <c r="E33" s="230"/>
    </row>
    <row r="34" spans="1:5" ht="15.75">
      <c r="A34" s="311">
        <v>26</v>
      </c>
      <c r="B34" s="228" t="s">
        <v>582</v>
      </c>
      <c r="C34" s="230"/>
      <c r="D34" s="230"/>
      <c r="E34" s="230"/>
    </row>
    <row r="35" spans="1:5" ht="15.75">
      <c r="A35" s="311">
        <v>27</v>
      </c>
      <c r="B35" s="228" t="s">
        <v>583</v>
      </c>
      <c r="C35" s="230"/>
      <c r="D35" s="230"/>
      <c r="E35" s="230"/>
    </row>
    <row r="36" spans="1:5" ht="15.75">
      <c r="A36" s="311">
        <v>28</v>
      </c>
      <c r="B36" s="228" t="s">
        <v>1212</v>
      </c>
      <c r="C36" s="230"/>
      <c r="D36" s="230"/>
      <c r="E36" s="230"/>
    </row>
    <row r="37" spans="1:5" ht="15.75">
      <c r="A37" s="311">
        <v>29</v>
      </c>
      <c r="B37" s="230" t="s">
        <v>370</v>
      </c>
      <c r="C37" s="230"/>
      <c r="D37" s="230"/>
      <c r="E37" s="230"/>
    </row>
    <row r="38" spans="1:5" ht="15.75">
      <c r="A38" s="311">
        <v>30</v>
      </c>
      <c r="B38" s="230" t="s">
        <v>1213</v>
      </c>
      <c r="C38" s="230"/>
      <c r="D38" s="230"/>
      <c r="E38" s="230"/>
    </row>
    <row r="39" spans="1:5" ht="15.75">
      <c r="A39" s="311">
        <v>31</v>
      </c>
      <c r="B39" s="230" t="s">
        <v>449</v>
      </c>
      <c r="C39" s="230"/>
      <c r="D39" s="230"/>
      <c r="E39" s="230"/>
    </row>
    <row r="40" spans="1:5" ht="15.75">
      <c r="A40" s="311" t="s">
        <v>108</v>
      </c>
      <c r="B40" s="229" t="s">
        <v>1214</v>
      </c>
      <c r="C40" s="230"/>
      <c r="D40" s="230"/>
      <c r="E40" s="230"/>
    </row>
    <row r="41" spans="1:5" ht="15.75">
      <c r="A41" s="311">
        <v>32</v>
      </c>
      <c r="B41" s="230" t="s">
        <v>584</v>
      </c>
      <c r="C41" s="230"/>
      <c r="D41" s="230"/>
      <c r="E41" s="230"/>
    </row>
    <row r="42" spans="1:5" ht="15.75">
      <c r="A42" s="311">
        <v>33</v>
      </c>
      <c r="B42" s="230" t="s">
        <v>989</v>
      </c>
      <c r="C42" s="230"/>
      <c r="D42" s="230"/>
      <c r="E42" s="230"/>
    </row>
    <row r="43" spans="1:6" ht="15.75">
      <c r="A43" s="311">
        <v>34</v>
      </c>
      <c r="B43" s="228" t="s">
        <v>104</v>
      </c>
      <c r="C43" s="230"/>
      <c r="D43" s="230"/>
      <c r="E43" s="230"/>
      <c r="F43" s="228" t="s">
        <v>108</v>
      </c>
    </row>
    <row r="44" spans="1:5" ht="15.75">
      <c r="A44" s="311">
        <v>35</v>
      </c>
      <c r="B44" s="230" t="s">
        <v>703</v>
      </c>
      <c r="C44" s="230"/>
      <c r="D44" s="230"/>
      <c r="E44" s="230"/>
    </row>
    <row r="45" spans="1:5" ht="15.75">
      <c r="A45" s="311" t="s">
        <v>108</v>
      </c>
      <c r="B45" s="229" t="s">
        <v>1215</v>
      </c>
      <c r="C45" s="230"/>
      <c r="D45" s="230"/>
      <c r="E45" s="230"/>
    </row>
    <row r="46" spans="1:5" ht="15.75">
      <c r="A46" s="311">
        <v>36</v>
      </c>
      <c r="B46" s="230" t="s">
        <v>585</v>
      </c>
      <c r="C46" s="230"/>
      <c r="D46" s="230"/>
      <c r="E46" s="230"/>
    </row>
    <row r="47" spans="1:5" ht="15.75">
      <c r="A47" s="311">
        <v>37</v>
      </c>
      <c r="B47" s="230" t="s">
        <v>1475</v>
      </c>
      <c r="C47" s="230"/>
      <c r="D47" s="230"/>
      <c r="E47" s="230"/>
    </row>
    <row r="48" spans="1:5" ht="15.75">
      <c r="A48" s="311">
        <v>38</v>
      </c>
      <c r="B48" s="230" t="s">
        <v>1476</v>
      </c>
      <c r="C48" s="230"/>
      <c r="D48" s="230"/>
      <c r="E48" s="230"/>
    </row>
    <row r="49" spans="1:5" ht="15.75">
      <c r="A49" s="311">
        <v>39</v>
      </c>
      <c r="B49" s="230" t="s">
        <v>1477</v>
      </c>
      <c r="C49" s="230"/>
      <c r="D49" s="230"/>
      <c r="E49" s="230"/>
    </row>
    <row r="50" spans="1:5" ht="15.75">
      <c r="A50" s="311">
        <v>40</v>
      </c>
      <c r="B50" s="230" t="s">
        <v>1478</v>
      </c>
      <c r="C50" s="230"/>
      <c r="D50" s="230"/>
      <c r="E50" s="230"/>
    </row>
    <row r="51" spans="1:5" ht="15.75">
      <c r="A51" s="311">
        <v>41</v>
      </c>
      <c r="B51" s="230" t="s">
        <v>107</v>
      </c>
      <c r="C51" s="230"/>
      <c r="D51" s="230"/>
      <c r="E51" s="230"/>
    </row>
    <row r="52" spans="1:5" ht="15.75">
      <c r="A52" s="311">
        <v>42</v>
      </c>
      <c r="B52" s="230" t="s">
        <v>1216</v>
      </c>
      <c r="C52" s="230"/>
      <c r="D52" s="230"/>
      <c r="E52" s="230"/>
    </row>
    <row r="53" spans="1:5" ht="15.75">
      <c r="A53" s="311">
        <v>43</v>
      </c>
      <c r="B53" s="230" t="s">
        <v>586</v>
      </c>
      <c r="C53" s="230"/>
      <c r="D53" s="230"/>
      <c r="E53" s="230"/>
    </row>
    <row r="54" spans="1:5" ht="15.75">
      <c r="A54" s="311">
        <v>44</v>
      </c>
      <c r="B54" s="230" t="s">
        <v>1217</v>
      </c>
      <c r="C54" s="230"/>
      <c r="D54" s="230"/>
      <c r="E54" s="230"/>
    </row>
    <row r="55" spans="1:5" ht="15.75">
      <c r="A55" s="311">
        <v>45</v>
      </c>
      <c r="B55" s="569" t="s">
        <v>640</v>
      </c>
      <c r="C55" s="230"/>
      <c r="D55" s="230"/>
      <c r="E55" s="230"/>
    </row>
    <row r="56" spans="1:2" ht="15.75">
      <c r="A56" s="311">
        <v>46</v>
      </c>
      <c r="B56" s="569" t="s">
        <v>633</v>
      </c>
    </row>
    <row r="60" spans="1:5" ht="15.75">
      <c r="A60" s="230"/>
      <c r="B60" s="230"/>
      <c r="C60" s="230"/>
      <c r="D60" s="230"/>
      <c r="E60" s="230"/>
    </row>
    <row r="61" spans="1:5" ht="15.75">
      <c r="A61" s="230"/>
      <c r="B61" s="230"/>
      <c r="C61" s="230"/>
      <c r="D61" s="230"/>
      <c r="E61" s="230"/>
    </row>
    <row r="62" spans="1:5" ht="15.75">
      <c r="A62" s="230"/>
      <c r="B62" s="230"/>
      <c r="C62" s="230"/>
      <c r="D62" s="230"/>
      <c r="E62" s="230"/>
    </row>
    <row r="63" spans="1:5" ht="15.75">
      <c r="A63" s="230"/>
      <c r="B63" s="230"/>
      <c r="C63" s="230"/>
      <c r="D63" s="230"/>
      <c r="E63" s="230"/>
    </row>
    <row r="64" spans="1:5" ht="15.75">
      <c r="A64" s="230"/>
      <c r="B64" s="230"/>
      <c r="C64" s="230"/>
      <c r="D64" s="230"/>
      <c r="E64" s="230"/>
    </row>
    <row r="65" spans="1:5" ht="15.75">
      <c r="A65" s="230"/>
      <c r="B65" s="230"/>
      <c r="C65" s="230"/>
      <c r="D65" s="230"/>
      <c r="E65" s="230"/>
    </row>
    <row r="66" spans="1:5" ht="15.75">
      <c r="A66" s="230"/>
      <c r="B66" s="230"/>
      <c r="C66" s="230"/>
      <c r="D66" s="230"/>
      <c r="E66" s="230"/>
    </row>
    <row r="67" spans="1:5" ht="15.75">
      <c r="A67" s="230"/>
      <c r="B67" s="230"/>
      <c r="C67" s="230"/>
      <c r="D67" s="230"/>
      <c r="E67" s="230"/>
    </row>
    <row r="68" spans="1:5" ht="15.75">
      <c r="A68" s="230"/>
      <c r="B68" s="230"/>
      <c r="C68" s="230"/>
      <c r="D68" s="230"/>
      <c r="E68" s="230"/>
    </row>
    <row r="69" spans="1:5" ht="15.75">
      <c r="A69" s="230"/>
      <c r="B69" s="230"/>
      <c r="C69" s="230"/>
      <c r="D69" s="230"/>
      <c r="E69" s="230"/>
    </row>
    <row r="70" spans="1:5" ht="15.75">
      <c r="A70" s="230"/>
      <c r="B70" s="230"/>
      <c r="C70" s="230"/>
      <c r="D70" s="230"/>
      <c r="E70" s="230"/>
    </row>
    <row r="71" spans="1:5" ht="15.75">
      <c r="A71" s="230"/>
      <c r="B71" s="230"/>
      <c r="C71" s="230"/>
      <c r="D71" s="230"/>
      <c r="E71" s="230"/>
    </row>
    <row r="72" spans="1:5" ht="15.75">
      <c r="A72" s="230"/>
      <c r="B72" s="230"/>
      <c r="C72" s="230"/>
      <c r="D72" s="230"/>
      <c r="E72" s="230"/>
    </row>
    <row r="73" spans="1:5" ht="15.75">
      <c r="A73" s="230"/>
      <c r="B73" s="230"/>
      <c r="C73" s="230"/>
      <c r="D73" s="230"/>
      <c r="E73" s="230"/>
    </row>
    <row r="74" spans="1:5" ht="15.75">
      <c r="A74" s="230"/>
      <c r="B74" s="230"/>
      <c r="C74" s="230"/>
      <c r="D74" s="230"/>
      <c r="E74" s="230"/>
    </row>
    <row r="75" spans="1:5" ht="15.75">
      <c r="A75" s="230"/>
      <c r="B75" s="230"/>
      <c r="C75" s="230"/>
      <c r="D75" s="230"/>
      <c r="E75" s="230"/>
    </row>
    <row r="76" spans="1:5" ht="15.75">
      <c r="A76" s="230"/>
      <c r="B76" s="230"/>
      <c r="C76" s="230"/>
      <c r="D76" s="230"/>
      <c r="E76" s="230"/>
    </row>
    <row r="77" spans="1:5" ht="15.75">
      <c r="A77" s="230"/>
      <c r="B77" s="230"/>
      <c r="C77" s="230"/>
      <c r="D77" s="230"/>
      <c r="E77" s="230"/>
    </row>
    <row r="78" spans="1:5" ht="15.75">
      <c r="A78" s="230"/>
      <c r="B78" s="230"/>
      <c r="C78" s="230"/>
      <c r="D78" s="230"/>
      <c r="E78" s="230"/>
    </row>
    <row r="79" spans="1:5" ht="15.75">
      <c r="A79" s="230"/>
      <c r="B79" s="230"/>
      <c r="C79" s="230"/>
      <c r="D79" s="230"/>
      <c r="E79" s="230"/>
    </row>
    <row r="80" spans="1:5" ht="15.75">
      <c r="A80" s="230"/>
      <c r="B80" s="230"/>
      <c r="C80" s="230"/>
      <c r="D80" s="230"/>
      <c r="E80" s="230"/>
    </row>
    <row r="81" spans="1:5" ht="15.75">
      <c r="A81" s="230"/>
      <c r="B81" s="230"/>
      <c r="C81" s="230"/>
      <c r="D81" s="230"/>
      <c r="E81" s="230"/>
    </row>
    <row r="82" spans="1:5" ht="15.75">
      <c r="A82" s="230"/>
      <c r="B82" s="230"/>
      <c r="C82" s="230"/>
      <c r="D82" s="230"/>
      <c r="E82" s="230"/>
    </row>
    <row r="83" spans="1:5" ht="15.75">
      <c r="A83" s="230"/>
      <c r="B83" s="230"/>
      <c r="C83" s="230"/>
      <c r="D83" s="230"/>
      <c r="E83" s="230"/>
    </row>
    <row r="84" spans="1:5" ht="15.75">
      <c r="A84" s="230"/>
      <c r="B84" s="230"/>
      <c r="C84" s="230"/>
      <c r="D84" s="230"/>
      <c r="E84" s="230"/>
    </row>
    <row r="85" spans="1:5" ht="15.75">
      <c r="A85" s="230"/>
      <c r="B85" s="230"/>
      <c r="C85" s="230"/>
      <c r="D85" s="230"/>
      <c r="E85" s="230"/>
    </row>
    <row r="86" spans="1:5" ht="15.75">
      <c r="A86" s="230"/>
      <c r="B86" s="230"/>
      <c r="C86" s="230"/>
      <c r="D86" s="230"/>
      <c r="E86" s="230"/>
    </row>
    <row r="87" spans="1:5" ht="15.75">
      <c r="A87" s="230"/>
      <c r="B87" s="230"/>
      <c r="C87" s="230"/>
      <c r="D87" s="230"/>
      <c r="E87" s="230"/>
    </row>
    <row r="88" spans="1:5" ht="15.75">
      <c r="A88" s="230"/>
      <c r="B88" s="230"/>
      <c r="C88" s="230"/>
      <c r="D88" s="230"/>
      <c r="E88" s="230"/>
    </row>
    <row r="89" spans="1:5" ht="15.75">
      <c r="A89" s="230"/>
      <c r="B89" s="230"/>
      <c r="C89" s="230"/>
      <c r="D89" s="230"/>
      <c r="E89" s="230"/>
    </row>
    <row r="90" spans="1:5" ht="15.75">
      <c r="A90" s="230"/>
      <c r="B90" s="230"/>
      <c r="C90" s="230"/>
      <c r="D90" s="230"/>
      <c r="E90" s="230"/>
    </row>
    <row r="91" spans="1:5" ht="15.75">
      <c r="A91" s="230"/>
      <c r="B91" s="230"/>
      <c r="C91" s="230"/>
      <c r="D91" s="230"/>
      <c r="E91" s="230"/>
    </row>
    <row r="92" spans="1:5" ht="15.75">
      <c r="A92" s="230"/>
      <c r="B92" s="230"/>
      <c r="C92" s="230"/>
      <c r="D92" s="230"/>
      <c r="E92" s="230"/>
    </row>
    <row r="93" spans="1:5" ht="15.75">
      <c r="A93" s="230"/>
      <c r="B93" s="230"/>
      <c r="C93" s="230"/>
      <c r="D93" s="230"/>
      <c r="E93" s="230"/>
    </row>
    <row r="94" spans="1:5" ht="15.75">
      <c r="A94" s="230"/>
      <c r="B94" s="230"/>
      <c r="C94" s="230"/>
      <c r="D94" s="230"/>
      <c r="E94" s="230"/>
    </row>
    <row r="95" spans="1:5" ht="15.75">
      <c r="A95" s="230"/>
      <c r="B95" s="230"/>
      <c r="C95" s="230"/>
      <c r="D95" s="230"/>
      <c r="E95" s="230"/>
    </row>
    <row r="96" spans="1:5" ht="15.75">
      <c r="A96" s="230"/>
      <c r="B96" s="230"/>
      <c r="C96" s="230"/>
      <c r="D96" s="230"/>
      <c r="E96" s="230"/>
    </row>
    <row r="97" spans="1:5" ht="15.75">
      <c r="A97" s="230"/>
      <c r="B97" s="230"/>
      <c r="C97" s="230"/>
      <c r="D97" s="230"/>
      <c r="E97" s="230"/>
    </row>
    <row r="98" spans="1:5" ht="15.75">
      <c r="A98" s="230"/>
      <c r="B98" s="230"/>
      <c r="C98" s="230"/>
      <c r="D98" s="230"/>
      <c r="E98" s="230"/>
    </row>
    <row r="99" spans="1:5" ht="15.75">
      <c r="A99" s="230"/>
      <c r="B99" s="230"/>
      <c r="C99" s="230"/>
      <c r="D99" s="230"/>
      <c r="E99" s="230"/>
    </row>
    <row r="100" spans="1:5" ht="15.75">
      <c r="A100" s="230"/>
      <c r="B100" s="230"/>
      <c r="C100" s="230"/>
      <c r="D100" s="230"/>
      <c r="E100" s="230"/>
    </row>
    <row r="101" spans="1:5" ht="15.75">
      <c r="A101" s="230"/>
      <c r="B101" s="230"/>
      <c r="C101" s="230"/>
      <c r="D101" s="230"/>
      <c r="E101" s="230"/>
    </row>
    <row r="102" spans="1:5" ht="15.75">
      <c r="A102" s="230"/>
      <c r="B102" s="230"/>
      <c r="C102" s="230"/>
      <c r="D102" s="230"/>
      <c r="E102" s="230"/>
    </row>
    <row r="103" spans="1:5" ht="15.75">
      <c r="A103" s="230"/>
      <c r="B103" s="230"/>
      <c r="C103" s="230"/>
      <c r="D103" s="230"/>
      <c r="E103" s="230"/>
    </row>
    <row r="104" spans="1:5" ht="15.75">
      <c r="A104" s="230"/>
      <c r="B104" s="230"/>
      <c r="C104" s="230"/>
      <c r="D104" s="230"/>
      <c r="E104" s="230"/>
    </row>
    <row r="105" spans="1:5" ht="15.75">
      <c r="A105" s="230"/>
      <c r="B105" s="230"/>
      <c r="C105" s="230"/>
      <c r="D105" s="230"/>
      <c r="E105" s="230"/>
    </row>
    <row r="106" spans="1:5" ht="15.75">
      <c r="A106" s="230"/>
      <c r="B106" s="230"/>
      <c r="C106" s="230"/>
      <c r="D106" s="230"/>
      <c r="E106" s="230"/>
    </row>
    <row r="107" spans="1:5" ht="15.75">
      <c r="A107" s="230"/>
      <c r="B107" s="230"/>
      <c r="C107" s="230"/>
      <c r="D107" s="230"/>
      <c r="E107" s="230"/>
    </row>
    <row r="108" spans="1:5" ht="15.75">
      <c r="A108" s="230"/>
      <c r="B108" s="230"/>
      <c r="C108" s="230"/>
      <c r="D108" s="230"/>
      <c r="E108" s="230"/>
    </row>
    <row r="109" spans="1:5" ht="15.75">
      <c r="A109" s="230"/>
      <c r="B109" s="230"/>
      <c r="C109" s="230"/>
      <c r="D109" s="230"/>
      <c r="E109" s="230"/>
    </row>
    <row r="110" spans="1:5" ht="15.75">
      <c r="A110" s="230"/>
      <c r="B110" s="230"/>
      <c r="C110" s="230"/>
      <c r="D110" s="230"/>
      <c r="E110" s="230"/>
    </row>
    <row r="111" spans="1:5" ht="15.75">
      <c r="A111" s="230"/>
      <c r="B111" s="230"/>
      <c r="C111" s="230"/>
      <c r="D111" s="230"/>
      <c r="E111" s="230"/>
    </row>
    <row r="112" spans="1:5" ht="15.75">
      <c r="A112" s="230"/>
      <c r="B112" s="230"/>
      <c r="C112" s="230"/>
      <c r="D112" s="230"/>
      <c r="E112" s="230"/>
    </row>
    <row r="113" spans="1:5" ht="15.75">
      <c r="A113" s="230"/>
      <c r="B113" s="230"/>
      <c r="C113" s="230"/>
      <c r="D113" s="230"/>
      <c r="E113" s="230"/>
    </row>
    <row r="114" spans="1:5" ht="15.75">
      <c r="A114" s="230"/>
      <c r="B114" s="230"/>
      <c r="C114" s="230"/>
      <c r="D114" s="230"/>
      <c r="E114" s="230"/>
    </row>
    <row r="115" spans="1:5" ht="15.75">
      <c r="A115" s="230"/>
      <c r="B115" s="230"/>
      <c r="C115" s="230"/>
      <c r="D115" s="230"/>
      <c r="E115" s="230"/>
    </row>
    <row r="116" spans="1:5" ht="15.75">
      <c r="A116" s="230"/>
      <c r="B116" s="230"/>
      <c r="C116" s="230"/>
      <c r="D116" s="230"/>
      <c r="E116" s="230"/>
    </row>
    <row r="117" spans="1:5" ht="15.75">
      <c r="A117" s="230"/>
      <c r="B117" s="230"/>
      <c r="C117" s="230"/>
      <c r="D117" s="230"/>
      <c r="E117" s="230"/>
    </row>
    <row r="118" spans="1:5" ht="15.75">
      <c r="A118" s="230"/>
      <c r="B118" s="230"/>
      <c r="C118" s="230"/>
      <c r="D118" s="230"/>
      <c r="E118" s="230"/>
    </row>
    <row r="119" spans="1:5" ht="15.75">
      <c r="A119" s="230"/>
      <c r="B119" s="230"/>
      <c r="C119" s="230"/>
      <c r="D119" s="230"/>
      <c r="E119" s="230"/>
    </row>
    <row r="120" spans="1:5" ht="15.75">
      <c r="A120" s="230"/>
      <c r="B120" s="230"/>
      <c r="C120" s="230"/>
      <c r="D120" s="230"/>
      <c r="E120" s="230"/>
    </row>
    <row r="121" spans="1:5" ht="15.75">
      <c r="A121" s="230"/>
      <c r="B121" s="230"/>
      <c r="C121" s="230"/>
      <c r="D121" s="230"/>
      <c r="E121" s="230"/>
    </row>
    <row r="122" spans="1:5" ht="15.75">
      <c r="A122" s="230"/>
      <c r="B122" s="230"/>
      <c r="C122" s="230"/>
      <c r="D122" s="230"/>
      <c r="E122" s="230"/>
    </row>
    <row r="123" spans="1:5" ht="15.75">
      <c r="A123" s="230"/>
      <c r="B123" s="230"/>
      <c r="C123" s="230"/>
      <c r="D123" s="230"/>
      <c r="E123" s="230"/>
    </row>
    <row r="124" spans="1:5" ht="15.75">
      <c r="A124" s="230"/>
      <c r="B124" s="230"/>
      <c r="C124" s="230"/>
      <c r="D124" s="230"/>
      <c r="E124" s="230"/>
    </row>
    <row r="125" spans="1:5" ht="15.75">
      <c r="A125" s="230"/>
      <c r="B125" s="230"/>
      <c r="C125" s="230"/>
      <c r="D125" s="230"/>
      <c r="E125" s="230"/>
    </row>
    <row r="126" spans="1:5" ht="15.75">
      <c r="A126" s="230"/>
      <c r="B126" s="230"/>
      <c r="C126" s="230"/>
      <c r="D126" s="230"/>
      <c r="E126" s="230"/>
    </row>
    <row r="127" spans="1:5" ht="15.75">
      <c r="A127" s="230"/>
      <c r="B127" s="230"/>
      <c r="C127" s="230"/>
      <c r="D127" s="230"/>
      <c r="E127" s="230"/>
    </row>
    <row r="128" spans="1:5" ht="15.75">
      <c r="A128" s="230"/>
      <c r="B128" s="230"/>
      <c r="C128" s="230"/>
      <c r="D128" s="230"/>
      <c r="E128" s="230"/>
    </row>
    <row r="129" spans="1:5" ht="15.75">
      <c r="A129" s="230"/>
      <c r="B129" s="230"/>
      <c r="C129" s="230"/>
      <c r="D129" s="230"/>
      <c r="E129" s="230"/>
    </row>
    <row r="130" spans="1:5" ht="15.75">
      <c r="A130" s="230"/>
      <c r="B130" s="230"/>
      <c r="C130" s="230"/>
      <c r="D130" s="230"/>
      <c r="E130" s="230"/>
    </row>
    <row r="131" spans="1:5" ht="15.75">
      <c r="A131" s="230"/>
      <c r="B131" s="230"/>
      <c r="C131" s="230"/>
      <c r="D131" s="230"/>
      <c r="E131" s="230"/>
    </row>
    <row r="132" spans="1:5" ht="15.75">
      <c r="A132" s="230"/>
      <c r="B132" s="230"/>
      <c r="C132" s="230"/>
      <c r="D132" s="230"/>
      <c r="E132" s="230"/>
    </row>
    <row r="133" spans="1:5" ht="15.75">
      <c r="A133" s="230"/>
      <c r="B133" s="230"/>
      <c r="C133" s="230"/>
      <c r="D133" s="230"/>
      <c r="E133" s="230"/>
    </row>
    <row r="134" spans="1:5" ht="15.75">
      <c r="A134" s="230"/>
      <c r="B134" s="230"/>
      <c r="C134" s="230"/>
      <c r="D134" s="230"/>
      <c r="E134" s="230"/>
    </row>
    <row r="135" spans="1:5" ht="15.75">
      <c r="A135" s="230"/>
      <c r="B135" s="230"/>
      <c r="C135" s="230"/>
      <c r="D135" s="230"/>
      <c r="E135" s="230"/>
    </row>
    <row r="136" spans="1:5" ht="15.75">
      <c r="A136" s="230"/>
      <c r="B136" s="230"/>
      <c r="C136" s="230"/>
      <c r="D136" s="230"/>
      <c r="E136" s="230"/>
    </row>
    <row r="137" spans="1:5" ht="15.75">
      <c r="A137" s="230"/>
      <c r="B137" s="230"/>
      <c r="C137" s="230"/>
      <c r="D137" s="230"/>
      <c r="E137" s="230"/>
    </row>
    <row r="138" spans="1:5" ht="15.75">
      <c r="A138" s="230"/>
      <c r="B138" s="230"/>
      <c r="C138" s="230"/>
      <c r="D138" s="230"/>
      <c r="E138" s="230"/>
    </row>
    <row r="139" spans="1:5" ht="15.75">
      <c r="A139" s="230"/>
      <c r="B139" s="230"/>
      <c r="C139" s="230"/>
      <c r="D139" s="230"/>
      <c r="E139" s="230"/>
    </row>
    <row r="140" spans="1:5" ht="15.75">
      <c r="A140" s="230"/>
      <c r="B140" s="230"/>
      <c r="C140" s="230"/>
      <c r="D140" s="230"/>
      <c r="E140" s="230"/>
    </row>
    <row r="141" spans="1:5" ht="15.75">
      <c r="A141" s="230"/>
      <c r="B141" s="230"/>
      <c r="C141" s="230"/>
      <c r="D141" s="230"/>
      <c r="E141" s="230"/>
    </row>
    <row r="142" spans="1:5" ht="15.75">
      <c r="A142" s="230"/>
      <c r="B142" s="230"/>
      <c r="C142" s="230"/>
      <c r="D142" s="230"/>
      <c r="E142" s="230"/>
    </row>
    <row r="143" spans="1:5" ht="15.75">
      <c r="A143" s="230"/>
      <c r="B143" s="230"/>
      <c r="C143" s="230"/>
      <c r="D143" s="230"/>
      <c r="E143" s="230"/>
    </row>
    <row r="144" spans="1:5" ht="15.75">
      <c r="A144" s="230"/>
      <c r="B144" s="230"/>
      <c r="C144" s="230"/>
      <c r="D144" s="230"/>
      <c r="E144" s="230"/>
    </row>
    <row r="145" spans="1:5" ht="15.75">
      <c r="A145" s="230"/>
      <c r="B145" s="230"/>
      <c r="C145" s="230"/>
      <c r="D145" s="230"/>
      <c r="E145" s="230"/>
    </row>
    <row r="146" spans="1:5" ht="15.75">
      <c r="A146" s="230"/>
      <c r="B146" s="230"/>
      <c r="C146" s="230"/>
      <c r="D146" s="230"/>
      <c r="E146" s="230"/>
    </row>
    <row r="147" spans="1:5" ht="15.75">
      <c r="A147" s="230"/>
      <c r="B147" s="230"/>
      <c r="C147" s="230"/>
      <c r="D147" s="230"/>
      <c r="E147" s="230"/>
    </row>
    <row r="148" spans="1:5" ht="15.75">
      <c r="A148" s="230"/>
      <c r="B148" s="230"/>
      <c r="C148" s="230"/>
      <c r="D148" s="230"/>
      <c r="E148" s="230"/>
    </row>
    <row r="149" spans="1:5" ht="15.75">
      <c r="A149" s="230"/>
      <c r="B149" s="230"/>
      <c r="C149" s="230"/>
      <c r="D149" s="230"/>
      <c r="E149" s="230"/>
    </row>
    <row r="150" spans="1:5" ht="15.75">
      <c r="A150" s="230"/>
      <c r="B150" s="230"/>
      <c r="C150" s="230"/>
      <c r="D150" s="230"/>
      <c r="E150" s="230"/>
    </row>
    <row r="151" spans="1:5" ht="15.75">
      <c r="A151" s="230"/>
      <c r="B151" s="230"/>
      <c r="C151" s="230"/>
      <c r="D151" s="230"/>
      <c r="E151" s="230"/>
    </row>
    <row r="152" spans="1:5" ht="15.75">
      <c r="A152" s="230"/>
      <c r="B152" s="230"/>
      <c r="C152" s="230"/>
      <c r="D152" s="230"/>
      <c r="E152" s="230"/>
    </row>
    <row r="153" spans="1:5" ht="15.75">
      <c r="A153" s="230"/>
      <c r="B153" s="230"/>
      <c r="C153" s="230"/>
      <c r="D153" s="230"/>
      <c r="E153" s="230"/>
    </row>
    <row r="154" spans="1:5" ht="15.75">
      <c r="A154" s="230"/>
      <c r="B154" s="230"/>
      <c r="C154" s="230"/>
      <c r="D154" s="230"/>
      <c r="E154" s="230"/>
    </row>
    <row r="155" spans="1:5" ht="15.75">
      <c r="A155" s="230"/>
      <c r="B155" s="230"/>
      <c r="C155" s="230"/>
      <c r="D155" s="230"/>
      <c r="E155" s="230"/>
    </row>
    <row r="156" spans="1:5" ht="15.75">
      <c r="A156" s="230"/>
      <c r="B156" s="230"/>
      <c r="C156" s="230"/>
      <c r="D156" s="230"/>
      <c r="E156" s="230"/>
    </row>
    <row r="157" spans="1:5" ht="15.75">
      <c r="A157" s="230"/>
      <c r="B157" s="230"/>
      <c r="C157" s="230"/>
      <c r="D157" s="230"/>
      <c r="E157" s="230"/>
    </row>
    <row r="158" spans="1:5" ht="15.75">
      <c r="A158" s="230"/>
      <c r="B158" s="230"/>
      <c r="C158" s="230"/>
      <c r="D158" s="230"/>
      <c r="E158" s="230"/>
    </row>
    <row r="159" spans="1:5" ht="15.75">
      <c r="A159" s="230"/>
      <c r="B159" s="230"/>
      <c r="C159" s="230"/>
      <c r="D159" s="230"/>
      <c r="E159" s="230"/>
    </row>
    <row r="160" spans="1:5" ht="15.75">
      <c r="A160" s="230"/>
      <c r="B160" s="230"/>
      <c r="C160" s="230"/>
      <c r="D160" s="230"/>
      <c r="E160" s="230"/>
    </row>
    <row r="161" spans="1:5" ht="15.75">
      <c r="A161" s="230"/>
      <c r="B161" s="230"/>
      <c r="C161" s="230"/>
      <c r="D161" s="230"/>
      <c r="E161" s="230"/>
    </row>
    <row r="162" spans="1:5" ht="15.75">
      <c r="A162" s="230"/>
      <c r="B162" s="230"/>
      <c r="C162" s="230"/>
      <c r="D162" s="230"/>
      <c r="E162" s="230"/>
    </row>
    <row r="163" spans="1:5" ht="15.75">
      <c r="A163" s="230"/>
      <c r="B163" s="230"/>
      <c r="C163" s="230"/>
      <c r="D163" s="230"/>
      <c r="E163" s="230"/>
    </row>
    <row r="164" spans="1:5" ht="15.75">
      <c r="A164" s="230"/>
      <c r="B164" s="230"/>
      <c r="C164" s="230"/>
      <c r="D164" s="230"/>
      <c r="E164" s="230"/>
    </row>
    <row r="165" spans="1:5" ht="15.75">
      <c r="A165" s="230"/>
      <c r="B165" s="230"/>
      <c r="C165" s="230"/>
      <c r="D165" s="230"/>
      <c r="E165" s="230"/>
    </row>
    <row r="166" spans="1:5" ht="15.75">
      <c r="A166" s="230"/>
      <c r="B166" s="230"/>
      <c r="C166" s="230"/>
      <c r="D166" s="230"/>
      <c r="E166" s="230"/>
    </row>
    <row r="167" spans="1:5" ht="15.75">
      <c r="A167" s="230"/>
      <c r="B167" s="230"/>
      <c r="C167" s="230"/>
      <c r="D167" s="230"/>
      <c r="E167" s="230"/>
    </row>
    <row r="168" spans="1:5" ht="15.75">
      <c r="A168" s="230"/>
      <c r="B168" s="230"/>
      <c r="C168" s="230"/>
      <c r="D168" s="230"/>
      <c r="E168" s="230"/>
    </row>
    <row r="169" spans="1:5" ht="15.75">
      <c r="A169" s="230"/>
      <c r="B169" s="230"/>
      <c r="C169" s="230"/>
      <c r="D169" s="230"/>
      <c r="E169" s="230"/>
    </row>
    <row r="170" spans="1:5" ht="15.75">
      <c r="A170" s="230"/>
      <c r="B170" s="230"/>
      <c r="C170" s="230"/>
      <c r="D170" s="230"/>
      <c r="E170" s="230"/>
    </row>
    <row r="171" spans="1:5" ht="15.75">
      <c r="A171" s="230"/>
      <c r="B171" s="230"/>
      <c r="C171" s="230"/>
      <c r="D171" s="230"/>
      <c r="E171" s="230"/>
    </row>
    <row r="172" spans="1:5" ht="15.75">
      <c r="A172" s="230"/>
      <c r="B172" s="230"/>
      <c r="C172" s="230"/>
      <c r="D172" s="230"/>
      <c r="E172" s="230"/>
    </row>
    <row r="173" spans="1:5" ht="15.75">
      <c r="A173" s="230"/>
      <c r="B173" s="230"/>
      <c r="C173" s="230"/>
      <c r="D173" s="230"/>
      <c r="E173" s="230"/>
    </row>
    <row r="174" spans="1:5" ht="15.75">
      <c r="A174" s="230"/>
      <c r="B174" s="230"/>
      <c r="C174" s="230"/>
      <c r="D174" s="230"/>
      <c r="E174" s="230"/>
    </row>
    <row r="175" spans="1:5" ht="15.75">
      <c r="A175" s="230"/>
      <c r="B175" s="230"/>
      <c r="C175" s="230"/>
      <c r="D175" s="230"/>
      <c r="E175" s="230"/>
    </row>
    <row r="176" spans="1:5" ht="15.75">
      <c r="A176" s="230"/>
      <c r="B176" s="230"/>
      <c r="C176" s="230"/>
      <c r="D176" s="230"/>
      <c r="E176" s="230"/>
    </row>
    <row r="177" spans="1:5" ht="15.75">
      <c r="A177" s="230"/>
      <c r="B177" s="230"/>
      <c r="C177" s="230"/>
      <c r="D177" s="230"/>
      <c r="E177" s="230"/>
    </row>
    <row r="178" spans="1:5" ht="15.75">
      <c r="A178" s="230"/>
      <c r="B178" s="230"/>
      <c r="C178" s="230"/>
      <c r="D178" s="230"/>
      <c r="E178" s="230"/>
    </row>
    <row r="179" spans="1:5" ht="15.75">
      <c r="A179" s="230"/>
      <c r="B179" s="230"/>
      <c r="C179" s="230"/>
      <c r="D179" s="230"/>
      <c r="E179" s="230"/>
    </row>
    <row r="180" spans="1:5" ht="15.75">
      <c r="A180" s="230"/>
      <c r="B180" s="230"/>
      <c r="C180" s="230"/>
      <c r="D180" s="230"/>
      <c r="E180" s="230"/>
    </row>
    <row r="181" spans="1:5" ht="15.75">
      <c r="A181" s="230"/>
      <c r="B181" s="230"/>
      <c r="C181" s="230"/>
      <c r="D181" s="230"/>
      <c r="E181" s="230"/>
    </row>
    <row r="182" spans="1:5" ht="15.75">
      <c r="A182" s="230"/>
      <c r="B182" s="230"/>
      <c r="C182" s="230"/>
      <c r="D182" s="230"/>
      <c r="E182" s="230"/>
    </row>
    <row r="183" spans="1:5" ht="15.75">
      <c r="A183" s="230"/>
      <c r="B183" s="230"/>
      <c r="C183" s="230"/>
      <c r="D183" s="230"/>
      <c r="E183" s="230"/>
    </row>
    <row r="184" spans="1:5" ht="15.75">
      <c r="A184" s="230"/>
      <c r="B184" s="230"/>
      <c r="C184" s="230"/>
      <c r="D184" s="230"/>
      <c r="E184" s="230"/>
    </row>
    <row r="185" spans="1:5" ht="15.75">
      <c r="A185" s="230"/>
      <c r="B185" s="230"/>
      <c r="C185" s="230"/>
      <c r="D185" s="230"/>
      <c r="E185" s="230"/>
    </row>
    <row r="186" spans="1:5" ht="15.75">
      <c r="A186" s="230"/>
      <c r="B186" s="230"/>
      <c r="C186" s="230"/>
      <c r="D186" s="230"/>
      <c r="E186" s="230"/>
    </row>
    <row r="187" spans="1:5" ht="15.75">
      <c r="A187" s="230"/>
      <c r="B187" s="230"/>
      <c r="C187" s="230"/>
      <c r="D187" s="230"/>
      <c r="E187" s="230"/>
    </row>
    <row r="188" spans="1:5" ht="15.75">
      <c r="A188" s="230"/>
      <c r="B188" s="230"/>
      <c r="C188" s="230"/>
      <c r="D188" s="230"/>
      <c r="E188" s="230"/>
    </row>
    <row r="189" spans="1:5" ht="15.75">
      <c r="A189" s="230"/>
      <c r="B189" s="230"/>
      <c r="C189" s="230"/>
      <c r="D189" s="230"/>
      <c r="E189" s="230"/>
    </row>
    <row r="190" spans="1:5" ht="15.75">
      <c r="A190" s="230"/>
      <c r="B190" s="230"/>
      <c r="C190" s="230"/>
      <c r="D190" s="230"/>
      <c r="E190" s="230"/>
    </row>
    <row r="191" spans="1:5" ht="15.75">
      <c r="A191" s="230"/>
      <c r="B191" s="230"/>
      <c r="C191" s="230"/>
      <c r="D191" s="230"/>
      <c r="E191" s="230"/>
    </row>
    <row r="192" spans="1:5" ht="15.75">
      <c r="A192" s="230"/>
      <c r="B192" s="230"/>
      <c r="C192" s="230"/>
      <c r="D192" s="230"/>
      <c r="E192" s="230"/>
    </row>
  </sheetData>
  <sheetProtection/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10.00390625" style="358" customWidth="1"/>
    <col min="2" max="2" width="8.140625" style="358" bestFit="1" customWidth="1"/>
    <col min="3" max="3" width="9.7109375" style="358" customWidth="1"/>
    <col min="4" max="4" width="8.140625" style="358" bestFit="1" customWidth="1"/>
    <col min="5" max="5" width="9.7109375" style="358" customWidth="1"/>
    <col min="6" max="6" width="8.140625" style="358" bestFit="1" customWidth="1"/>
    <col min="7" max="7" width="9.7109375" style="358" customWidth="1"/>
    <col min="8" max="8" width="8.140625" style="358" bestFit="1" customWidth="1"/>
    <col min="9" max="9" width="9.7109375" style="358" customWidth="1"/>
    <col min="10" max="16384" width="9.140625" style="358" customWidth="1"/>
  </cols>
  <sheetData>
    <row r="1" spans="1:12" ht="12.75">
      <c r="A1" s="1758" t="s">
        <v>368</v>
      </c>
      <c r="B1" s="1758"/>
      <c r="C1" s="1758"/>
      <c r="D1" s="1758"/>
      <c r="E1" s="1758"/>
      <c r="F1" s="1758"/>
      <c r="G1" s="1758"/>
      <c r="H1" s="1758"/>
      <c r="I1" s="1758"/>
      <c r="J1" s="1758"/>
      <c r="K1" s="1758"/>
      <c r="L1" s="461"/>
    </row>
    <row r="2" spans="1:12" ht="15.75">
      <c r="A2" s="1759" t="s">
        <v>992</v>
      </c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461"/>
    </row>
    <row r="3" spans="1:11" ht="13.5" thickBot="1">
      <c r="A3" s="18"/>
      <c r="B3" s="18"/>
      <c r="C3" s="18"/>
      <c r="D3" s="359"/>
      <c r="E3" s="73"/>
      <c r="F3" s="359"/>
      <c r="G3" s="73"/>
      <c r="H3" s="359"/>
      <c r="K3" s="73" t="s">
        <v>559</v>
      </c>
    </row>
    <row r="4" spans="1:11" ht="12.75">
      <c r="A4" s="1760" t="s">
        <v>623</v>
      </c>
      <c r="B4" s="1762" t="s">
        <v>907</v>
      </c>
      <c r="C4" s="1763"/>
      <c r="D4" s="1764" t="s">
        <v>109</v>
      </c>
      <c r="E4" s="1763"/>
      <c r="F4" s="1762" t="s">
        <v>110</v>
      </c>
      <c r="G4" s="1763"/>
      <c r="H4" s="1764" t="s">
        <v>644</v>
      </c>
      <c r="I4" s="1765"/>
      <c r="J4" s="1764" t="s">
        <v>1484</v>
      </c>
      <c r="K4" s="1765"/>
    </row>
    <row r="5" spans="1:11" ht="24">
      <c r="A5" s="1761"/>
      <c r="B5" s="362" t="s">
        <v>114</v>
      </c>
      <c r="C5" s="363" t="s">
        <v>908</v>
      </c>
      <c r="D5" s="362" t="s">
        <v>114</v>
      </c>
      <c r="E5" s="363" t="s">
        <v>908</v>
      </c>
      <c r="F5" s="364" t="s">
        <v>114</v>
      </c>
      <c r="G5" s="363" t="s">
        <v>908</v>
      </c>
      <c r="H5" s="362" t="s">
        <v>114</v>
      </c>
      <c r="I5" s="365" t="s">
        <v>908</v>
      </c>
      <c r="J5" s="362" t="s">
        <v>114</v>
      </c>
      <c r="K5" s="365" t="s">
        <v>908</v>
      </c>
    </row>
    <row r="6" spans="1:11" ht="15.75" customHeight="1">
      <c r="A6" s="366" t="s">
        <v>909</v>
      </c>
      <c r="B6" s="367">
        <v>0</v>
      </c>
      <c r="C6" s="368"/>
      <c r="D6" s="367">
        <v>1440</v>
      </c>
      <c r="E6" s="368">
        <v>3.4685</v>
      </c>
      <c r="F6" s="369">
        <v>1000</v>
      </c>
      <c r="G6" s="368">
        <v>2.506</v>
      </c>
      <c r="H6" s="370">
        <v>0</v>
      </c>
      <c r="I6" s="371">
        <v>0</v>
      </c>
      <c r="J6" s="370">
        <v>3500</v>
      </c>
      <c r="K6" s="371">
        <v>4.94</v>
      </c>
    </row>
    <row r="7" spans="1:11" ht="15.75" customHeight="1">
      <c r="A7" s="366" t="s">
        <v>910</v>
      </c>
      <c r="B7" s="367">
        <v>0</v>
      </c>
      <c r="C7" s="368"/>
      <c r="D7" s="367">
        <v>0</v>
      </c>
      <c r="E7" s="368">
        <v>0</v>
      </c>
      <c r="F7" s="369">
        <v>1250</v>
      </c>
      <c r="G7" s="368">
        <v>3.0606</v>
      </c>
      <c r="H7" s="370">
        <v>0</v>
      </c>
      <c r="I7" s="371">
        <v>0</v>
      </c>
      <c r="J7" s="390">
        <v>0</v>
      </c>
      <c r="K7" s="371">
        <v>0</v>
      </c>
    </row>
    <row r="8" spans="1:11" ht="15.75" customHeight="1">
      <c r="A8" s="366" t="s">
        <v>911</v>
      </c>
      <c r="B8" s="367">
        <v>9550</v>
      </c>
      <c r="C8" s="368">
        <v>3.6448</v>
      </c>
      <c r="D8" s="367">
        <v>2000</v>
      </c>
      <c r="E8" s="368">
        <v>3.8467</v>
      </c>
      <c r="F8" s="369">
        <v>1020</v>
      </c>
      <c r="G8" s="368">
        <v>3.3775</v>
      </c>
      <c r="H8" s="370">
        <v>0</v>
      </c>
      <c r="I8" s="371">
        <v>0</v>
      </c>
      <c r="J8" s="370">
        <v>0</v>
      </c>
      <c r="K8" s="371">
        <v>0</v>
      </c>
    </row>
    <row r="9" spans="1:11" ht="15.75" customHeight="1">
      <c r="A9" s="366" t="s">
        <v>912</v>
      </c>
      <c r="B9" s="367">
        <v>0</v>
      </c>
      <c r="C9" s="368"/>
      <c r="D9" s="367">
        <v>300</v>
      </c>
      <c r="E9" s="368">
        <v>3.0207</v>
      </c>
      <c r="F9" s="369">
        <v>0</v>
      </c>
      <c r="G9" s="368">
        <v>0</v>
      </c>
      <c r="H9" s="370">
        <v>500</v>
      </c>
      <c r="I9" s="371">
        <v>3.4401</v>
      </c>
      <c r="J9" s="370">
        <v>2000</v>
      </c>
      <c r="K9" s="371">
        <v>5.2</v>
      </c>
    </row>
    <row r="10" spans="1:11" ht="15.75" customHeight="1">
      <c r="A10" s="366" t="s">
        <v>913</v>
      </c>
      <c r="B10" s="367">
        <v>0</v>
      </c>
      <c r="C10" s="368"/>
      <c r="D10" s="367">
        <v>830</v>
      </c>
      <c r="E10" s="368">
        <v>1.9046</v>
      </c>
      <c r="F10" s="369">
        <v>2620</v>
      </c>
      <c r="G10" s="368">
        <v>1.5936</v>
      </c>
      <c r="H10" s="370">
        <v>740</v>
      </c>
      <c r="I10" s="371">
        <v>4.3315</v>
      </c>
      <c r="J10" s="370">
        <v>1960</v>
      </c>
      <c r="K10" s="371">
        <v>4.95</v>
      </c>
    </row>
    <row r="11" spans="1:11" ht="15.75" customHeight="1">
      <c r="A11" s="366" t="s">
        <v>914</v>
      </c>
      <c r="B11" s="367">
        <v>950</v>
      </c>
      <c r="C11" s="368">
        <v>2.2333</v>
      </c>
      <c r="D11" s="367">
        <v>0</v>
      </c>
      <c r="E11" s="368">
        <v>0</v>
      </c>
      <c r="F11" s="369">
        <v>0</v>
      </c>
      <c r="G11" s="368">
        <v>0</v>
      </c>
      <c r="H11" s="370">
        <v>0</v>
      </c>
      <c r="I11" s="371">
        <v>0</v>
      </c>
      <c r="J11" s="370">
        <v>0</v>
      </c>
      <c r="K11" s="371">
        <v>0</v>
      </c>
    </row>
    <row r="12" spans="1:11" ht="15.75" customHeight="1">
      <c r="A12" s="366" t="s">
        <v>915</v>
      </c>
      <c r="B12" s="367">
        <v>0</v>
      </c>
      <c r="C12" s="368">
        <v>0</v>
      </c>
      <c r="D12" s="367">
        <v>0</v>
      </c>
      <c r="E12" s="368">
        <v>0</v>
      </c>
      <c r="F12" s="369">
        <v>0</v>
      </c>
      <c r="G12" s="368">
        <v>0</v>
      </c>
      <c r="H12" s="370">
        <v>0</v>
      </c>
      <c r="I12" s="371">
        <v>0</v>
      </c>
      <c r="J12" s="370">
        <v>0</v>
      </c>
      <c r="K12" s="371">
        <v>0</v>
      </c>
    </row>
    <row r="13" spans="1:11" ht="15.75" customHeight="1">
      <c r="A13" s="366" t="s">
        <v>916</v>
      </c>
      <c r="B13" s="367">
        <v>0</v>
      </c>
      <c r="C13" s="368">
        <v>0</v>
      </c>
      <c r="D13" s="367">
        <v>470</v>
      </c>
      <c r="E13" s="372">
        <v>3.7437</v>
      </c>
      <c r="F13" s="369">
        <v>2000</v>
      </c>
      <c r="G13" s="372">
        <v>2.9419</v>
      </c>
      <c r="H13" s="370">
        <v>2460</v>
      </c>
      <c r="I13" s="371">
        <v>4.871</v>
      </c>
      <c r="J13" s="370">
        <v>0</v>
      </c>
      <c r="K13" s="371">
        <v>0</v>
      </c>
    </row>
    <row r="14" spans="1:11" ht="15.75" customHeight="1">
      <c r="A14" s="366" t="s">
        <v>917</v>
      </c>
      <c r="B14" s="367">
        <v>0</v>
      </c>
      <c r="C14" s="368">
        <v>0</v>
      </c>
      <c r="D14" s="367">
        <v>930</v>
      </c>
      <c r="E14" s="372">
        <v>4.006</v>
      </c>
      <c r="F14" s="369">
        <v>1010</v>
      </c>
      <c r="G14" s="372">
        <v>2.5443</v>
      </c>
      <c r="H14" s="370">
        <v>770</v>
      </c>
      <c r="I14" s="371">
        <v>4.049</v>
      </c>
      <c r="J14" s="370">
        <v>0</v>
      </c>
      <c r="K14" s="371">
        <v>0</v>
      </c>
    </row>
    <row r="15" spans="1:11" ht="15.75" customHeight="1">
      <c r="A15" s="366" t="s">
        <v>541</v>
      </c>
      <c r="B15" s="367">
        <v>0</v>
      </c>
      <c r="C15" s="368">
        <v>0</v>
      </c>
      <c r="D15" s="367">
        <v>0</v>
      </c>
      <c r="E15" s="372">
        <v>0</v>
      </c>
      <c r="F15" s="373">
        <v>1300</v>
      </c>
      <c r="G15" s="372">
        <v>3.3656</v>
      </c>
      <c r="H15" s="370">
        <v>2000</v>
      </c>
      <c r="I15" s="371">
        <v>5.38</v>
      </c>
      <c r="J15" s="370">
        <v>0</v>
      </c>
      <c r="K15" s="371">
        <v>0</v>
      </c>
    </row>
    <row r="16" spans="1:11" ht="15.75" customHeight="1">
      <c r="A16" s="366" t="s">
        <v>542</v>
      </c>
      <c r="B16" s="367">
        <v>0</v>
      </c>
      <c r="C16" s="368">
        <v>0</v>
      </c>
      <c r="D16" s="367">
        <v>3390</v>
      </c>
      <c r="E16" s="372">
        <v>3.5012</v>
      </c>
      <c r="F16" s="373">
        <v>6050</v>
      </c>
      <c r="G16" s="372">
        <v>2.7965</v>
      </c>
      <c r="H16" s="370">
        <v>3430</v>
      </c>
      <c r="I16" s="371">
        <v>5.98</v>
      </c>
      <c r="J16" s="370"/>
      <c r="K16" s="371"/>
    </row>
    <row r="17" spans="1:11" ht="15.75" customHeight="1">
      <c r="A17" s="374" t="s">
        <v>543</v>
      </c>
      <c r="B17" s="375">
        <v>0</v>
      </c>
      <c r="C17" s="376">
        <v>0</v>
      </c>
      <c r="D17" s="377">
        <v>4150</v>
      </c>
      <c r="E17" s="378">
        <v>3.6783</v>
      </c>
      <c r="F17" s="379">
        <v>2150</v>
      </c>
      <c r="G17" s="378">
        <v>4.513486046511628</v>
      </c>
      <c r="H17" s="377">
        <v>4950</v>
      </c>
      <c r="I17" s="380">
        <v>5.652</v>
      </c>
      <c r="J17" s="377"/>
      <c r="K17" s="380"/>
    </row>
    <row r="18" spans="1:11" ht="15.75" customHeight="1" thickBot="1">
      <c r="A18" s="381" t="s">
        <v>546</v>
      </c>
      <c r="B18" s="382">
        <v>10500</v>
      </c>
      <c r="C18" s="383"/>
      <c r="D18" s="382">
        <v>13510</v>
      </c>
      <c r="E18" s="383"/>
      <c r="F18" s="384">
        <v>18400</v>
      </c>
      <c r="G18" s="385"/>
      <c r="H18" s="386">
        <v>14850</v>
      </c>
      <c r="I18" s="387">
        <v>4.814</v>
      </c>
      <c r="J18" s="386">
        <v>7460</v>
      </c>
      <c r="K18" s="387">
        <v>0</v>
      </c>
    </row>
    <row r="19" s="388" customFormat="1" ht="12.75">
      <c r="A19" s="248" t="s">
        <v>918</v>
      </c>
    </row>
    <row r="20" ht="12.75">
      <c r="A20" s="248" t="s">
        <v>919</v>
      </c>
    </row>
    <row r="21" ht="12.75">
      <c r="A21" s="248" t="s">
        <v>126</v>
      </c>
    </row>
    <row r="22" spans="1:12" ht="12.75">
      <c r="A22" s="1758" t="s">
        <v>448</v>
      </c>
      <c r="B22" s="1758"/>
      <c r="C22" s="1758"/>
      <c r="D22" s="1758"/>
      <c r="E22" s="1758"/>
      <c r="F22" s="1758"/>
      <c r="G22" s="1758"/>
      <c r="H22" s="1758"/>
      <c r="I22" s="1758"/>
      <c r="J22" s="1758"/>
      <c r="K22" s="1758"/>
      <c r="L22" s="461"/>
    </row>
    <row r="23" spans="1:11" ht="15.75">
      <c r="A23" s="1759" t="s">
        <v>993</v>
      </c>
      <c r="B23" s="1759"/>
      <c r="C23" s="1759"/>
      <c r="D23" s="1759"/>
      <c r="E23" s="1759"/>
      <c r="F23" s="1759"/>
      <c r="G23" s="1759"/>
      <c r="H23" s="1759"/>
      <c r="I23" s="1759"/>
      <c r="J23" s="1759"/>
      <c r="K23" s="1759"/>
    </row>
    <row r="24" spans="1:11" ht="13.5" thickBot="1">
      <c r="A24" s="18"/>
      <c r="B24" s="18"/>
      <c r="C24" s="18"/>
      <c r="D24" s="359"/>
      <c r="E24" s="73"/>
      <c r="F24" s="359"/>
      <c r="G24" s="73"/>
      <c r="H24" s="359"/>
      <c r="K24" s="73" t="s">
        <v>559</v>
      </c>
    </row>
    <row r="25" spans="1:11" ht="12.75">
      <c r="A25" s="1760" t="s">
        <v>623</v>
      </c>
      <c r="B25" s="1762" t="s">
        <v>907</v>
      </c>
      <c r="C25" s="1763"/>
      <c r="D25" s="1764" t="s">
        <v>109</v>
      </c>
      <c r="E25" s="1763"/>
      <c r="F25" s="1762" t="s">
        <v>110</v>
      </c>
      <c r="G25" s="1763"/>
      <c r="H25" s="1764" t="s">
        <v>644</v>
      </c>
      <c r="I25" s="1765"/>
      <c r="J25" s="1764" t="s">
        <v>1484</v>
      </c>
      <c r="K25" s="1765"/>
    </row>
    <row r="26" spans="1:11" ht="24.75" thickBot="1">
      <c r="A26" s="1761"/>
      <c r="B26" s="364" t="s">
        <v>114</v>
      </c>
      <c r="C26" s="363" t="s">
        <v>908</v>
      </c>
      <c r="D26" s="362" t="s">
        <v>114</v>
      </c>
      <c r="E26" s="363" t="s">
        <v>908</v>
      </c>
      <c r="F26" s="364" t="s">
        <v>114</v>
      </c>
      <c r="G26" s="363" t="s">
        <v>908</v>
      </c>
      <c r="H26" s="985" t="s">
        <v>114</v>
      </c>
      <c r="I26" s="986" t="s">
        <v>908</v>
      </c>
      <c r="J26" s="362" t="s">
        <v>114</v>
      </c>
      <c r="K26" s="365" t="s">
        <v>908</v>
      </c>
    </row>
    <row r="27" spans="1:11" ht="15.75" customHeight="1">
      <c r="A27" s="366" t="s">
        <v>909</v>
      </c>
      <c r="B27" s="369">
        <v>0</v>
      </c>
      <c r="C27" s="368">
        <v>0</v>
      </c>
      <c r="D27" s="367">
        <v>0</v>
      </c>
      <c r="E27" s="368">
        <v>0</v>
      </c>
      <c r="F27" s="389">
        <v>0</v>
      </c>
      <c r="G27" s="987">
        <v>0</v>
      </c>
      <c r="H27" s="988">
        <v>0</v>
      </c>
      <c r="I27" s="989">
        <v>0</v>
      </c>
      <c r="J27" s="390">
        <v>0</v>
      </c>
      <c r="K27" s="565">
        <v>0</v>
      </c>
    </row>
    <row r="28" spans="1:11" ht="15.75" customHeight="1">
      <c r="A28" s="366" t="s">
        <v>910</v>
      </c>
      <c r="B28" s="369">
        <v>0</v>
      </c>
      <c r="C28" s="368">
        <v>0</v>
      </c>
      <c r="D28" s="367">
        <v>0</v>
      </c>
      <c r="E28" s="368">
        <v>0</v>
      </c>
      <c r="F28" s="389">
        <v>0</v>
      </c>
      <c r="G28" s="987">
        <v>0</v>
      </c>
      <c r="H28" s="990">
        <v>0</v>
      </c>
      <c r="I28" s="565">
        <v>0</v>
      </c>
      <c r="J28" s="390">
        <v>0</v>
      </c>
      <c r="K28" s="565">
        <v>0</v>
      </c>
    </row>
    <row r="29" spans="1:11" ht="15.75" customHeight="1">
      <c r="A29" s="366" t="s">
        <v>911</v>
      </c>
      <c r="B29" s="369">
        <v>0</v>
      </c>
      <c r="C29" s="368">
        <v>0</v>
      </c>
      <c r="D29" s="367">
        <v>530</v>
      </c>
      <c r="E29" s="368">
        <v>4.9897</v>
      </c>
      <c r="F29" s="389">
        <v>0</v>
      </c>
      <c r="G29" s="991">
        <v>0</v>
      </c>
      <c r="H29" s="990">
        <v>0</v>
      </c>
      <c r="I29" s="566">
        <v>0</v>
      </c>
      <c r="J29" s="390">
        <v>0</v>
      </c>
      <c r="K29" s="566">
        <v>0</v>
      </c>
    </row>
    <row r="30" spans="1:11" ht="15.75" customHeight="1">
      <c r="A30" s="366" t="s">
        <v>912</v>
      </c>
      <c r="B30" s="369">
        <v>49.6</v>
      </c>
      <c r="C30" s="368">
        <v>2.4316</v>
      </c>
      <c r="D30" s="367">
        <v>300</v>
      </c>
      <c r="E30" s="368">
        <v>3.516</v>
      </c>
      <c r="F30" s="389">
        <v>0</v>
      </c>
      <c r="G30" s="991">
        <v>0</v>
      </c>
      <c r="H30" s="990">
        <v>0</v>
      </c>
      <c r="I30" s="566">
        <v>0</v>
      </c>
      <c r="J30" s="390">
        <v>0</v>
      </c>
      <c r="K30" s="566">
        <v>0</v>
      </c>
    </row>
    <row r="31" spans="1:11" ht="15.75" customHeight="1">
      <c r="A31" s="366" t="s">
        <v>913</v>
      </c>
      <c r="B31" s="369"/>
      <c r="C31" s="368">
        <v>0</v>
      </c>
      <c r="D31" s="367">
        <v>0</v>
      </c>
      <c r="E31" s="368">
        <v>0</v>
      </c>
      <c r="F31" s="389">
        <v>0</v>
      </c>
      <c r="G31" s="987">
        <v>0</v>
      </c>
      <c r="H31" s="990">
        <v>0</v>
      </c>
      <c r="I31" s="565">
        <v>0</v>
      </c>
      <c r="J31" s="390">
        <v>0</v>
      </c>
      <c r="K31" s="565">
        <v>0</v>
      </c>
    </row>
    <row r="32" spans="1:11" ht="15.75" customHeight="1">
      <c r="A32" s="366" t="s">
        <v>914</v>
      </c>
      <c r="B32" s="369">
        <v>0</v>
      </c>
      <c r="C32" s="368">
        <v>0</v>
      </c>
      <c r="D32" s="367">
        <v>0</v>
      </c>
      <c r="E32" s="368">
        <v>0</v>
      </c>
      <c r="F32" s="389">
        <v>0</v>
      </c>
      <c r="G32" s="987">
        <v>0</v>
      </c>
      <c r="H32" s="990">
        <v>0</v>
      </c>
      <c r="I32" s="565">
        <v>0</v>
      </c>
      <c r="J32" s="390">
        <v>0</v>
      </c>
      <c r="K32" s="565">
        <v>0</v>
      </c>
    </row>
    <row r="33" spans="1:11" ht="15.75" customHeight="1">
      <c r="A33" s="366" t="s">
        <v>915</v>
      </c>
      <c r="B33" s="369">
        <v>1072.2</v>
      </c>
      <c r="C33" s="368">
        <v>2.2887</v>
      </c>
      <c r="D33" s="367">
        <v>0</v>
      </c>
      <c r="E33" s="368">
        <v>0</v>
      </c>
      <c r="F33" s="389">
        <v>0</v>
      </c>
      <c r="G33" s="987">
        <v>0</v>
      </c>
      <c r="H33" s="990">
        <v>0</v>
      </c>
      <c r="I33" s="565">
        <v>0</v>
      </c>
      <c r="J33" s="390">
        <v>0</v>
      </c>
      <c r="K33" s="565">
        <v>0</v>
      </c>
    </row>
    <row r="34" spans="1:11" ht="15.75" customHeight="1">
      <c r="A34" s="366" t="s">
        <v>916</v>
      </c>
      <c r="B34" s="369">
        <v>190</v>
      </c>
      <c r="C34" s="368">
        <v>2.1122</v>
      </c>
      <c r="D34" s="367">
        <v>0</v>
      </c>
      <c r="E34" s="368">
        <v>0</v>
      </c>
      <c r="F34" s="389">
        <v>0</v>
      </c>
      <c r="G34" s="987">
        <v>0</v>
      </c>
      <c r="H34" s="990">
        <v>0</v>
      </c>
      <c r="I34" s="565">
        <v>0</v>
      </c>
      <c r="J34" s="390">
        <v>0</v>
      </c>
      <c r="K34" s="565">
        <v>0</v>
      </c>
    </row>
    <row r="35" spans="1:11" ht="15.75" customHeight="1">
      <c r="A35" s="366" t="s">
        <v>917</v>
      </c>
      <c r="B35" s="369">
        <v>0</v>
      </c>
      <c r="C35" s="368">
        <v>0</v>
      </c>
      <c r="D35" s="367">
        <v>0</v>
      </c>
      <c r="E35" s="368">
        <v>0</v>
      </c>
      <c r="F35" s="389">
        <v>0</v>
      </c>
      <c r="G35" s="987">
        <v>0</v>
      </c>
      <c r="H35" s="990">
        <v>0</v>
      </c>
      <c r="I35" s="565">
        <v>0</v>
      </c>
      <c r="J35" s="390">
        <v>0</v>
      </c>
      <c r="K35" s="565">
        <v>0</v>
      </c>
    </row>
    <row r="36" spans="1:11" ht="15.75" customHeight="1">
      <c r="A36" s="366" t="s">
        <v>541</v>
      </c>
      <c r="B36" s="369">
        <v>0</v>
      </c>
      <c r="C36" s="368">
        <v>0</v>
      </c>
      <c r="D36" s="367">
        <v>0</v>
      </c>
      <c r="E36" s="368">
        <v>0</v>
      </c>
      <c r="F36" s="391">
        <v>0</v>
      </c>
      <c r="G36" s="390">
        <v>0</v>
      </c>
      <c r="H36" s="990">
        <v>0</v>
      </c>
      <c r="I36" s="565">
        <v>0</v>
      </c>
      <c r="J36" s="390">
        <v>0</v>
      </c>
      <c r="K36" s="565">
        <v>0</v>
      </c>
    </row>
    <row r="37" spans="1:11" ht="15.75" customHeight="1">
      <c r="A37" s="366" t="s">
        <v>542</v>
      </c>
      <c r="B37" s="369">
        <v>0</v>
      </c>
      <c r="C37" s="368">
        <v>0</v>
      </c>
      <c r="D37" s="367">
        <v>0</v>
      </c>
      <c r="E37" s="368">
        <v>0</v>
      </c>
      <c r="F37" s="391">
        <v>0</v>
      </c>
      <c r="G37" s="390">
        <v>0</v>
      </c>
      <c r="H37" s="990">
        <v>0</v>
      </c>
      <c r="I37" s="565">
        <v>0</v>
      </c>
      <c r="J37" s="390"/>
      <c r="K37" s="565"/>
    </row>
    <row r="38" spans="1:11" ht="15.75" customHeight="1">
      <c r="A38" s="374" t="s">
        <v>543</v>
      </c>
      <c r="B38" s="392">
        <v>0</v>
      </c>
      <c r="C38" s="376">
        <v>0</v>
      </c>
      <c r="D38" s="377">
        <v>0</v>
      </c>
      <c r="E38" s="378">
        <v>0</v>
      </c>
      <c r="F38" s="393">
        <v>0</v>
      </c>
      <c r="G38" s="394">
        <v>0</v>
      </c>
      <c r="H38" s="990">
        <v>0</v>
      </c>
      <c r="I38" s="565">
        <v>0</v>
      </c>
      <c r="J38" s="394"/>
      <c r="K38" s="380"/>
    </row>
    <row r="39" spans="1:11" ht="15.75" customHeight="1" thickBot="1">
      <c r="A39" s="381" t="s">
        <v>546</v>
      </c>
      <c r="B39" s="395">
        <v>1311.8</v>
      </c>
      <c r="C39" s="383"/>
      <c r="D39" s="382">
        <v>830</v>
      </c>
      <c r="E39" s="383"/>
      <c r="F39" s="396">
        <v>0</v>
      </c>
      <c r="G39" s="397">
        <v>0</v>
      </c>
      <c r="H39" s="992">
        <v>0</v>
      </c>
      <c r="I39" s="433">
        <v>0</v>
      </c>
      <c r="J39" s="397">
        <v>0</v>
      </c>
      <c r="K39" s="387">
        <v>0</v>
      </c>
    </row>
    <row r="40" spans="1:9" ht="12.75">
      <c r="A40" s="248" t="s">
        <v>918</v>
      </c>
      <c r="B40" s="388"/>
      <c r="C40" s="388"/>
      <c r="D40" s="388"/>
      <c r="E40" s="388"/>
      <c r="F40" s="388"/>
      <c r="G40" s="388"/>
      <c r="H40" s="388"/>
      <c r="I40" s="388"/>
    </row>
    <row r="41" ht="12.75">
      <c r="A41" s="248" t="s">
        <v>920</v>
      </c>
    </row>
    <row r="42" ht="12.75">
      <c r="A42" s="248" t="s">
        <v>126</v>
      </c>
    </row>
    <row r="43" ht="12.75">
      <c r="F43" s="461"/>
    </row>
  </sheetData>
  <sheetProtection/>
  <mergeCells count="16">
    <mergeCell ref="A1:K1"/>
    <mergeCell ref="A2:K2"/>
    <mergeCell ref="A4:A5"/>
    <mergeCell ref="B4:C4"/>
    <mergeCell ref="D4:E4"/>
    <mergeCell ref="F4:G4"/>
    <mergeCell ref="H4:I4"/>
    <mergeCell ref="J4:K4"/>
    <mergeCell ref="A22:K22"/>
    <mergeCell ref="A23:K23"/>
    <mergeCell ref="A25:A26"/>
    <mergeCell ref="B25:C25"/>
    <mergeCell ref="D25:E25"/>
    <mergeCell ref="F25:G25"/>
    <mergeCell ref="H25:I25"/>
    <mergeCell ref="J25:K25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zoomScalePageLayoutView="0" workbookViewId="0" topLeftCell="A7">
      <selection activeCell="D41" sqref="D41"/>
    </sheetView>
  </sheetViews>
  <sheetFormatPr defaultColWidth="9.140625" defaultRowHeight="12.75"/>
  <cols>
    <col min="1" max="1" width="9.140625" style="358" customWidth="1"/>
    <col min="2" max="2" width="14.140625" style="358" customWidth="1"/>
    <col min="3" max="6" width="11.8515625" style="358" customWidth="1"/>
    <col min="7" max="16384" width="9.140625" style="358" customWidth="1"/>
  </cols>
  <sheetData>
    <row r="1" spans="2:8" ht="12.75">
      <c r="B1" s="1758" t="s">
        <v>487</v>
      </c>
      <c r="C1" s="1758"/>
      <c r="D1" s="1758"/>
      <c r="E1" s="1758"/>
      <c r="F1" s="1758"/>
      <c r="G1" s="1758"/>
      <c r="H1" s="461"/>
    </row>
    <row r="2" spans="2:8" ht="15.75">
      <c r="B2" s="1759" t="s">
        <v>994</v>
      </c>
      <c r="C2" s="1759"/>
      <c r="D2" s="1759"/>
      <c r="E2" s="1759"/>
      <c r="F2" s="1759"/>
      <c r="G2" s="1759"/>
      <c r="H2" s="461"/>
    </row>
    <row r="3" spans="2:7" ht="13.5" thickBot="1">
      <c r="B3" s="18"/>
      <c r="C3" s="18"/>
      <c r="D3" s="73"/>
      <c r="E3" s="73"/>
      <c r="G3" s="73" t="s">
        <v>559</v>
      </c>
    </row>
    <row r="4" spans="2:7" ht="12.75">
      <c r="B4" s="398" t="s">
        <v>623</v>
      </c>
      <c r="C4" s="399" t="s">
        <v>907</v>
      </c>
      <c r="D4" s="360" t="s">
        <v>109</v>
      </c>
      <c r="E4" s="399" t="s">
        <v>110</v>
      </c>
      <c r="F4" s="361" t="s">
        <v>644</v>
      </c>
      <c r="G4" s="361" t="s">
        <v>1484</v>
      </c>
    </row>
    <row r="5" spans="2:7" ht="15.75" customHeight="1">
      <c r="B5" s="366" t="s">
        <v>909</v>
      </c>
      <c r="C5" s="400">
        <v>0</v>
      </c>
      <c r="D5" s="401">
        <v>0</v>
      </c>
      <c r="E5" s="400">
        <v>0</v>
      </c>
      <c r="F5" s="402">
        <v>0</v>
      </c>
      <c r="G5" s="402">
        <v>0</v>
      </c>
    </row>
    <row r="6" spans="2:7" ht="15.75" customHeight="1">
      <c r="B6" s="366" t="s">
        <v>910</v>
      </c>
      <c r="C6" s="400">
        <v>0</v>
      </c>
      <c r="D6" s="401">
        <v>0</v>
      </c>
      <c r="E6" s="400">
        <v>0</v>
      </c>
      <c r="F6" s="402">
        <v>0</v>
      </c>
      <c r="G6" s="402">
        <v>0</v>
      </c>
    </row>
    <row r="7" spans="2:7" ht="15.75" customHeight="1">
      <c r="B7" s="366" t="s">
        <v>911</v>
      </c>
      <c r="C7" s="400">
        <v>0</v>
      </c>
      <c r="D7" s="401">
        <v>0</v>
      </c>
      <c r="E7" s="400">
        <v>0</v>
      </c>
      <c r="F7" s="402">
        <v>0</v>
      </c>
      <c r="G7" s="402">
        <v>0</v>
      </c>
    </row>
    <row r="8" spans="2:7" ht="15.75" customHeight="1">
      <c r="B8" s="366" t="s">
        <v>912</v>
      </c>
      <c r="C8" s="400">
        <v>1050</v>
      </c>
      <c r="D8" s="401">
        <v>0</v>
      </c>
      <c r="E8" s="400">
        <v>0</v>
      </c>
      <c r="F8" s="402">
        <v>0</v>
      </c>
      <c r="G8" s="402">
        <v>0</v>
      </c>
    </row>
    <row r="9" spans="2:7" ht="15.75" customHeight="1">
      <c r="B9" s="366" t="s">
        <v>913</v>
      </c>
      <c r="C9" s="400">
        <v>1610</v>
      </c>
      <c r="D9" s="401">
        <v>0</v>
      </c>
      <c r="E9" s="400">
        <v>0</v>
      </c>
      <c r="F9" s="402">
        <v>0</v>
      </c>
      <c r="G9" s="402">
        <v>0</v>
      </c>
    </row>
    <row r="10" spans="2:7" ht="15.75" customHeight="1">
      <c r="B10" s="366" t="s">
        <v>914</v>
      </c>
      <c r="C10" s="400">
        <v>0</v>
      </c>
      <c r="D10" s="401">
        <v>0</v>
      </c>
      <c r="E10" s="400">
        <v>0</v>
      </c>
      <c r="F10" s="402">
        <v>2000</v>
      </c>
      <c r="G10" s="402">
        <v>0</v>
      </c>
    </row>
    <row r="11" spans="2:7" ht="15.75" customHeight="1">
      <c r="B11" s="366" t="s">
        <v>915</v>
      </c>
      <c r="C11" s="400">
        <v>2800</v>
      </c>
      <c r="D11" s="401">
        <v>450</v>
      </c>
      <c r="E11" s="400">
        <v>0</v>
      </c>
      <c r="F11" s="402">
        <v>5000</v>
      </c>
      <c r="G11" s="402">
        <v>4000</v>
      </c>
    </row>
    <row r="12" spans="2:7" ht="15.75" customHeight="1">
      <c r="B12" s="366" t="s">
        <v>916</v>
      </c>
      <c r="C12" s="400">
        <v>300</v>
      </c>
      <c r="D12" s="401">
        <v>0</v>
      </c>
      <c r="E12" s="400">
        <v>0</v>
      </c>
      <c r="F12" s="402">
        <v>2000</v>
      </c>
      <c r="G12" s="402">
        <v>5000</v>
      </c>
    </row>
    <row r="13" spans="2:7" ht="15.75" customHeight="1">
      <c r="B13" s="366" t="s">
        <v>917</v>
      </c>
      <c r="C13" s="400">
        <v>0</v>
      </c>
      <c r="D13" s="401">
        <v>0</v>
      </c>
      <c r="E13" s="403">
        <v>0</v>
      </c>
      <c r="F13" s="583" t="s">
        <v>742</v>
      </c>
      <c r="G13" s="583">
        <v>0</v>
      </c>
    </row>
    <row r="14" spans="2:7" ht="15.75" customHeight="1">
      <c r="B14" s="366" t="s">
        <v>541</v>
      </c>
      <c r="C14" s="400">
        <v>600</v>
      </c>
      <c r="D14" s="401">
        <v>0</v>
      </c>
      <c r="E14" s="403">
        <v>2000</v>
      </c>
      <c r="F14" s="583" t="s">
        <v>742</v>
      </c>
      <c r="G14" s="583">
        <v>0</v>
      </c>
    </row>
    <row r="15" spans="2:7" ht="15.75" customHeight="1">
      <c r="B15" s="366" t="s">
        <v>542</v>
      </c>
      <c r="C15" s="400">
        <v>0</v>
      </c>
      <c r="D15" s="401">
        <v>0</v>
      </c>
      <c r="E15" s="403">
        <v>0</v>
      </c>
      <c r="F15" s="583" t="s">
        <v>742</v>
      </c>
      <c r="G15" s="583"/>
    </row>
    <row r="16" spans="2:7" ht="15.75" customHeight="1">
      <c r="B16" s="374" t="s">
        <v>543</v>
      </c>
      <c r="C16" s="404">
        <v>320</v>
      </c>
      <c r="D16" s="405">
        <v>0</v>
      </c>
      <c r="E16" s="403">
        <v>0</v>
      </c>
      <c r="F16" s="583" t="s">
        <v>742</v>
      </c>
      <c r="G16" s="402"/>
    </row>
    <row r="17" spans="2:7" ht="15.75" customHeight="1" thickBot="1">
      <c r="B17" s="1013" t="s">
        <v>546</v>
      </c>
      <c r="C17" s="1464">
        <v>6680</v>
      </c>
      <c r="D17" s="1464">
        <v>450</v>
      </c>
      <c r="E17" s="1465">
        <v>2000</v>
      </c>
      <c r="F17" s="1466">
        <v>9000</v>
      </c>
      <c r="G17" s="1466">
        <v>9000</v>
      </c>
    </row>
    <row r="18" ht="15.75" customHeight="1">
      <c r="B18" s="248" t="s">
        <v>921</v>
      </c>
    </row>
    <row r="19" ht="15.75" customHeight="1">
      <c r="B19" s="248" t="s">
        <v>126</v>
      </c>
    </row>
    <row r="20" ht="15.75" customHeight="1">
      <c r="B20" s="248"/>
    </row>
    <row r="21" ht="17.25" customHeight="1">
      <c r="B21" s="248"/>
    </row>
    <row r="22" spans="2:7" ht="17.25" customHeight="1">
      <c r="B22" s="1758" t="s">
        <v>488</v>
      </c>
      <c r="C22" s="1758"/>
      <c r="D22" s="1758"/>
      <c r="E22" s="1758"/>
      <c r="F22" s="1758"/>
      <c r="G22" s="1758"/>
    </row>
    <row r="23" spans="2:8" ht="15.75">
      <c r="B23" s="1759" t="s">
        <v>995</v>
      </c>
      <c r="C23" s="1759"/>
      <c r="D23" s="1759"/>
      <c r="E23" s="1759"/>
      <c r="F23" s="1759"/>
      <c r="G23" s="1759"/>
      <c r="H23" s="461"/>
    </row>
    <row r="24" spans="2:7" ht="13.5" thickBot="1">
      <c r="B24" s="18"/>
      <c r="C24" s="18"/>
      <c r="D24" s="73"/>
      <c r="E24" s="73"/>
      <c r="G24" s="73" t="s">
        <v>559</v>
      </c>
    </row>
    <row r="25" spans="2:7" ht="12.75">
      <c r="B25" s="398" t="s">
        <v>623</v>
      </c>
      <c r="C25" s="399" t="s">
        <v>907</v>
      </c>
      <c r="D25" s="360" t="s">
        <v>109</v>
      </c>
      <c r="E25" s="360" t="s">
        <v>110</v>
      </c>
      <c r="F25" s="361" t="s">
        <v>644</v>
      </c>
      <c r="G25" s="361" t="s">
        <v>1484</v>
      </c>
    </row>
    <row r="26" spans="2:7" ht="12.75">
      <c r="B26" s="366" t="s">
        <v>909</v>
      </c>
      <c r="C26" s="400">
        <v>0</v>
      </c>
      <c r="D26" s="401">
        <v>0</v>
      </c>
      <c r="E26" s="401">
        <v>2590</v>
      </c>
      <c r="F26" s="402">
        <v>0</v>
      </c>
      <c r="G26" s="402">
        <v>2000</v>
      </c>
    </row>
    <row r="27" spans="2:7" ht="12.75">
      <c r="B27" s="366" t="s">
        <v>910</v>
      </c>
      <c r="C27" s="400">
        <v>0</v>
      </c>
      <c r="D27" s="401">
        <v>0</v>
      </c>
      <c r="E27" s="401">
        <v>1500</v>
      </c>
      <c r="F27" s="402">
        <v>1000</v>
      </c>
      <c r="G27" s="402">
        <v>3520</v>
      </c>
    </row>
    <row r="28" spans="2:7" ht="12.75">
      <c r="B28" s="366" t="s">
        <v>911</v>
      </c>
      <c r="C28" s="400">
        <v>1500</v>
      </c>
      <c r="D28" s="401">
        <v>0</v>
      </c>
      <c r="E28" s="401">
        <v>1500</v>
      </c>
      <c r="F28" s="402">
        <v>4570</v>
      </c>
      <c r="G28" s="402">
        <v>0</v>
      </c>
    </row>
    <row r="29" spans="2:7" ht="12.75">
      <c r="B29" s="366" t="s">
        <v>912</v>
      </c>
      <c r="C29" s="400">
        <v>0</v>
      </c>
      <c r="D29" s="401">
        <v>500</v>
      </c>
      <c r="E29" s="401">
        <v>6150</v>
      </c>
      <c r="F29" s="402">
        <v>0</v>
      </c>
      <c r="G29" s="402">
        <v>0</v>
      </c>
    </row>
    <row r="30" spans="2:7" ht="12.75">
      <c r="B30" s="366" t="s">
        <v>913</v>
      </c>
      <c r="C30" s="400">
        <v>0</v>
      </c>
      <c r="D30" s="401">
        <v>1500</v>
      </c>
      <c r="E30" s="401">
        <v>750</v>
      </c>
      <c r="F30" s="402">
        <v>0</v>
      </c>
      <c r="G30" s="402">
        <v>3500</v>
      </c>
    </row>
    <row r="31" spans="2:7" ht="12.75">
      <c r="B31" s="366" t="s">
        <v>914</v>
      </c>
      <c r="C31" s="400">
        <v>2570</v>
      </c>
      <c r="D31" s="401">
        <v>2000</v>
      </c>
      <c r="E31" s="401">
        <v>1070</v>
      </c>
      <c r="F31" s="402">
        <v>0</v>
      </c>
      <c r="G31" s="402">
        <v>4240</v>
      </c>
    </row>
    <row r="32" spans="2:7" ht="12.75">
      <c r="B32" s="366" t="s">
        <v>915</v>
      </c>
      <c r="C32" s="400">
        <v>0</v>
      </c>
      <c r="D32" s="401">
        <v>1000</v>
      </c>
      <c r="E32" s="401">
        <v>0</v>
      </c>
      <c r="F32" s="402">
        <v>0</v>
      </c>
      <c r="G32" s="402">
        <v>0</v>
      </c>
    </row>
    <row r="33" spans="2:7" ht="12.75">
      <c r="B33" s="366" t="s">
        <v>916</v>
      </c>
      <c r="C33" s="400">
        <v>0</v>
      </c>
      <c r="D33" s="401">
        <v>0</v>
      </c>
      <c r="E33" s="401">
        <v>500</v>
      </c>
      <c r="F33" s="402">
        <v>0</v>
      </c>
      <c r="G33" s="402">
        <v>0</v>
      </c>
    </row>
    <row r="34" spans="2:7" ht="12.75">
      <c r="B34" s="366" t="s">
        <v>917</v>
      </c>
      <c r="C34" s="400">
        <v>1200</v>
      </c>
      <c r="D34" s="401">
        <v>1500</v>
      </c>
      <c r="E34" s="401">
        <v>0</v>
      </c>
      <c r="F34" s="409">
        <v>1000</v>
      </c>
      <c r="G34" s="409">
        <v>0</v>
      </c>
    </row>
    <row r="35" spans="2:7" ht="12.75">
      <c r="B35" s="366" t="s">
        <v>541</v>
      </c>
      <c r="C35" s="400">
        <v>0</v>
      </c>
      <c r="D35" s="401">
        <v>0</v>
      </c>
      <c r="E35" s="410">
        <v>0</v>
      </c>
      <c r="F35" s="603">
        <v>0</v>
      </c>
      <c r="G35" s="603">
        <v>0</v>
      </c>
    </row>
    <row r="36" spans="2:7" ht="12.75">
      <c r="B36" s="366" t="s">
        <v>542</v>
      </c>
      <c r="C36" s="400">
        <v>0</v>
      </c>
      <c r="D36" s="401">
        <v>0</v>
      </c>
      <c r="E36" s="410">
        <v>0</v>
      </c>
      <c r="F36" s="603">
        <v>0</v>
      </c>
      <c r="G36" s="603"/>
    </row>
    <row r="37" spans="2:7" ht="12.75">
      <c r="B37" s="374" t="s">
        <v>543</v>
      </c>
      <c r="C37" s="404">
        <v>0</v>
      </c>
      <c r="D37" s="405">
        <v>0</v>
      </c>
      <c r="E37" s="410">
        <v>280</v>
      </c>
      <c r="F37" s="603">
        <v>0</v>
      </c>
      <c r="G37" s="402"/>
    </row>
    <row r="38" spans="2:7" ht="13.5" thickBot="1">
      <c r="B38" s="381" t="s">
        <v>546</v>
      </c>
      <c r="C38" s="407">
        <v>5270</v>
      </c>
      <c r="D38" s="407">
        <v>6500</v>
      </c>
      <c r="E38" s="1465">
        <v>14340</v>
      </c>
      <c r="F38" s="1466">
        <v>6570</v>
      </c>
      <c r="G38" s="1466">
        <v>13260</v>
      </c>
    </row>
    <row r="39" ht="12.75">
      <c r="B39" s="248" t="s">
        <v>922</v>
      </c>
    </row>
    <row r="40" ht="12.75">
      <c r="B40" s="248" t="s">
        <v>126</v>
      </c>
    </row>
    <row r="41" ht="12.75">
      <c r="D41" s="461"/>
    </row>
  </sheetData>
  <sheetProtection/>
  <mergeCells count="4">
    <mergeCell ref="B1:G1"/>
    <mergeCell ref="B2:G2"/>
    <mergeCell ref="B22:G22"/>
    <mergeCell ref="B23:G2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PageLayoutView="0" workbookViewId="0" topLeftCell="E1">
      <selection activeCell="Q22" sqref="Q22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8515625" style="18" bestFit="1" customWidth="1"/>
    <col min="15" max="15" width="8.140625" style="18" bestFit="1" customWidth="1"/>
    <col min="16" max="16" width="9.8515625" style="18" bestFit="1" customWidth="1"/>
    <col min="17" max="17" width="9.57421875" style="18" customWidth="1"/>
    <col min="18" max="18" width="9.140625" style="18" customWidth="1"/>
    <col min="19" max="19" width="10.00390625" style="18" customWidth="1"/>
    <col min="20" max="16384" width="9.140625" style="18" customWidth="1"/>
  </cols>
  <sheetData>
    <row r="1" spans="1:20" ht="12.75">
      <c r="A1" s="1766" t="s">
        <v>505</v>
      </c>
      <c r="B1" s="1766"/>
      <c r="C1" s="1766"/>
      <c r="D1" s="1766"/>
      <c r="E1" s="1766"/>
      <c r="F1" s="1766"/>
      <c r="G1" s="1766"/>
      <c r="H1" s="1766"/>
      <c r="I1" s="1766"/>
      <c r="J1" s="1766"/>
      <c r="K1" s="1766"/>
      <c r="L1" s="1766"/>
      <c r="M1" s="1766"/>
      <c r="N1" s="1766"/>
      <c r="O1" s="1766"/>
      <c r="P1" s="1766"/>
      <c r="Q1" s="1766"/>
      <c r="R1" s="1766"/>
      <c r="S1" s="1766"/>
      <c r="T1" s="341"/>
    </row>
    <row r="2" spans="1:20" ht="15.75">
      <c r="A2" s="1767" t="s">
        <v>923</v>
      </c>
      <c r="B2" s="1767"/>
      <c r="C2" s="1767"/>
      <c r="D2" s="1767"/>
      <c r="E2" s="1767"/>
      <c r="F2" s="1767"/>
      <c r="G2" s="1767"/>
      <c r="H2" s="1767"/>
      <c r="I2" s="1767"/>
      <c r="J2" s="1767"/>
      <c r="K2" s="1767"/>
      <c r="L2" s="1767"/>
      <c r="M2" s="1767"/>
      <c r="N2" s="1767"/>
      <c r="O2" s="1767"/>
      <c r="P2" s="1767"/>
      <c r="Q2" s="1767"/>
      <c r="R2" s="1767"/>
      <c r="S2" s="1767"/>
      <c r="T2" s="341"/>
    </row>
    <row r="3" spans="1:10" ht="12.75" hidden="1">
      <c r="A3" s="1768" t="s">
        <v>1416</v>
      </c>
      <c r="B3" s="1768"/>
      <c r="C3" s="1768"/>
      <c r="D3" s="1768"/>
      <c r="E3" s="1768"/>
      <c r="F3" s="1768"/>
      <c r="G3" s="1768"/>
      <c r="H3" s="1768"/>
      <c r="I3" s="1768"/>
      <c r="J3" s="1768"/>
    </row>
    <row r="4" spans="1:19" ht="13.5" thickBot="1">
      <c r="A4" s="412"/>
      <c r="B4" s="412"/>
      <c r="C4" s="412"/>
      <c r="D4" s="412"/>
      <c r="E4" s="412"/>
      <c r="F4" s="412"/>
      <c r="G4" s="412"/>
      <c r="H4" s="412"/>
      <c r="I4" s="235"/>
      <c r="J4" s="235"/>
      <c r="K4" s="412"/>
      <c r="L4" s="235"/>
      <c r="M4" s="73"/>
      <c r="N4" s="412"/>
      <c r="O4" s="235"/>
      <c r="S4" s="73" t="s">
        <v>559</v>
      </c>
    </row>
    <row r="5" spans="1:19" ht="12.75">
      <c r="A5" s="413"/>
      <c r="B5" s="1769" t="s">
        <v>930</v>
      </c>
      <c r="C5" s="1770"/>
      <c r="D5" s="1771"/>
      <c r="E5" s="1769" t="s">
        <v>907</v>
      </c>
      <c r="F5" s="1770"/>
      <c r="G5" s="1771"/>
      <c r="H5" s="1770" t="s">
        <v>109</v>
      </c>
      <c r="I5" s="1770"/>
      <c r="J5" s="1771"/>
      <c r="K5" s="1770" t="s">
        <v>110</v>
      </c>
      <c r="L5" s="1770"/>
      <c r="M5" s="1771"/>
      <c r="N5" s="1770" t="s">
        <v>644</v>
      </c>
      <c r="O5" s="1770"/>
      <c r="P5" s="1772"/>
      <c r="Q5" s="1770" t="s">
        <v>1484</v>
      </c>
      <c r="R5" s="1770"/>
      <c r="S5" s="1772"/>
    </row>
    <row r="6" spans="1:19" s="419" customFormat="1" ht="24">
      <c r="A6" s="414" t="s">
        <v>623</v>
      </c>
      <c r="B6" s="415" t="s">
        <v>931</v>
      </c>
      <c r="C6" s="416" t="s">
        <v>932</v>
      </c>
      <c r="D6" s="417" t="s">
        <v>933</v>
      </c>
      <c r="E6" s="415" t="s">
        <v>931</v>
      </c>
      <c r="F6" s="416" t="s">
        <v>932</v>
      </c>
      <c r="G6" s="417" t="s">
        <v>933</v>
      </c>
      <c r="H6" s="416" t="s">
        <v>931</v>
      </c>
      <c r="I6" s="416" t="s">
        <v>932</v>
      </c>
      <c r="J6" s="417" t="s">
        <v>933</v>
      </c>
      <c r="K6" s="416" t="s">
        <v>931</v>
      </c>
      <c r="L6" s="416" t="s">
        <v>932</v>
      </c>
      <c r="M6" s="417" t="s">
        <v>933</v>
      </c>
      <c r="N6" s="416" t="s">
        <v>931</v>
      </c>
      <c r="O6" s="416" t="s">
        <v>932</v>
      </c>
      <c r="P6" s="418" t="s">
        <v>933</v>
      </c>
      <c r="Q6" s="416" t="s">
        <v>931</v>
      </c>
      <c r="R6" s="416" t="s">
        <v>932</v>
      </c>
      <c r="S6" s="418" t="s">
        <v>933</v>
      </c>
    </row>
    <row r="7" spans="1:19" ht="15" customHeight="1">
      <c r="A7" s="342" t="s">
        <v>909</v>
      </c>
      <c r="B7" s="1195">
        <v>735.39</v>
      </c>
      <c r="C7" s="420">
        <v>0</v>
      </c>
      <c r="D7" s="421">
        <v>735.39</v>
      </c>
      <c r="E7" s="422">
        <v>1357.5</v>
      </c>
      <c r="F7" s="423">
        <v>0</v>
      </c>
      <c r="G7" s="424">
        <v>1357.5</v>
      </c>
      <c r="H7" s="423">
        <v>1699.84</v>
      </c>
      <c r="I7" s="423">
        <v>522.736</v>
      </c>
      <c r="J7" s="424">
        <v>1177.1139999999998</v>
      </c>
      <c r="K7" s="423">
        <v>6548.66</v>
      </c>
      <c r="L7" s="423">
        <v>0</v>
      </c>
      <c r="M7" s="424">
        <v>6548.66</v>
      </c>
      <c r="N7" s="420">
        <v>2250.71</v>
      </c>
      <c r="O7" s="420">
        <v>0</v>
      </c>
      <c r="P7" s="425">
        <v>2250.71</v>
      </c>
      <c r="Q7" s="420">
        <v>5574.13</v>
      </c>
      <c r="R7" s="420">
        <v>183.84</v>
      </c>
      <c r="S7" s="425">
        <v>5390.29</v>
      </c>
    </row>
    <row r="8" spans="1:19" ht="15" customHeight="1">
      <c r="A8" s="342" t="s">
        <v>910</v>
      </c>
      <c r="B8" s="1195">
        <v>1337.1</v>
      </c>
      <c r="C8" s="420">
        <v>0</v>
      </c>
      <c r="D8" s="421">
        <v>1337.1</v>
      </c>
      <c r="E8" s="422">
        <v>2067.5</v>
      </c>
      <c r="F8" s="423">
        <v>0</v>
      </c>
      <c r="G8" s="424">
        <v>2067.5</v>
      </c>
      <c r="H8" s="423">
        <v>2160.84</v>
      </c>
      <c r="I8" s="423">
        <v>0</v>
      </c>
      <c r="J8" s="424">
        <v>2160.84</v>
      </c>
      <c r="K8" s="423">
        <v>4746.41</v>
      </c>
      <c r="L8" s="423">
        <v>0</v>
      </c>
      <c r="M8" s="424">
        <v>4746.41</v>
      </c>
      <c r="N8" s="420">
        <v>4792.01</v>
      </c>
      <c r="O8" s="420">
        <v>400.38</v>
      </c>
      <c r="P8" s="425">
        <v>4391.63</v>
      </c>
      <c r="Q8" s="420">
        <v>7770</v>
      </c>
      <c r="R8" s="420">
        <v>974.74</v>
      </c>
      <c r="S8" s="425">
        <v>6795.26</v>
      </c>
    </row>
    <row r="9" spans="1:19" ht="15" customHeight="1">
      <c r="A9" s="342" t="s">
        <v>911</v>
      </c>
      <c r="B9" s="1195">
        <v>3529.54</v>
      </c>
      <c r="C9" s="420">
        <v>0</v>
      </c>
      <c r="D9" s="421">
        <v>3529.54</v>
      </c>
      <c r="E9" s="422">
        <v>3687.8</v>
      </c>
      <c r="F9" s="423">
        <v>0</v>
      </c>
      <c r="G9" s="424">
        <v>3687.8</v>
      </c>
      <c r="H9" s="423">
        <v>3783.86</v>
      </c>
      <c r="I9" s="423">
        <v>0</v>
      </c>
      <c r="J9" s="424">
        <v>3783.86</v>
      </c>
      <c r="K9" s="423">
        <v>5593.18</v>
      </c>
      <c r="L9" s="423">
        <v>0</v>
      </c>
      <c r="M9" s="424">
        <v>5593.18</v>
      </c>
      <c r="N9" s="420">
        <v>7387.13</v>
      </c>
      <c r="O9" s="420">
        <v>0</v>
      </c>
      <c r="P9" s="425">
        <v>7387.13</v>
      </c>
      <c r="Q9" s="420">
        <v>18467.03</v>
      </c>
      <c r="R9" s="420">
        <v>0</v>
      </c>
      <c r="S9" s="425">
        <v>18467.03</v>
      </c>
    </row>
    <row r="10" spans="1:19" ht="15" customHeight="1">
      <c r="A10" s="342" t="s">
        <v>912</v>
      </c>
      <c r="B10" s="1195">
        <v>2685.96</v>
      </c>
      <c r="C10" s="420">
        <v>0</v>
      </c>
      <c r="D10" s="421">
        <v>2685.96</v>
      </c>
      <c r="E10" s="422">
        <v>2435.07</v>
      </c>
      <c r="F10" s="423">
        <v>1088.43</v>
      </c>
      <c r="G10" s="424">
        <v>1346.64</v>
      </c>
      <c r="H10" s="423">
        <v>6195.489499999999</v>
      </c>
      <c r="I10" s="423">
        <v>0</v>
      </c>
      <c r="J10" s="424">
        <v>6195.489499999999</v>
      </c>
      <c r="K10" s="423">
        <v>5134.5</v>
      </c>
      <c r="L10" s="423">
        <v>0</v>
      </c>
      <c r="M10" s="424">
        <v>5134.5</v>
      </c>
      <c r="N10" s="420">
        <v>6602.39</v>
      </c>
      <c r="O10" s="420">
        <v>0</v>
      </c>
      <c r="P10" s="425">
        <v>6602.39</v>
      </c>
      <c r="Q10" s="420">
        <v>11548.76</v>
      </c>
      <c r="R10" s="420">
        <v>0</v>
      </c>
      <c r="S10" s="425">
        <v>11548.76</v>
      </c>
    </row>
    <row r="11" spans="1:19" ht="15" customHeight="1">
      <c r="A11" s="342" t="s">
        <v>913</v>
      </c>
      <c r="B11" s="1195">
        <v>2257.5</v>
      </c>
      <c r="C11" s="420">
        <v>496.34</v>
      </c>
      <c r="D11" s="421">
        <v>1761.16</v>
      </c>
      <c r="E11" s="422">
        <v>3233.32</v>
      </c>
      <c r="F11" s="423">
        <v>0</v>
      </c>
      <c r="G11" s="424">
        <v>3233.32</v>
      </c>
      <c r="H11" s="423">
        <v>4826.32</v>
      </c>
      <c r="I11" s="423">
        <v>0</v>
      </c>
      <c r="J11" s="424">
        <v>4826.32</v>
      </c>
      <c r="K11" s="423">
        <v>6876.1</v>
      </c>
      <c r="L11" s="423">
        <v>0</v>
      </c>
      <c r="M11" s="424">
        <v>6876.1</v>
      </c>
      <c r="N11" s="420">
        <v>9124.41</v>
      </c>
      <c r="O11" s="420">
        <v>0</v>
      </c>
      <c r="P11" s="425">
        <v>9124.41</v>
      </c>
      <c r="Q11" s="420">
        <v>17492.02</v>
      </c>
      <c r="R11" s="420">
        <v>0</v>
      </c>
      <c r="S11" s="425">
        <v>17492.02</v>
      </c>
    </row>
    <row r="12" spans="1:19" ht="15" customHeight="1">
      <c r="A12" s="342" t="s">
        <v>914</v>
      </c>
      <c r="B12" s="1195">
        <v>2901.58</v>
      </c>
      <c r="C12" s="420">
        <v>0</v>
      </c>
      <c r="D12" s="421">
        <v>2901.58</v>
      </c>
      <c r="E12" s="422">
        <v>4718.09</v>
      </c>
      <c r="F12" s="423">
        <v>0</v>
      </c>
      <c r="G12" s="424">
        <v>4718.09</v>
      </c>
      <c r="H12" s="423">
        <v>4487.173</v>
      </c>
      <c r="I12" s="423">
        <v>131.742</v>
      </c>
      <c r="J12" s="424">
        <v>4355.431</v>
      </c>
      <c r="K12" s="423">
        <v>5420.58</v>
      </c>
      <c r="L12" s="423">
        <v>0</v>
      </c>
      <c r="M12" s="424">
        <v>5420.58</v>
      </c>
      <c r="N12" s="420">
        <v>5915.13</v>
      </c>
      <c r="O12" s="420">
        <v>0</v>
      </c>
      <c r="P12" s="425">
        <v>5915.13</v>
      </c>
      <c r="Q12" s="420">
        <v>13494.7</v>
      </c>
      <c r="R12" s="420">
        <v>0</v>
      </c>
      <c r="S12" s="425">
        <v>13494.7</v>
      </c>
    </row>
    <row r="13" spans="1:19" ht="15" customHeight="1">
      <c r="A13" s="342" t="s">
        <v>915</v>
      </c>
      <c r="B13" s="1195">
        <v>1893.9</v>
      </c>
      <c r="C13" s="420">
        <v>0</v>
      </c>
      <c r="D13" s="421">
        <v>1893.9</v>
      </c>
      <c r="E13" s="422">
        <v>2090.36</v>
      </c>
      <c r="F13" s="423">
        <v>1750.53</v>
      </c>
      <c r="G13" s="424">
        <v>339.83</v>
      </c>
      <c r="H13" s="423">
        <v>2934.97</v>
      </c>
      <c r="I13" s="423">
        <v>0</v>
      </c>
      <c r="J13" s="424">
        <v>2934.97</v>
      </c>
      <c r="K13" s="423">
        <v>3363.4045</v>
      </c>
      <c r="L13" s="423">
        <v>511.488</v>
      </c>
      <c r="M13" s="424">
        <v>2851.9165000000003</v>
      </c>
      <c r="N13" s="420">
        <v>7033.14</v>
      </c>
      <c r="O13" s="420">
        <v>548.94</v>
      </c>
      <c r="P13" s="425">
        <v>6484.18</v>
      </c>
      <c r="Q13" s="420">
        <v>12134.07</v>
      </c>
      <c r="R13" s="420">
        <v>0</v>
      </c>
      <c r="S13" s="425">
        <v>12134.07</v>
      </c>
    </row>
    <row r="14" spans="1:19" ht="15" customHeight="1">
      <c r="A14" s="342" t="s">
        <v>916</v>
      </c>
      <c r="B14" s="1195">
        <v>1962.72</v>
      </c>
      <c r="C14" s="420">
        <v>0</v>
      </c>
      <c r="D14" s="421">
        <v>1962.72</v>
      </c>
      <c r="E14" s="422">
        <v>2120.21</v>
      </c>
      <c r="F14" s="423">
        <v>0</v>
      </c>
      <c r="G14" s="424">
        <v>2120.21</v>
      </c>
      <c r="H14" s="423">
        <v>5263.02</v>
      </c>
      <c r="I14" s="423">
        <v>0</v>
      </c>
      <c r="J14" s="424">
        <v>5263.02</v>
      </c>
      <c r="K14" s="423">
        <v>7260.27</v>
      </c>
      <c r="L14" s="423">
        <v>0</v>
      </c>
      <c r="M14" s="424">
        <v>7260.27</v>
      </c>
      <c r="N14" s="420">
        <v>12834.02</v>
      </c>
      <c r="O14" s="420">
        <v>0</v>
      </c>
      <c r="P14" s="425">
        <v>12834.02</v>
      </c>
      <c r="Q14" s="420">
        <v>11919.78</v>
      </c>
      <c r="R14" s="420">
        <v>0</v>
      </c>
      <c r="S14" s="425">
        <v>11919.78</v>
      </c>
    </row>
    <row r="15" spans="1:19" ht="15" customHeight="1">
      <c r="A15" s="342" t="s">
        <v>917</v>
      </c>
      <c r="B15" s="1195">
        <v>2955.37</v>
      </c>
      <c r="C15" s="420">
        <v>0</v>
      </c>
      <c r="D15" s="421">
        <v>2955.37</v>
      </c>
      <c r="E15" s="422">
        <v>6237.81</v>
      </c>
      <c r="F15" s="423">
        <v>0</v>
      </c>
      <c r="G15" s="424">
        <v>6237.81</v>
      </c>
      <c r="H15" s="423">
        <v>3922.8</v>
      </c>
      <c r="I15" s="423">
        <v>0</v>
      </c>
      <c r="J15" s="424">
        <v>3922.8</v>
      </c>
      <c r="K15" s="420">
        <v>3531.87</v>
      </c>
      <c r="L15" s="420">
        <v>0</v>
      </c>
      <c r="M15" s="421">
        <v>3531.87</v>
      </c>
      <c r="N15" s="420">
        <v>10993.26</v>
      </c>
      <c r="O15" s="420">
        <v>0</v>
      </c>
      <c r="P15" s="425">
        <v>10993.26</v>
      </c>
      <c r="Q15" s="420">
        <v>10794.48</v>
      </c>
      <c r="R15" s="420">
        <v>0</v>
      </c>
      <c r="S15" s="425">
        <v>10794.48</v>
      </c>
    </row>
    <row r="16" spans="1:19" ht="15" customHeight="1">
      <c r="A16" s="342" t="s">
        <v>541</v>
      </c>
      <c r="B16" s="1195">
        <v>1971.17</v>
      </c>
      <c r="C16" s="420">
        <v>408.86</v>
      </c>
      <c r="D16" s="421">
        <v>1562.31</v>
      </c>
      <c r="E16" s="422">
        <v>3808.95</v>
      </c>
      <c r="F16" s="423">
        <v>780.34</v>
      </c>
      <c r="G16" s="424">
        <v>3028.61</v>
      </c>
      <c r="H16" s="423">
        <v>5023.75</v>
      </c>
      <c r="I16" s="423">
        <v>0</v>
      </c>
      <c r="J16" s="424">
        <v>5023.75</v>
      </c>
      <c r="K16" s="420">
        <v>4500.14</v>
      </c>
      <c r="L16" s="420">
        <v>0</v>
      </c>
      <c r="M16" s="421">
        <v>4500.14</v>
      </c>
      <c r="N16" s="420">
        <v>10622.39</v>
      </c>
      <c r="O16" s="420">
        <v>0</v>
      </c>
      <c r="P16" s="425">
        <v>10622.39</v>
      </c>
      <c r="Q16" s="420">
        <v>13464.8</v>
      </c>
      <c r="R16" s="420"/>
      <c r="S16" s="425">
        <v>13464.8</v>
      </c>
    </row>
    <row r="17" spans="1:19" ht="15" customHeight="1">
      <c r="A17" s="342" t="s">
        <v>542</v>
      </c>
      <c r="B17" s="1195">
        <v>4584.48</v>
      </c>
      <c r="C17" s="420">
        <v>0</v>
      </c>
      <c r="D17" s="421">
        <v>4584.48</v>
      </c>
      <c r="E17" s="422">
        <v>2288.94</v>
      </c>
      <c r="F17" s="423">
        <v>0</v>
      </c>
      <c r="G17" s="424">
        <v>2288.94</v>
      </c>
      <c r="H17" s="423">
        <v>9752.21</v>
      </c>
      <c r="I17" s="423">
        <v>0</v>
      </c>
      <c r="J17" s="424">
        <v>9752.21</v>
      </c>
      <c r="K17" s="420">
        <v>5395.53</v>
      </c>
      <c r="L17" s="420">
        <v>0</v>
      </c>
      <c r="M17" s="421">
        <v>5395.53</v>
      </c>
      <c r="N17" s="420">
        <v>12503.12</v>
      </c>
      <c r="O17" s="420">
        <v>0</v>
      </c>
      <c r="P17" s="425">
        <v>12503.12</v>
      </c>
      <c r="Q17" s="420"/>
      <c r="R17" s="420"/>
      <c r="S17" s="425">
        <v>0</v>
      </c>
    </row>
    <row r="18" spans="1:19" ht="15" customHeight="1">
      <c r="A18" s="426" t="s">
        <v>543</v>
      </c>
      <c r="B18" s="1196">
        <v>3337.29</v>
      </c>
      <c r="C18" s="1197">
        <v>1132.25</v>
      </c>
      <c r="D18" s="421">
        <v>2205.04</v>
      </c>
      <c r="E18" s="427">
        <v>3849.1</v>
      </c>
      <c r="F18" s="428">
        <v>0</v>
      </c>
      <c r="G18" s="421">
        <v>3849.1</v>
      </c>
      <c r="H18" s="420">
        <v>5827.24</v>
      </c>
      <c r="I18" s="420">
        <v>0</v>
      </c>
      <c r="J18" s="421">
        <v>5827.24</v>
      </c>
      <c r="K18" s="420">
        <v>6596.009</v>
      </c>
      <c r="L18" s="420">
        <v>0</v>
      </c>
      <c r="M18" s="421">
        <v>6596.009</v>
      </c>
      <c r="N18" s="420">
        <v>13516.69</v>
      </c>
      <c r="O18" s="420">
        <v>215.42</v>
      </c>
      <c r="P18" s="425">
        <v>13301.27</v>
      </c>
      <c r="Q18" s="420"/>
      <c r="R18" s="420"/>
      <c r="S18" s="425">
        <v>0</v>
      </c>
    </row>
    <row r="19" spans="1:19" s="434" customFormat="1" ht="15" customHeight="1" thickBot="1">
      <c r="A19" s="429" t="s">
        <v>546</v>
      </c>
      <c r="B19" s="430">
        <v>30152</v>
      </c>
      <c r="C19" s="431">
        <v>2037.45</v>
      </c>
      <c r="D19" s="432">
        <v>28114.55</v>
      </c>
      <c r="E19" s="430">
        <v>37894.65</v>
      </c>
      <c r="F19" s="431">
        <v>3619.3</v>
      </c>
      <c r="G19" s="432">
        <v>34275.35</v>
      </c>
      <c r="H19" s="430">
        <v>55877.5125</v>
      </c>
      <c r="I19" s="431">
        <v>654.478</v>
      </c>
      <c r="J19" s="432">
        <v>55223.034499999994</v>
      </c>
      <c r="K19" s="430">
        <v>64966.6535</v>
      </c>
      <c r="L19" s="431">
        <v>511.488</v>
      </c>
      <c r="M19" s="432">
        <v>64455.1555</v>
      </c>
      <c r="N19" s="430">
        <v>103574.4</v>
      </c>
      <c r="O19" s="431">
        <v>1164.74</v>
      </c>
      <c r="P19" s="433">
        <v>102409.66</v>
      </c>
      <c r="Q19" s="430">
        <v>122659.77</v>
      </c>
      <c r="R19" s="431">
        <v>1158.58</v>
      </c>
      <c r="S19" s="433">
        <v>121501.19</v>
      </c>
    </row>
    <row r="20" spans="1:16" s="434" customFormat="1" ht="15" customHeight="1">
      <c r="A20" s="584"/>
      <c r="B20" s="585"/>
      <c r="C20" s="585"/>
      <c r="D20" s="585"/>
      <c r="E20" s="585"/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</row>
    <row r="21" s="341" customFormat="1" ht="16.5" customHeight="1">
      <c r="A21" s="341" t="s">
        <v>934</v>
      </c>
    </row>
    <row r="22" spans="1:17" ht="12.75">
      <c r="A22" s="341"/>
      <c r="Q22" s="341"/>
    </row>
  </sheetData>
  <sheetProtection/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8515625" style="18" customWidth="1"/>
    <col min="16" max="16" width="8.140625" style="18" customWidth="1"/>
    <col min="17" max="16384" width="9.140625" style="18" customWidth="1"/>
  </cols>
  <sheetData>
    <row r="1" spans="1:19" s="341" customFormat="1" ht="12.75">
      <c r="A1" s="1773" t="s">
        <v>602</v>
      </c>
      <c r="B1" s="1773"/>
      <c r="C1" s="1773"/>
      <c r="D1" s="1773"/>
      <c r="E1" s="1773"/>
      <c r="F1" s="1773"/>
      <c r="G1" s="1773"/>
      <c r="H1" s="1773"/>
      <c r="I1" s="1773"/>
      <c r="J1" s="1773"/>
      <c r="K1" s="1773"/>
      <c r="L1" s="1773"/>
      <c r="M1" s="1773"/>
      <c r="N1" s="1773"/>
      <c r="O1" s="1773"/>
      <c r="P1" s="1773"/>
      <c r="Q1" s="1773"/>
      <c r="R1" s="1773"/>
      <c r="S1" s="1773"/>
    </row>
    <row r="2" spans="1:19" s="341" customFormat="1" ht="15.75">
      <c r="A2" s="1774" t="s">
        <v>923</v>
      </c>
      <c r="B2" s="1774"/>
      <c r="C2" s="1774"/>
      <c r="D2" s="1774"/>
      <c r="E2" s="1774"/>
      <c r="F2" s="1774"/>
      <c r="G2" s="1774"/>
      <c r="H2" s="1774"/>
      <c r="I2" s="1774"/>
      <c r="J2" s="1774"/>
      <c r="K2" s="1774"/>
      <c r="L2" s="1774"/>
      <c r="M2" s="1774"/>
      <c r="N2" s="1774"/>
      <c r="O2" s="1774"/>
      <c r="P2" s="1774"/>
      <c r="Q2" s="1774"/>
      <c r="R2" s="1774"/>
      <c r="S2" s="1774"/>
    </row>
    <row r="3" spans="1:10" ht="12.75" hidden="1">
      <c r="A3" s="1768" t="s">
        <v>1416</v>
      </c>
      <c r="B3" s="1768"/>
      <c r="C3" s="1768"/>
      <c r="D3" s="1768"/>
      <c r="E3" s="1768"/>
      <c r="F3" s="1768"/>
      <c r="G3" s="1768"/>
      <c r="H3" s="1768"/>
      <c r="I3" s="1768"/>
      <c r="J3" s="1768"/>
    </row>
    <row r="4" spans="1:19" ht="13.5" thickBot="1">
      <c r="A4" s="412"/>
      <c r="B4" s="412"/>
      <c r="C4" s="412"/>
      <c r="D4" s="412"/>
      <c r="E4" s="412"/>
      <c r="F4" s="412"/>
      <c r="G4" s="412"/>
      <c r="H4" s="412"/>
      <c r="I4" s="235"/>
      <c r="J4" s="235"/>
      <c r="K4" s="412"/>
      <c r="L4" s="235"/>
      <c r="M4" s="73"/>
      <c r="N4" s="412"/>
      <c r="O4" s="235"/>
      <c r="S4" s="73" t="s">
        <v>935</v>
      </c>
    </row>
    <row r="5" spans="1:19" ht="12.75">
      <c r="A5" s="413"/>
      <c r="B5" s="1769" t="s">
        <v>930</v>
      </c>
      <c r="C5" s="1770"/>
      <c r="D5" s="1771"/>
      <c r="E5" s="1769" t="s">
        <v>907</v>
      </c>
      <c r="F5" s="1770"/>
      <c r="G5" s="1771"/>
      <c r="H5" s="1770" t="s">
        <v>109</v>
      </c>
      <c r="I5" s="1770"/>
      <c r="J5" s="1771"/>
      <c r="K5" s="1770" t="s">
        <v>110</v>
      </c>
      <c r="L5" s="1770"/>
      <c r="M5" s="1771"/>
      <c r="N5" s="1770" t="s">
        <v>644</v>
      </c>
      <c r="O5" s="1770"/>
      <c r="P5" s="1772"/>
      <c r="Q5" s="1770" t="s">
        <v>1484</v>
      </c>
      <c r="R5" s="1770"/>
      <c r="S5" s="1772"/>
    </row>
    <row r="6" spans="1:19" s="419" customFormat="1" ht="24">
      <c r="A6" s="414" t="s">
        <v>623</v>
      </c>
      <c r="B6" s="415" t="s">
        <v>931</v>
      </c>
      <c r="C6" s="416" t="s">
        <v>932</v>
      </c>
      <c r="D6" s="417" t="s">
        <v>933</v>
      </c>
      <c r="E6" s="415" t="s">
        <v>931</v>
      </c>
      <c r="F6" s="416" t="s">
        <v>932</v>
      </c>
      <c r="G6" s="417" t="s">
        <v>933</v>
      </c>
      <c r="H6" s="416" t="s">
        <v>931</v>
      </c>
      <c r="I6" s="416" t="s">
        <v>932</v>
      </c>
      <c r="J6" s="417" t="s">
        <v>933</v>
      </c>
      <c r="K6" s="416" t="s">
        <v>931</v>
      </c>
      <c r="L6" s="416" t="s">
        <v>932</v>
      </c>
      <c r="M6" s="417" t="s">
        <v>933</v>
      </c>
      <c r="N6" s="416" t="s">
        <v>931</v>
      </c>
      <c r="O6" s="416" t="s">
        <v>932</v>
      </c>
      <c r="P6" s="418" t="s">
        <v>933</v>
      </c>
      <c r="Q6" s="416" t="s">
        <v>931</v>
      </c>
      <c r="R6" s="416" t="s">
        <v>932</v>
      </c>
      <c r="S6" s="418" t="s">
        <v>933</v>
      </c>
    </row>
    <row r="7" spans="1:19" ht="15" customHeight="1">
      <c r="A7" s="342" t="s">
        <v>909</v>
      </c>
      <c r="B7" s="422">
        <v>9.8</v>
      </c>
      <c r="C7" s="423">
        <v>0</v>
      </c>
      <c r="D7" s="424">
        <v>9.8</v>
      </c>
      <c r="E7" s="422">
        <v>18.2</v>
      </c>
      <c r="F7" s="423">
        <v>0</v>
      </c>
      <c r="G7" s="424">
        <v>18.2</v>
      </c>
      <c r="H7" s="423">
        <v>24.1</v>
      </c>
      <c r="I7" s="423">
        <v>7.4</v>
      </c>
      <c r="J7" s="424">
        <v>16.7</v>
      </c>
      <c r="K7" s="423">
        <v>87.5</v>
      </c>
      <c r="L7" s="423">
        <v>0</v>
      </c>
      <c r="M7" s="424">
        <v>87.5</v>
      </c>
      <c r="N7" s="420">
        <v>34.55</v>
      </c>
      <c r="O7" s="420">
        <v>0</v>
      </c>
      <c r="P7" s="425">
        <v>34.55</v>
      </c>
      <c r="Q7" s="420">
        <v>81.75</v>
      </c>
      <c r="R7" s="420">
        <v>2.7</v>
      </c>
      <c r="S7" s="425">
        <v>79.05</v>
      </c>
    </row>
    <row r="8" spans="1:19" ht="15" customHeight="1">
      <c r="A8" s="342" t="s">
        <v>910</v>
      </c>
      <c r="B8" s="422">
        <v>17.9</v>
      </c>
      <c r="C8" s="423">
        <v>0</v>
      </c>
      <c r="D8" s="424">
        <v>17.9</v>
      </c>
      <c r="E8" s="422">
        <v>27.6</v>
      </c>
      <c r="F8" s="423">
        <v>0</v>
      </c>
      <c r="G8" s="424">
        <v>27.6</v>
      </c>
      <c r="H8" s="423">
        <v>30.5</v>
      </c>
      <c r="I8" s="423">
        <v>0</v>
      </c>
      <c r="J8" s="424">
        <v>30.5</v>
      </c>
      <c r="K8" s="423">
        <v>63.85</v>
      </c>
      <c r="L8" s="423">
        <v>0</v>
      </c>
      <c r="M8" s="424">
        <v>63.85</v>
      </c>
      <c r="N8" s="420">
        <v>72.9</v>
      </c>
      <c r="O8" s="420">
        <v>6</v>
      </c>
      <c r="P8" s="425">
        <v>66.9</v>
      </c>
      <c r="Q8" s="420">
        <v>109.6</v>
      </c>
      <c r="R8" s="420">
        <v>13.75</v>
      </c>
      <c r="S8" s="425">
        <v>95.85</v>
      </c>
    </row>
    <row r="9" spans="1:19" ht="15" customHeight="1">
      <c r="A9" s="342" t="s">
        <v>911</v>
      </c>
      <c r="B9" s="422">
        <v>47.6</v>
      </c>
      <c r="C9" s="423">
        <v>0</v>
      </c>
      <c r="D9" s="424">
        <v>47.6</v>
      </c>
      <c r="E9" s="422">
        <v>49.4</v>
      </c>
      <c r="F9" s="423">
        <v>0</v>
      </c>
      <c r="G9" s="424">
        <v>49.4</v>
      </c>
      <c r="H9" s="423">
        <v>53</v>
      </c>
      <c r="I9" s="423">
        <v>0</v>
      </c>
      <c r="J9" s="424">
        <v>53</v>
      </c>
      <c r="K9" s="423">
        <v>76.25</v>
      </c>
      <c r="L9" s="423">
        <v>0</v>
      </c>
      <c r="M9" s="424">
        <v>76.25</v>
      </c>
      <c r="N9" s="420">
        <v>115.9</v>
      </c>
      <c r="O9" s="420">
        <v>0</v>
      </c>
      <c r="P9" s="425">
        <v>115.9</v>
      </c>
      <c r="Q9" s="420">
        <v>245.2</v>
      </c>
      <c r="R9" s="420">
        <v>0</v>
      </c>
      <c r="S9" s="425">
        <v>245.2</v>
      </c>
    </row>
    <row r="10" spans="1:19" ht="15" customHeight="1">
      <c r="A10" s="342" t="s">
        <v>912</v>
      </c>
      <c r="B10" s="422">
        <v>36.4</v>
      </c>
      <c r="C10" s="423">
        <v>0</v>
      </c>
      <c r="D10" s="424">
        <v>36.4</v>
      </c>
      <c r="E10" s="422">
        <v>32.9</v>
      </c>
      <c r="F10" s="423">
        <v>14.6</v>
      </c>
      <c r="G10" s="424">
        <v>18.3</v>
      </c>
      <c r="H10" s="423">
        <v>84.35</v>
      </c>
      <c r="I10" s="423">
        <v>0</v>
      </c>
      <c r="J10" s="424">
        <v>84.35</v>
      </c>
      <c r="K10" s="423">
        <v>71.05</v>
      </c>
      <c r="L10" s="423">
        <v>0</v>
      </c>
      <c r="M10" s="424">
        <v>71.05</v>
      </c>
      <c r="N10" s="420">
        <v>104.1</v>
      </c>
      <c r="O10" s="420">
        <v>0</v>
      </c>
      <c r="P10" s="425">
        <v>104.1</v>
      </c>
      <c r="Q10" s="420">
        <v>149.53</v>
      </c>
      <c r="R10" s="420">
        <v>0</v>
      </c>
      <c r="S10" s="425">
        <v>149.53</v>
      </c>
    </row>
    <row r="11" spans="1:19" ht="15" customHeight="1">
      <c r="A11" s="342" t="s">
        <v>913</v>
      </c>
      <c r="B11" s="422">
        <v>30.4</v>
      </c>
      <c r="C11" s="423">
        <v>6.7</v>
      </c>
      <c r="D11" s="424">
        <v>23.7</v>
      </c>
      <c r="E11" s="422">
        <v>44.5</v>
      </c>
      <c r="F11" s="423">
        <v>0</v>
      </c>
      <c r="G11" s="424">
        <v>44.5</v>
      </c>
      <c r="H11" s="423">
        <v>65</v>
      </c>
      <c r="I11" s="423">
        <v>0</v>
      </c>
      <c r="J11" s="424">
        <v>65</v>
      </c>
      <c r="K11" s="423">
        <v>95.85</v>
      </c>
      <c r="L11" s="423">
        <v>0</v>
      </c>
      <c r="M11" s="424">
        <v>95.85</v>
      </c>
      <c r="N11" s="420">
        <v>143.4</v>
      </c>
      <c r="O11" s="420">
        <v>0</v>
      </c>
      <c r="P11" s="425">
        <v>143.4</v>
      </c>
      <c r="Q11" s="420">
        <v>219.45</v>
      </c>
      <c r="R11" s="420">
        <v>0</v>
      </c>
      <c r="S11" s="425">
        <v>219.45</v>
      </c>
    </row>
    <row r="12" spans="1:19" ht="15" customHeight="1">
      <c r="A12" s="342" t="s">
        <v>914</v>
      </c>
      <c r="B12" s="422">
        <v>39.2</v>
      </c>
      <c r="C12" s="423">
        <v>0</v>
      </c>
      <c r="D12" s="424">
        <v>39.2</v>
      </c>
      <c r="E12" s="422">
        <v>66.2</v>
      </c>
      <c r="F12" s="423">
        <v>0</v>
      </c>
      <c r="G12" s="424">
        <v>66.2</v>
      </c>
      <c r="H12" s="423">
        <v>62.3</v>
      </c>
      <c r="I12" s="423">
        <v>1.8</v>
      </c>
      <c r="J12" s="424">
        <v>60.5</v>
      </c>
      <c r="K12" s="423">
        <v>75.95</v>
      </c>
      <c r="L12" s="423">
        <v>0</v>
      </c>
      <c r="M12" s="424">
        <v>75.95</v>
      </c>
      <c r="N12" s="420">
        <v>93.3</v>
      </c>
      <c r="O12" s="420">
        <v>0</v>
      </c>
      <c r="P12" s="425">
        <v>93.3</v>
      </c>
      <c r="Q12" s="420">
        <v>174.5</v>
      </c>
      <c r="R12" s="420">
        <v>0</v>
      </c>
      <c r="S12" s="425">
        <v>174.5</v>
      </c>
    </row>
    <row r="13" spans="1:19" ht="15" customHeight="1">
      <c r="A13" s="342" t="s">
        <v>915</v>
      </c>
      <c r="B13" s="422">
        <v>25.7</v>
      </c>
      <c r="C13" s="423">
        <v>0</v>
      </c>
      <c r="D13" s="424">
        <v>25.7</v>
      </c>
      <c r="E13" s="422">
        <v>29.5</v>
      </c>
      <c r="F13" s="423">
        <v>24.5</v>
      </c>
      <c r="G13" s="424">
        <v>5</v>
      </c>
      <c r="H13" s="423">
        <v>41.2</v>
      </c>
      <c r="I13" s="423">
        <v>0</v>
      </c>
      <c r="J13" s="424">
        <v>41.2</v>
      </c>
      <c r="K13" s="423">
        <v>47.55</v>
      </c>
      <c r="L13" s="423">
        <v>7.2</v>
      </c>
      <c r="M13" s="424">
        <v>40.35</v>
      </c>
      <c r="N13" s="423">
        <v>111.05</v>
      </c>
      <c r="O13" s="423">
        <v>8.6</v>
      </c>
      <c r="P13" s="435">
        <v>102.45</v>
      </c>
      <c r="Q13" s="423">
        <v>155.15</v>
      </c>
      <c r="R13" s="420">
        <v>0</v>
      </c>
      <c r="S13" s="435">
        <v>155.15</v>
      </c>
    </row>
    <row r="14" spans="1:19" ht="15" customHeight="1">
      <c r="A14" s="342" t="s">
        <v>916</v>
      </c>
      <c r="B14" s="422">
        <v>26.7</v>
      </c>
      <c r="C14" s="423">
        <v>0</v>
      </c>
      <c r="D14" s="424">
        <v>26.7</v>
      </c>
      <c r="E14" s="422">
        <v>29.9</v>
      </c>
      <c r="F14" s="423">
        <v>0</v>
      </c>
      <c r="G14" s="424">
        <v>29.9</v>
      </c>
      <c r="H14" s="423">
        <v>73.6</v>
      </c>
      <c r="I14" s="423">
        <v>0</v>
      </c>
      <c r="J14" s="424">
        <v>73.6</v>
      </c>
      <c r="K14" s="423">
        <v>102.5</v>
      </c>
      <c r="L14" s="423">
        <v>0</v>
      </c>
      <c r="M14" s="424">
        <v>102.5</v>
      </c>
      <c r="N14" s="423">
        <v>199.6</v>
      </c>
      <c r="O14" s="423">
        <v>0</v>
      </c>
      <c r="P14" s="435">
        <v>199.6</v>
      </c>
      <c r="Q14" s="423">
        <v>147.65</v>
      </c>
      <c r="R14" s="420">
        <v>0</v>
      </c>
      <c r="S14" s="435">
        <v>147.65</v>
      </c>
    </row>
    <row r="15" spans="1:19" ht="15" customHeight="1">
      <c r="A15" s="342" t="s">
        <v>917</v>
      </c>
      <c r="B15" s="422">
        <v>40.6</v>
      </c>
      <c r="C15" s="423">
        <v>0</v>
      </c>
      <c r="D15" s="424">
        <v>40.6</v>
      </c>
      <c r="E15" s="422">
        <v>88</v>
      </c>
      <c r="F15" s="423">
        <v>0</v>
      </c>
      <c r="G15" s="424">
        <v>88</v>
      </c>
      <c r="H15" s="423">
        <v>54.7</v>
      </c>
      <c r="I15" s="423">
        <v>0</v>
      </c>
      <c r="J15" s="424">
        <v>54.7</v>
      </c>
      <c r="K15" s="420">
        <v>50.9</v>
      </c>
      <c r="L15" s="420">
        <v>0</v>
      </c>
      <c r="M15" s="421">
        <v>50.9</v>
      </c>
      <c r="N15" s="420">
        <v>170.25</v>
      </c>
      <c r="O15" s="420">
        <v>0</v>
      </c>
      <c r="P15" s="425">
        <v>170.25</v>
      </c>
      <c r="Q15" s="420">
        <v>132.6</v>
      </c>
      <c r="R15" s="420">
        <v>0</v>
      </c>
      <c r="S15" s="425">
        <v>132.6</v>
      </c>
    </row>
    <row r="16" spans="1:19" ht="15" customHeight="1">
      <c r="A16" s="342" t="s">
        <v>541</v>
      </c>
      <c r="B16" s="422">
        <v>17.3</v>
      </c>
      <c r="C16" s="423">
        <v>5.7</v>
      </c>
      <c r="D16" s="424">
        <v>11.6</v>
      </c>
      <c r="E16" s="422">
        <v>53.9</v>
      </c>
      <c r="F16" s="423">
        <v>11</v>
      </c>
      <c r="G16" s="424">
        <v>42.9</v>
      </c>
      <c r="H16" s="423">
        <v>69.25</v>
      </c>
      <c r="I16" s="423">
        <v>0</v>
      </c>
      <c r="J16" s="424">
        <v>69.25</v>
      </c>
      <c r="K16" s="420">
        <v>67.5</v>
      </c>
      <c r="L16" s="420">
        <v>0</v>
      </c>
      <c r="M16" s="421">
        <v>67.5</v>
      </c>
      <c r="N16" s="420">
        <v>164.3</v>
      </c>
      <c r="O16" s="420">
        <v>0</v>
      </c>
      <c r="P16" s="425">
        <v>164.3</v>
      </c>
      <c r="Q16" s="420">
        <v>168.9</v>
      </c>
      <c r="R16" s="420"/>
      <c r="S16" s="425">
        <v>168.9</v>
      </c>
    </row>
    <row r="17" spans="1:19" ht="15" customHeight="1">
      <c r="A17" s="342" t="s">
        <v>542</v>
      </c>
      <c r="B17" s="422">
        <v>62.35</v>
      </c>
      <c r="C17" s="423">
        <v>0</v>
      </c>
      <c r="D17" s="424">
        <v>62.35</v>
      </c>
      <c r="E17" s="422">
        <v>32.4</v>
      </c>
      <c r="F17" s="423">
        <v>0</v>
      </c>
      <c r="G17" s="424">
        <v>32.4</v>
      </c>
      <c r="H17" s="423">
        <v>133</v>
      </c>
      <c r="I17" s="423">
        <v>0</v>
      </c>
      <c r="J17" s="424">
        <v>133</v>
      </c>
      <c r="K17" s="420">
        <v>82.75</v>
      </c>
      <c r="L17" s="420">
        <v>0</v>
      </c>
      <c r="M17" s="421">
        <v>82.75</v>
      </c>
      <c r="N17" s="420">
        <v>183.45</v>
      </c>
      <c r="O17" s="420">
        <v>0</v>
      </c>
      <c r="P17" s="425">
        <v>183.45</v>
      </c>
      <c r="Q17" s="420"/>
      <c r="R17" s="420"/>
      <c r="S17" s="425">
        <v>0</v>
      </c>
    </row>
    <row r="18" spans="1:19" ht="15" customHeight="1">
      <c r="A18" s="426" t="s">
        <v>543</v>
      </c>
      <c r="B18" s="427">
        <v>44.85</v>
      </c>
      <c r="C18" s="428">
        <v>15.2</v>
      </c>
      <c r="D18" s="421">
        <v>29.65</v>
      </c>
      <c r="E18" s="427">
        <v>54.5</v>
      </c>
      <c r="F18" s="428">
        <v>0</v>
      </c>
      <c r="G18" s="421">
        <v>54.5</v>
      </c>
      <c r="H18" s="420">
        <v>78.8</v>
      </c>
      <c r="I18" s="420">
        <v>0</v>
      </c>
      <c r="J18" s="421">
        <v>78.8</v>
      </c>
      <c r="K18" s="420">
        <v>101.3</v>
      </c>
      <c r="L18" s="420">
        <v>0</v>
      </c>
      <c r="M18" s="421">
        <v>101.3</v>
      </c>
      <c r="N18" s="420">
        <v>196.35</v>
      </c>
      <c r="O18" s="420">
        <v>3.1</v>
      </c>
      <c r="P18" s="425">
        <v>193.25</v>
      </c>
      <c r="Q18" s="420"/>
      <c r="R18" s="420"/>
      <c r="S18" s="425">
        <v>0</v>
      </c>
    </row>
    <row r="19" spans="1:19" s="434" customFormat="1" ht="15" customHeight="1" thickBot="1">
      <c r="A19" s="429" t="s">
        <v>546</v>
      </c>
      <c r="B19" s="430">
        <v>398.8</v>
      </c>
      <c r="C19" s="431">
        <v>27.6</v>
      </c>
      <c r="D19" s="432">
        <v>371.2</v>
      </c>
      <c r="E19" s="430">
        <v>527</v>
      </c>
      <c r="F19" s="431">
        <v>50.1</v>
      </c>
      <c r="G19" s="432">
        <v>476.9</v>
      </c>
      <c r="H19" s="430">
        <v>769.8</v>
      </c>
      <c r="I19" s="431">
        <v>9.2</v>
      </c>
      <c r="J19" s="432">
        <v>760.6</v>
      </c>
      <c r="K19" s="430">
        <v>922.95</v>
      </c>
      <c r="L19" s="431">
        <v>7.2</v>
      </c>
      <c r="M19" s="432">
        <v>915.75</v>
      </c>
      <c r="N19" s="430">
        <v>1589.15</v>
      </c>
      <c r="O19" s="431">
        <v>17.7</v>
      </c>
      <c r="P19" s="433">
        <v>1571.45</v>
      </c>
      <c r="Q19" s="430">
        <v>1584.33</v>
      </c>
      <c r="R19" s="431">
        <v>16.45</v>
      </c>
      <c r="S19" s="433">
        <v>1567.88</v>
      </c>
    </row>
    <row r="20" s="341" customFormat="1" ht="16.5" customHeight="1">
      <c r="A20" s="341" t="s">
        <v>934</v>
      </c>
    </row>
    <row r="22" ht="12.75">
      <c r="L22" s="341"/>
    </row>
  </sheetData>
  <sheetProtection/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0.00390625" style="358" customWidth="1"/>
    <col min="2" max="2" width="10.7109375" style="358" hidden="1" customWidth="1"/>
    <col min="3" max="3" width="8.140625" style="358" hidden="1" customWidth="1"/>
    <col min="4" max="4" width="10.7109375" style="358" bestFit="1" customWidth="1"/>
    <col min="5" max="5" width="8.140625" style="358" bestFit="1" customWidth="1"/>
    <col min="6" max="6" width="10.7109375" style="358" bestFit="1" customWidth="1"/>
    <col min="7" max="7" width="8.140625" style="358" bestFit="1" customWidth="1"/>
    <col min="8" max="8" width="11.00390625" style="358" bestFit="1" customWidth="1"/>
    <col min="9" max="9" width="8.140625" style="358" customWidth="1"/>
    <col min="10" max="10" width="11.28125" style="358" bestFit="1" customWidth="1"/>
    <col min="11" max="11" width="8.140625" style="358" customWidth="1"/>
    <col min="12" max="16384" width="9.140625" style="358" customWidth="1"/>
  </cols>
  <sheetData>
    <row r="1" spans="1:19" ht="12.75">
      <c r="A1" s="1718" t="s">
        <v>603</v>
      </c>
      <c r="B1" s="1718"/>
      <c r="C1" s="1718"/>
      <c r="D1" s="1718"/>
      <c r="E1" s="1718"/>
      <c r="F1" s="1718"/>
      <c r="G1" s="1718"/>
      <c r="H1" s="1718"/>
      <c r="I1" s="1718"/>
      <c r="J1" s="1718"/>
      <c r="K1" s="1718"/>
      <c r="L1" s="1718"/>
      <c r="M1" s="1718"/>
      <c r="N1" s="1198"/>
      <c r="O1" s="1171"/>
      <c r="P1" s="1171"/>
      <c r="Q1" s="1171"/>
      <c r="R1" s="1171"/>
      <c r="S1" s="1171"/>
    </row>
    <row r="2" spans="1:19" ht="15.75">
      <c r="A2" s="1745" t="s">
        <v>1206</v>
      </c>
      <c r="B2" s="1745"/>
      <c r="C2" s="1745"/>
      <c r="D2" s="1745"/>
      <c r="E2" s="1745"/>
      <c r="F2" s="1745"/>
      <c r="G2" s="1745"/>
      <c r="H2" s="1745"/>
      <c r="I2" s="1745"/>
      <c r="J2" s="1745"/>
      <c r="K2" s="1745"/>
      <c r="L2" s="1745"/>
      <c r="M2" s="1745"/>
      <c r="N2" s="1198"/>
      <c r="O2" s="1171"/>
      <c r="P2" s="1171"/>
      <c r="Q2" s="1171"/>
      <c r="R2" s="1171"/>
      <c r="S2" s="1171"/>
    </row>
    <row r="3" spans="1:13" ht="17.25" customHeight="1">
      <c r="A3" s="347"/>
      <c r="B3" s="347"/>
      <c r="C3" s="347"/>
      <c r="D3" s="436"/>
      <c r="E3" s="436"/>
      <c r="F3" s="436"/>
      <c r="G3" s="436"/>
      <c r="H3" s="436"/>
      <c r="I3" s="73"/>
      <c r="J3" s="436"/>
      <c r="M3" s="73" t="s">
        <v>936</v>
      </c>
    </row>
    <row r="4" spans="1:13" s="438" customFormat="1" ht="13.5" customHeight="1">
      <c r="A4" s="437"/>
      <c r="B4" s="1775" t="s">
        <v>930</v>
      </c>
      <c r="C4" s="1776"/>
      <c r="D4" s="1777" t="str">
        <f>'[1]forex_nrs'!E5</f>
        <v>2004/05</v>
      </c>
      <c r="E4" s="1776"/>
      <c r="F4" s="1778" t="str">
        <f>'[1]forex_nrs'!H5</f>
        <v>2005/06</v>
      </c>
      <c r="G4" s="1776"/>
      <c r="H4" s="1778" t="str">
        <f>'[1]forex_nrs'!K5</f>
        <v>2006/07</v>
      </c>
      <c r="I4" s="1776"/>
      <c r="J4" s="1778" t="str">
        <f>'[1]forex_nrs'!N5</f>
        <v>2007/08</v>
      </c>
      <c r="K4" s="1776"/>
      <c r="L4" s="1778" t="str">
        <f>'[1]forex_nrs'!Q5</f>
        <v>2008/09</v>
      </c>
      <c r="M4" s="1776"/>
    </row>
    <row r="5" spans="1:13" s="438" customFormat="1" ht="13.5" customHeight="1">
      <c r="A5" s="439" t="s">
        <v>623</v>
      </c>
      <c r="B5" s="440" t="s">
        <v>937</v>
      </c>
      <c r="C5" s="441" t="s">
        <v>938</v>
      </c>
      <c r="D5" s="440" t="s">
        <v>937</v>
      </c>
      <c r="E5" s="441" t="s">
        <v>938</v>
      </c>
      <c r="F5" s="442" t="s">
        <v>937</v>
      </c>
      <c r="G5" s="441" t="s">
        <v>938</v>
      </c>
      <c r="H5" s="442" t="s">
        <v>937</v>
      </c>
      <c r="I5" s="441" t="s">
        <v>938</v>
      </c>
      <c r="J5" s="442" t="s">
        <v>937</v>
      </c>
      <c r="K5" s="441" t="s">
        <v>938</v>
      </c>
      <c r="L5" s="442" t="s">
        <v>937</v>
      </c>
      <c r="M5" s="441" t="s">
        <v>938</v>
      </c>
    </row>
    <row r="6" spans="1:13" ht="15.75" customHeight="1">
      <c r="A6" s="335" t="s">
        <v>909</v>
      </c>
      <c r="B6" s="1199">
        <v>461.85</v>
      </c>
      <c r="C6" s="1200">
        <v>10</v>
      </c>
      <c r="D6" s="443">
        <v>1847.355</v>
      </c>
      <c r="E6" s="444">
        <v>40</v>
      </c>
      <c r="F6" s="445">
        <v>2611.31</v>
      </c>
      <c r="G6" s="444">
        <v>60</v>
      </c>
      <c r="H6" s="445">
        <f>466.4+467.55+469.45+465.275+465.9</f>
        <v>2334.5750000000003</v>
      </c>
      <c r="I6" s="444">
        <v>50</v>
      </c>
      <c r="J6" s="446">
        <f>403.55+403.525+402.35+403.3+405.1+404.35+406.45+405.675+407.325</f>
        <v>3641.625</v>
      </c>
      <c r="K6" s="444">
        <f>90</f>
        <v>90</v>
      </c>
      <c r="L6" s="446">
        <v>5969.58</v>
      </c>
      <c r="M6" s="444">
        <v>140</v>
      </c>
    </row>
    <row r="7" spans="1:13" ht="15.75" customHeight="1">
      <c r="A7" s="335" t="s">
        <v>910</v>
      </c>
      <c r="B7" s="1199">
        <v>0</v>
      </c>
      <c r="C7" s="1200">
        <v>0</v>
      </c>
      <c r="D7" s="443">
        <v>0</v>
      </c>
      <c r="E7" s="447">
        <v>0</v>
      </c>
      <c r="F7" s="445">
        <v>2191.9</v>
      </c>
      <c r="G7" s="444">
        <v>50</v>
      </c>
      <c r="H7" s="445">
        <f>465.275+465.225+465.9+465.175+462.3+462.6</f>
        <v>2786.475</v>
      </c>
      <c r="I7" s="444">
        <v>60</v>
      </c>
      <c r="J7" s="446">
        <f>411.9+411.675+409.9+408.925+409.3+407.25+406.05+406.2+404.225</f>
        <v>3675.4249999999997</v>
      </c>
      <c r="K7" s="444">
        <v>90</v>
      </c>
      <c r="L7" s="446">
        <v>2644.05</v>
      </c>
      <c r="M7" s="444">
        <v>60</v>
      </c>
    </row>
    <row r="8" spans="1:13" ht="15.75" customHeight="1">
      <c r="A8" s="335" t="s">
        <v>911</v>
      </c>
      <c r="B8" s="1199">
        <v>453.35</v>
      </c>
      <c r="C8" s="1200">
        <v>10</v>
      </c>
      <c r="D8" s="443">
        <v>0</v>
      </c>
      <c r="E8" s="447">
        <v>0</v>
      </c>
      <c r="F8" s="445">
        <v>2652.09</v>
      </c>
      <c r="G8" s="444">
        <v>50</v>
      </c>
      <c r="H8" s="445">
        <f>461.125+459.275+459.5+457.65+456.925+455.925+454.9</f>
        <v>3205.3000000000006</v>
      </c>
      <c r="I8" s="444">
        <v>70</v>
      </c>
      <c r="J8" s="448">
        <f>405.65+398.925+397+397.1+397.6+397.725+394.825+394.35+393.1+393.075+393.025+393.05+787.3</f>
        <v>5542.724999999999</v>
      </c>
      <c r="K8" s="449">
        <f>140</f>
        <v>140</v>
      </c>
      <c r="L8" s="448">
        <v>3257.1</v>
      </c>
      <c r="M8" s="449">
        <v>70</v>
      </c>
    </row>
    <row r="9" spans="1:13" ht="15.75" customHeight="1">
      <c r="A9" s="335" t="s">
        <v>912</v>
      </c>
      <c r="B9" s="1199">
        <v>906.175</v>
      </c>
      <c r="C9" s="1200">
        <v>20</v>
      </c>
      <c r="D9" s="443">
        <v>0</v>
      </c>
      <c r="E9" s="447">
        <v>0</v>
      </c>
      <c r="F9" s="445">
        <v>1810.725</v>
      </c>
      <c r="G9" s="444">
        <v>40</v>
      </c>
      <c r="H9" s="450">
        <f>452.9+450.575+450.15+449.475+449.35+448.875+449.025+451.8</f>
        <v>3602.15</v>
      </c>
      <c r="I9" s="449">
        <v>80</v>
      </c>
      <c r="J9" s="448">
        <f>393.85+393.2+393.6+393.35+785.4+392.45+393.4+393.6+393.5</f>
        <v>3932.35</v>
      </c>
      <c r="K9" s="449">
        <v>100</v>
      </c>
      <c r="L9" s="448">
        <v>10657.1</v>
      </c>
      <c r="M9" s="449">
        <v>220</v>
      </c>
    </row>
    <row r="10" spans="1:13" ht="15.75" customHeight="1">
      <c r="A10" s="335" t="s">
        <v>913</v>
      </c>
      <c r="B10" s="1199">
        <v>228.075</v>
      </c>
      <c r="C10" s="1200">
        <v>5</v>
      </c>
      <c r="D10" s="443">
        <v>1340.73</v>
      </c>
      <c r="E10" s="444">
        <v>30</v>
      </c>
      <c r="F10" s="445">
        <v>2290.13</v>
      </c>
      <c r="G10" s="444">
        <v>50</v>
      </c>
      <c r="H10" s="450">
        <f>453.325+448.675+447.125+445.6+445.85+448.75</f>
        <v>2689.325</v>
      </c>
      <c r="I10" s="449">
        <v>60</v>
      </c>
      <c r="J10" s="448">
        <f>393.025+393.425+394.4+393.025+396.75+398.375+396.9+397.575+396.3+394.3+394.65+394.65+394.225+394</f>
        <v>5531.6</v>
      </c>
      <c r="K10" s="449">
        <v>140</v>
      </c>
      <c r="L10" s="448">
        <v>6950.8</v>
      </c>
      <c r="M10" s="449">
        <v>140</v>
      </c>
    </row>
    <row r="11" spans="1:13" ht="15.75" customHeight="1">
      <c r="A11" s="335" t="s">
        <v>914</v>
      </c>
      <c r="B11" s="1199">
        <v>228.1625</v>
      </c>
      <c r="C11" s="1200">
        <v>5</v>
      </c>
      <c r="D11" s="443">
        <v>437.3</v>
      </c>
      <c r="E11" s="444">
        <v>10</v>
      </c>
      <c r="F11" s="445">
        <v>1348.15</v>
      </c>
      <c r="G11" s="444">
        <v>40</v>
      </c>
      <c r="H11" s="450">
        <f>447.03+446.45+444.875+443.7+443.275+443.32+443.355</f>
        <v>3112.005</v>
      </c>
      <c r="I11" s="449">
        <v>70</v>
      </c>
      <c r="J11" s="448">
        <f>394.9+395.7+396.1+395.75+394.45+394.125+394.1+392.65+392.825+392.85</f>
        <v>3943.4499999999994</v>
      </c>
      <c r="K11" s="449">
        <v>100</v>
      </c>
      <c r="L11" s="448">
        <v>4381.8</v>
      </c>
      <c r="M11" s="449">
        <v>90</v>
      </c>
    </row>
    <row r="12" spans="1:13" ht="15.75" customHeight="1">
      <c r="A12" s="335" t="s">
        <v>915</v>
      </c>
      <c r="B12" s="1199">
        <v>2265.55</v>
      </c>
      <c r="C12" s="1200">
        <v>50</v>
      </c>
      <c r="D12" s="443">
        <v>2183.225</v>
      </c>
      <c r="E12" s="444">
        <v>50</v>
      </c>
      <c r="F12" s="445">
        <v>2213.55</v>
      </c>
      <c r="G12" s="444">
        <v>50</v>
      </c>
      <c r="H12" s="445">
        <f>443.255+442.35+441.13</f>
        <v>1326.7350000000001</v>
      </c>
      <c r="I12" s="444">
        <v>30</v>
      </c>
      <c r="J12" s="448">
        <v>5125.83</v>
      </c>
      <c r="K12" s="449">
        <v>130</v>
      </c>
      <c r="L12" s="448">
        <v>6352.28</v>
      </c>
      <c r="M12" s="449">
        <v>130</v>
      </c>
    </row>
    <row r="13" spans="1:13" ht="15.75" customHeight="1">
      <c r="A13" s="335" t="s">
        <v>916</v>
      </c>
      <c r="B13" s="1199">
        <v>2263.11</v>
      </c>
      <c r="C13" s="1200">
        <v>50</v>
      </c>
      <c r="D13" s="443">
        <v>2624.225</v>
      </c>
      <c r="E13" s="444">
        <v>60</v>
      </c>
      <c r="F13" s="445">
        <v>3106.1</v>
      </c>
      <c r="G13" s="444">
        <v>70</v>
      </c>
      <c r="H13" s="445">
        <f>441.625+440.875+441.925+442.525+441.95+442.75+442.125</f>
        <v>3093.7749999999996</v>
      </c>
      <c r="I13" s="444">
        <v>70</v>
      </c>
      <c r="J13" s="448">
        <v>4799.95</v>
      </c>
      <c r="K13" s="449">
        <v>120</v>
      </c>
      <c r="L13" s="448">
        <v>7561.65</v>
      </c>
      <c r="M13" s="449">
        <v>150</v>
      </c>
    </row>
    <row r="14" spans="1:13" ht="15.75" customHeight="1">
      <c r="A14" s="335" t="s">
        <v>917</v>
      </c>
      <c r="B14" s="1199">
        <v>904.81</v>
      </c>
      <c r="C14" s="1200">
        <v>20</v>
      </c>
      <c r="D14" s="443">
        <v>436.25</v>
      </c>
      <c r="E14" s="444">
        <v>10</v>
      </c>
      <c r="F14" s="445">
        <v>3124.5</v>
      </c>
      <c r="G14" s="444">
        <v>70</v>
      </c>
      <c r="H14" s="450">
        <f>436.3+436.95+435.55+430.675+430.85+429+430.1+428.15</f>
        <v>3457.575</v>
      </c>
      <c r="I14" s="449">
        <v>80</v>
      </c>
      <c r="J14" s="450">
        <v>5624.83</v>
      </c>
      <c r="K14" s="449">
        <v>140</v>
      </c>
      <c r="L14" s="450">
        <v>5621.88</v>
      </c>
      <c r="M14" s="449">
        <v>110</v>
      </c>
    </row>
    <row r="15" spans="1:13" ht="15.75" customHeight="1">
      <c r="A15" s="335" t="s">
        <v>541</v>
      </c>
      <c r="B15" s="1199">
        <v>1325.615</v>
      </c>
      <c r="C15" s="1200">
        <v>30</v>
      </c>
      <c r="D15" s="443">
        <v>3052.16</v>
      </c>
      <c r="E15" s="444">
        <v>70</v>
      </c>
      <c r="F15" s="445">
        <v>452.95</v>
      </c>
      <c r="G15" s="444">
        <v>10</v>
      </c>
      <c r="H15" s="450">
        <f>427.475+417.35+417.1+410.4+408.35+414.4+411.925+409.15+406.15+408.115+409.05+411.175</f>
        <v>4950.640000000001</v>
      </c>
      <c r="I15" s="449">
        <v>120</v>
      </c>
      <c r="J15" s="450">
        <v>6474.78</v>
      </c>
      <c r="K15" s="449">
        <v>160</v>
      </c>
      <c r="L15" s="450">
        <v>6495.8</v>
      </c>
      <c r="M15" s="449">
        <v>130</v>
      </c>
    </row>
    <row r="16" spans="1:13" ht="15.75" customHeight="1">
      <c r="A16" s="335" t="s">
        <v>542</v>
      </c>
      <c r="B16" s="1199">
        <v>0</v>
      </c>
      <c r="C16" s="1200">
        <v>0</v>
      </c>
      <c r="D16" s="443">
        <v>2177.63</v>
      </c>
      <c r="E16" s="444">
        <v>50</v>
      </c>
      <c r="F16" s="450">
        <f>450.675+454.7+455.1+457.05+460.8+463.9</f>
        <v>2742.225</v>
      </c>
      <c r="G16" s="449">
        <v>60</v>
      </c>
      <c r="H16" s="450">
        <f>412.75+409.55+408.25+408.925+405.25+405.675+405.2+405.115+406.475+405.025+405.1+406.75+409.2</f>
        <v>5293.265</v>
      </c>
      <c r="I16" s="449">
        <v>130</v>
      </c>
      <c r="J16" s="450">
        <v>7678.38</v>
      </c>
      <c r="K16" s="449">
        <v>180</v>
      </c>
      <c r="L16" s="450"/>
      <c r="M16" s="449"/>
    </row>
    <row r="17" spans="1:13" ht="15.75" customHeight="1">
      <c r="A17" s="336" t="s">
        <v>543</v>
      </c>
      <c r="B17" s="1201">
        <v>452.58</v>
      </c>
      <c r="C17" s="1202">
        <v>10</v>
      </c>
      <c r="D17" s="451">
        <v>1306.875</v>
      </c>
      <c r="E17" s="452">
        <v>30</v>
      </c>
      <c r="F17" s="453">
        <f>459.25+458.9+462.15+463.65+461.025</f>
        <v>2304.975</v>
      </c>
      <c r="G17" s="454">
        <v>50</v>
      </c>
      <c r="H17" s="453">
        <f>408.7+409.9+407.875+407.4+408.35+410.2+405.5+404.315+404.1+403.71+405.8</f>
        <v>4475.849999999999</v>
      </c>
      <c r="I17" s="454">
        <v>110</v>
      </c>
      <c r="J17" s="453">
        <v>14631.58</v>
      </c>
      <c r="K17" s="454">
        <v>340</v>
      </c>
      <c r="L17" s="453"/>
      <c r="M17" s="454"/>
    </row>
    <row r="18" spans="1:13" s="1205" customFormat="1" ht="15.75" customHeight="1">
      <c r="A18" s="455" t="s">
        <v>546</v>
      </c>
      <c r="B18" s="1203">
        <v>9489.2775</v>
      </c>
      <c r="C18" s="1204">
        <v>210</v>
      </c>
      <c r="D18" s="456">
        <f aca="true" t="shared" si="0" ref="D18:I18">SUM(D6:D17)</f>
        <v>15405.75</v>
      </c>
      <c r="E18" s="457">
        <f t="shared" si="0"/>
        <v>350</v>
      </c>
      <c r="F18" s="458">
        <f t="shared" si="0"/>
        <v>26848.604999999996</v>
      </c>
      <c r="G18" s="459">
        <f t="shared" si="0"/>
        <v>600</v>
      </c>
      <c r="H18" s="458">
        <f t="shared" si="0"/>
        <v>40327.670000000006</v>
      </c>
      <c r="I18" s="459">
        <f t="shared" si="0"/>
        <v>930</v>
      </c>
      <c r="J18" s="460">
        <f>SUM(J6:J17)</f>
        <v>70602.525</v>
      </c>
      <c r="K18" s="459">
        <f>SUM(K6:K17)</f>
        <v>1730</v>
      </c>
      <c r="L18" s="460">
        <f>SUM(L6:L17)</f>
        <v>59892.04</v>
      </c>
      <c r="M18" s="459">
        <f>SUM(M6:M17)</f>
        <v>1240</v>
      </c>
    </row>
    <row r="19" spans="1:8" s="461" customFormat="1" ht="12.75">
      <c r="A19" s="1206"/>
      <c r="H19" s="1207"/>
    </row>
    <row r="20" spans="1:10" ht="12.75">
      <c r="A20" s="461"/>
      <c r="B20" s="461"/>
      <c r="H20" s="1208"/>
      <c r="J20" s="1209"/>
    </row>
    <row r="21" ht="12.75">
      <c r="J21" s="1208"/>
    </row>
    <row r="26" ht="12.75">
      <c r="H26" s="358" t="s">
        <v>1417</v>
      </c>
    </row>
  </sheetData>
  <sheetProtection/>
  <mergeCells count="8">
    <mergeCell ref="A1:M1"/>
    <mergeCell ref="A2:M2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zoomScalePageLayoutView="0" workbookViewId="0" topLeftCell="A1">
      <selection activeCell="G43" sqref="G43"/>
    </sheetView>
  </sheetViews>
  <sheetFormatPr defaultColWidth="9.140625" defaultRowHeight="12.75"/>
  <cols>
    <col min="1" max="1" width="9.140625" style="358" customWidth="1"/>
    <col min="2" max="2" width="10.421875" style="358" customWidth="1"/>
    <col min="3" max="6" width="12.140625" style="358" customWidth="1"/>
    <col min="7" max="7" width="9.8515625" style="358" bestFit="1" customWidth="1"/>
    <col min="8" max="8" width="9.140625" style="358" customWidth="1"/>
    <col min="9" max="9" width="10.28125" style="358" bestFit="1" customWidth="1"/>
    <col min="10" max="16384" width="9.140625" style="358" customWidth="1"/>
  </cols>
  <sheetData>
    <row r="1" spans="2:8" ht="12.75">
      <c r="B1" s="1758" t="s">
        <v>604</v>
      </c>
      <c r="C1" s="1758"/>
      <c r="D1" s="1758"/>
      <c r="E1" s="1758"/>
      <c r="F1" s="1758"/>
      <c r="G1" s="1758"/>
      <c r="H1" s="89"/>
    </row>
    <row r="2" spans="2:8" ht="15.75">
      <c r="B2" s="1759" t="s">
        <v>939</v>
      </c>
      <c r="C2" s="1759"/>
      <c r="D2" s="1759"/>
      <c r="E2" s="1759"/>
      <c r="F2" s="1759"/>
      <c r="G2" s="1759"/>
      <c r="H2" s="1639"/>
    </row>
    <row r="3" spans="2:4" ht="12.75" hidden="1">
      <c r="B3" s="1718" t="s">
        <v>1416</v>
      </c>
      <c r="C3" s="1718"/>
      <c r="D3" s="1718"/>
    </row>
    <row r="4" spans="2:6" ht="12.75">
      <c r="B4" s="18"/>
      <c r="C4" s="18"/>
      <c r="D4" s="18"/>
      <c r="E4" s="18"/>
      <c r="F4" s="18"/>
    </row>
    <row r="5" spans="2:8" ht="13.5" thickBot="1">
      <c r="B5" s="18"/>
      <c r="C5" s="18"/>
      <c r="D5" s="73"/>
      <c r="E5" s="73"/>
      <c r="G5" s="73" t="s">
        <v>559</v>
      </c>
      <c r="H5" s="461"/>
    </row>
    <row r="6" spans="2:7" ht="19.5" customHeight="1">
      <c r="B6" s="462" t="s">
        <v>623</v>
      </c>
      <c r="C6" s="463" t="s">
        <v>907</v>
      </c>
      <c r="D6" s="464" t="s">
        <v>109</v>
      </c>
      <c r="E6" s="464" t="s">
        <v>110</v>
      </c>
      <c r="F6" s="465" t="s">
        <v>644</v>
      </c>
      <c r="G6" s="465" t="s">
        <v>1484</v>
      </c>
    </row>
    <row r="7" spans="2:7" ht="15" customHeight="1">
      <c r="B7" s="366" t="s">
        <v>909</v>
      </c>
      <c r="C7" s="466">
        <v>585</v>
      </c>
      <c r="D7" s="368">
        <v>400</v>
      </c>
      <c r="E7" s="368">
        <v>0</v>
      </c>
      <c r="F7" s="371">
        <v>0</v>
      </c>
      <c r="G7" s="371">
        <v>18150</v>
      </c>
    </row>
    <row r="8" spans="2:7" ht="15" customHeight="1">
      <c r="B8" s="366" t="s">
        <v>910</v>
      </c>
      <c r="C8" s="466">
        <v>189</v>
      </c>
      <c r="D8" s="368">
        <v>550</v>
      </c>
      <c r="E8" s="368">
        <v>370</v>
      </c>
      <c r="F8" s="371">
        <v>4080</v>
      </c>
      <c r="G8" s="371">
        <v>3720</v>
      </c>
    </row>
    <row r="9" spans="2:7" ht="15" customHeight="1">
      <c r="B9" s="366" t="s">
        <v>911</v>
      </c>
      <c r="C9" s="466">
        <v>3367.28</v>
      </c>
      <c r="D9" s="368">
        <v>220</v>
      </c>
      <c r="E9" s="368">
        <v>1575</v>
      </c>
      <c r="F9" s="371">
        <v>9665</v>
      </c>
      <c r="G9" s="371">
        <v>11155</v>
      </c>
    </row>
    <row r="10" spans="2:7" ht="15" customHeight="1">
      <c r="B10" s="366" t="s">
        <v>912</v>
      </c>
      <c r="C10" s="466">
        <v>15836.81</v>
      </c>
      <c r="D10" s="368">
        <v>0</v>
      </c>
      <c r="E10" s="368">
        <v>2101.5</v>
      </c>
      <c r="F10" s="371">
        <v>13135</v>
      </c>
      <c r="G10" s="371">
        <v>2500</v>
      </c>
    </row>
    <row r="11" spans="2:7" ht="15" customHeight="1">
      <c r="B11" s="366" t="s">
        <v>913</v>
      </c>
      <c r="C11" s="466">
        <v>2362.5</v>
      </c>
      <c r="D11" s="368">
        <v>0</v>
      </c>
      <c r="E11" s="368">
        <v>1074.7</v>
      </c>
      <c r="F11" s="371">
        <v>9310</v>
      </c>
      <c r="G11" s="371">
        <v>0</v>
      </c>
    </row>
    <row r="12" spans="2:7" ht="15" customHeight="1">
      <c r="B12" s="366" t="s">
        <v>914</v>
      </c>
      <c r="C12" s="466">
        <v>200</v>
      </c>
      <c r="D12" s="368">
        <v>753.5</v>
      </c>
      <c r="E12" s="372">
        <v>3070</v>
      </c>
      <c r="F12" s="371">
        <v>10780</v>
      </c>
      <c r="G12" s="371">
        <v>6010</v>
      </c>
    </row>
    <row r="13" spans="2:7" ht="15" customHeight="1">
      <c r="B13" s="366" t="s">
        <v>915</v>
      </c>
      <c r="C13" s="466">
        <v>6224.804</v>
      </c>
      <c r="D13" s="368">
        <v>200</v>
      </c>
      <c r="E13" s="368">
        <v>0</v>
      </c>
      <c r="F13" s="371">
        <v>25532</v>
      </c>
      <c r="G13" s="371">
        <v>12260</v>
      </c>
    </row>
    <row r="14" spans="2:7" ht="15" customHeight="1">
      <c r="B14" s="366" t="s">
        <v>916</v>
      </c>
      <c r="C14" s="466">
        <v>11402</v>
      </c>
      <c r="D14" s="372">
        <v>160</v>
      </c>
      <c r="E14" s="372">
        <v>300</v>
      </c>
      <c r="F14" s="371">
        <v>0</v>
      </c>
      <c r="G14" s="371">
        <v>29437.5</v>
      </c>
    </row>
    <row r="15" spans="2:7" ht="15" customHeight="1">
      <c r="B15" s="366" t="s">
        <v>917</v>
      </c>
      <c r="C15" s="466">
        <v>4027.9</v>
      </c>
      <c r="D15" s="372">
        <v>950</v>
      </c>
      <c r="E15" s="372">
        <v>8630</v>
      </c>
      <c r="F15" s="371">
        <v>3850</v>
      </c>
      <c r="G15" s="371">
        <v>3390</v>
      </c>
    </row>
    <row r="16" spans="2:7" ht="15" customHeight="1">
      <c r="B16" s="366" t="s">
        <v>541</v>
      </c>
      <c r="C16" s="466">
        <v>1040</v>
      </c>
      <c r="D16" s="372">
        <v>4800</v>
      </c>
      <c r="E16" s="372">
        <v>13821</v>
      </c>
      <c r="F16" s="371">
        <v>21250</v>
      </c>
      <c r="G16" s="371">
        <v>11220</v>
      </c>
    </row>
    <row r="17" spans="2:7" ht="15" customHeight="1">
      <c r="B17" s="366" t="s">
        <v>542</v>
      </c>
      <c r="C17" s="466">
        <v>600</v>
      </c>
      <c r="D17" s="368">
        <v>0</v>
      </c>
      <c r="E17" s="372">
        <v>350</v>
      </c>
      <c r="F17" s="371">
        <v>4500</v>
      </c>
      <c r="G17" s="371"/>
    </row>
    <row r="18" spans="2:7" ht="15" customHeight="1">
      <c r="B18" s="374" t="s">
        <v>543</v>
      </c>
      <c r="C18" s="467">
        <v>3472.05</v>
      </c>
      <c r="D18" s="378">
        <v>1850</v>
      </c>
      <c r="E18" s="378">
        <v>15687</v>
      </c>
      <c r="F18" s="380">
        <v>1730</v>
      </c>
      <c r="G18" s="380"/>
    </row>
    <row r="19" spans="2:7" s="468" customFormat="1" ht="15.75" customHeight="1" thickBot="1">
      <c r="B19" s="469" t="s">
        <v>546</v>
      </c>
      <c r="C19" s="383">
        <v>49307.344000000005</v>
      </c>
      <c r="D19" s="383">
        <v>9883.5</v>
      </c>
      <c r="E19" s="385">
        <v>46979.2</v>
      </c>
      <c r="F19" s="387">
        <v>103832</v>
      </c>
      <c r="G19" s="387">
        <v>97842.5</v>
      </c>
    </row>
    <row r="20" s="388" customFormat="1" ht="15" customHeight="1">
      <c r="B20" s="248" t="s">
        <v>940</v>
      </c>
    </row>
    <row r="21" s="388" customFormat="1" ht="15" customHeight="1">
      <c r="B21" s="248" t="s">
        <v>941</v>
      </c>
    </row>
    <row r="22" s="388" customFormat="1" ht="15" customHeight="1">
      <c r="B22" s="248" t="s">
        <v>942</v>
      </c>
    </row>
    <row r="23" s="388" customFormat="1" ht="15" customHeight="1">
      <c r="B23" s="248"/>
    </row>
    <row r="24" s="388" customFormat="1" ht="12.75"/>
    <row r="25" spans="2:8" ht="12.75">
      <c r="B25" s="1758" t="s">
        <v>605</v>
      </c>
      <c r="C25" s="1758"/>
      <c r="D25" s="1758"/>
      <c r="E25" s="1758"/>
      <c r="F25" s="1758"/>
      <c r="G25" s="1758"/>
      <c r="H25" s="89"/>
    </row>
    <row r="26" spans="2:8" ht="18.75">
      <c r="B26" s="1779" t="s">
        <v>943</v>
      </c>
      <c r="C26" s="1779"/>
      <c r="D26" s="1779"/>
      <c r="E26" s="1779"/>
      <c r="F26" s="1779"/>
      <c r="G26" s="1779"/>
      <c r="H26" s="1210"/>
    </row>
    <row r="27" spans="2:7" ht="13.5" thickBot="1">
      <c r="B27" s="18"/>
      <c r="C27" s="18"/>
      <c r="D27" s="18"/>
      <c r="E27" s="18"/>
      <c r="G27" s="73" t="s">
        <v>559</v>
      </c>
    </row>
    <row r="28" spans="2:7" ht="12.75">
      <c r="B28" s="470" t="s">
        <v>623</v>
      </c>
      <c r="C28" s="399" t="s">
        <v>907</v>
      </c>
      <c r="D28" s="360" t="s">
        <v>109</v>
      </c>
      <c r="E28" s="360" t="s">
        <v>110</v>
      </c>
      <c r="F28" s="361" t="s">
        <v>644</v>
      </c>
      <c r="G28" s="361" t="s">
        <v>1484</v>
      </c>
    </row>
    <row r="29" spans="2:7" ht="13.5" customHeight="1">
      <c r="B29" s="366" t="s">
        <v>909</v>
      </c>
      <c r="C29" s="400">
        <v>4309</v>
      </c>
      <c r="D29" s="401">
        <v>20554.2</v>
      </c>
      <c r="E29" s="401">
        <v>13397</v>
      </c>
      <c r="F29" s="402">
        <v>35455</v>
      </c>
      <c r="G29" s="402">
        <v>22432</v>
      </c>
    </row>
    <row r="30" spans="2:7" ht="13.5" customHeight="1">
      <c r="B30" s="366" t="s">
        <v>910</v>
      </c>
      <c r="C30" s="400">
        <v>13165</v>
      </c>
      <c r="D30" s="401">
        <v>24670.5</v>
      </c>
      <c r="E30" s="401">
        <v>18830</v>
      </c>
      <c r="F30" s="402">
        <v>31353</v>
      </c>
      <c r="G30" s="402">
        <v>21897</v>
      </c>
    </row>
    <row r="31" spans="2:7" ht="13.5" customHeight="1">
      <c r="B31" s="366" t="s">
        <v>763</v>
      </c>
      <c r="C31" s="400">
        <v>12145</v>
      </c>
      <c r="D31" s="401">
        <v>12021</v>
      </c>
      <c r="E31" s="401">
        <v>15855</v>
      </c>
      <c r="F31" s="402">
        <v>35062</v>
      </c>
      <c r="G31" s="402">
        <v>23934</v>
      </c>
    </row>
    <row r="32" spans="2:7" ht="13.5" customHeight="1">
      <c r="B32" s="366" t="s">
        <v>912</v>
      </c>
      <c r="C32" s="400">
        <v>9056</v>
      </c>
      <c r="D32" s="401">
        <v>10369</v>
      </c>
      <c r="E32" s="401">
        <v>14880</v>
      </c>
      <c r="F32" s="402">
        <v>21472</v>
      </c>
      <c r="G32" s="402">
        <v>36880</v>
      </c>
    </row>
    <row r="33" spans="2:7" ht="13.5" customHeight="1">
      <c r="B33" s="366" t="s">
        <v>913</v>
      </c>
      <c r="C33" s="400">
        <v>11018</v>
      </c>
      <c r="D33" s="401">
        <v>15533</v>
      </c>
      <c r="E33" s="401">
        <v>14180</v>
      </c>
      <c r="F33" s="402">
        <v>20418</v>
      </c>
      <c r="G33" s="402">
        <v>21661</v>
      </c>
    </row>
    <row r="34" spans="2:7" ht="13.5" customHeight="1">
      <c r="B34" s="366" t="s">
        <v>914</v>
      </c>
      <c r="C34" s="400">
        <v>11030</v>
      </c>
      <c r="D34" s="401">
        <v>11255.5</v>
      </c>
      <c r="E34" s="410">
        <v>17395</v>
      </c>
      <c r="F34" s="402">
        <v>24379</v>
      </c>
      <c r="G34" s="402">
        <v>19955</v>
      </c>
    </row>
    <row r="35" spans="2:7" ht="13.5" customHeight="1">
      <c r="B35" s="366" t="s">
        <v>915</v>
      </c>
      <c r="C35" s="400">
        <v>12710</v>
      </c>
      <c r="D35" s="410">
        <v>14541</v>
      </c>
      <c r="E35" s="410">
        <v>8962</v>
      </c>
      <c r="F35" s="402">
        <v>12236</v>
      </c>
      <c r="G35" s="402">
        <v>27293</v>
      </c>
    </row>
    <row r="36" spans="2:7" ht="13.5" customHeight="1">
      <c r="B36" s="366" t="s">
        <v>916</v>
      </c>
      <c r="C36" s="400">
        <v>9500</v>
      </c>
      <c r="D36" s="410">
        <v>20075</v>
      </c>
      <c r="E36" s="410">
        <v>7713</v>
      </c>
      <c r="F36" s="402">
        <v>10443</v>
      </c>
      <c r="G36" s="402">
        <v>18938.6</v>
      </c>
    </row>
    <row r="37" spans="2:9" ht="13.5" customHeight="1">
      <c r="B37" s="366" t="s">
        <v>917</v>
      </c>
      <c r="C37" s="400">
        <v>18162</v>
      </c>
      <c r="D37" s="410">
        <v>15654</v>
      </c>
      <c r="E37" s="410">
        <v>7295</v>
      </c>
      <c r="F37" s="402">
        <v>12583.9</v>
      </c>
      <c r="G37" s="402">
        <v>27518</v>
      </c>
      <c r="I37" s="1664"/>
    </row>
    <row r="38" spans="2:7" ht="13.5" customHeight="1">
      <c r="B38" s="366" t="s">
        <v>541</v>
      </c>
      <c r="C38" s="400">
        <v>13050</v>
      </c>
      <c r="D38" s="410">
        <v>7970</v>
      </c>
      <c r="E38" s="410">
        <v>20300</v>
      </c>
      <c r="F38" s="402">
        <v>21570</v>
      </c>
      <c r="G38" s="402">
        <v>27686</v>
      </c>
    </row>
    <row r="39" spans="2:7" ht="13.5" customHeight="1">
      <c r="B39" s="366" t="s">
        <v>542</v>
      </c>
      <c r="C39" s="400">
        <v>18334.25</v>
      </c>
      <c r="D39" s="410">
        <v>10245</v>
      </c>
      <c r="E39" s="410">
        <v>17397</v>
      </c>
      <c r="F39" s="402">
        <v>17413</v>
      </c>
      <c r="G39" s="402"/>
    </row>
    <row r="40" spans="2:7" ht="13.5" customHeight="1">
      <c r="B40" s="374" t="s">
        <v>543</v>
      </c>
      <c r="C40" s="404">
        <v>20358.5</v>
      </c>
      <c r="D40" s="405">
        <v>12862</v>
      </c>
      <c r="E40" s="405">
        <v>13980</v>
      </c>
      <c r="F40" s="406">
        <v>15934.2</v>
      </c>
      <c r="G40" s="406"/>
    </row>
    <row r="41" spans="2:7" ht="13.5" thickBot="1">
      <c r="B41" s="469" t="s">
        <v>546</v>
      </c>
      <c r="C41" s="407">
        <v>152837.75</v>
      </c>
      <c r="D41" s="411">
        <v>175750.2</v>
      </c>
      <c r="E41" s="411">
        <v>170184</v>
      </c>
      <c r="F41" s="408">
        <v>258319.1</v>
      </c>
      <c r="G41" s="408">
        <v>248194.6</v>
      </c>
    </row>
    <row r="43" ht="12.75">
      <c r="G43" s="461"/>
    </row>
  </sheetData>
  <sheetProtection/>
  <mergeCells count="5">
    <mergeCell ref="B26:G26"/>
    <mergeCell ref="B1:G1"/>
    <mergeCell ref="B2:G2"/>
    <mergeCell ref="B3:D3"/>
    <mergeCell ref="B25:G2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2"/>
  <sheetViews>
    <sheetView zoomScalePageLayoutView="0" workbookViewId="0" topLeftCell="Q66">
      <selection activeCell="AA107" sqref="AA107"/>
    </sheetView>
  </sheetViews>
  <sheetFormatPr defaultColWidth="9.140625" defaultRowHeight="12.75"/>
  <cols>
    <col min="1" max="1" width="3.140625" style="354" customWidth="1"/>
    <col min="2" max="2" width="4.421875" style="354" customWidth="1"/>
    <col min="3" max="3" width="29.57421875" style="354" customWidth="1"/>
    <col min="4" max="4" width="7.57421875" style="1211" hidden="1" customWidth="1"/>
    <col min="5" max="5" width="7.28125" style="1211" hidden="1" customWidth="1"/>
    <col min="6" max="7" width="7.57421875" style="354" hidden="1" customWidth="1"/>
    <col min="8" max="8" width="6.7109375" style="354" hidden="1" customWidth="1"/>
    <col min="9" max="9" width="7.421875" style="1211" hidden="1" customWidth="1"/>
    <col min="10" max="10" width="7.421875" style="354" customWidth="1"/>
    <col min="11" max="12" width="7.421875" style="1211" customWidth="1"/>
    <col min="13" max="16" width="7.421875" style="809" customWidth="1"/>
    <col min="17" max="24" width="9.140625" style="354" customWidth="1"/>
    <col min="25" max="32" width="11.57421875" style="354" customWidth="1"/>
    <col min="33" max="16384" width="9.140625" style="354" customWidth="1"/>
  </cols>
  <sheetData>
    <row r="1" spans="1:11" ht="12.75" customHeight="1" hidden="1">
      <c r="A1" s="1718" t="s">
        <v>362</v>
      </c>
      <c r="B1" s="1718"/>
      <c r="C1" s="1718"/>
      <c r="D1" s="1718"/>
      <c r="E1" s="1718"/>
      <c r="F1" s="1718"/>
      <c r="G1" s="1718"/>
      <c r="H1" s="1718"/>
      <c r="I1" s="1718"/>
      <c r="K1" s="354"/>
    </row>
    <row r="2" spans="1:11" ht="12.75" customHeight="1" hidden="1">
      <c r="A2" s="1718" t="s">
        <v>1418</v>
      </c>
      <c r="B2" s="1718"/>
      <c r="C2" s="1718"/>
      <c r="D2" s="1718"/>
      <c r="E2" s="1718"/>
      <c r="F2" s="1718"/>
      <c r="G2" s="1718"/>
      <c r="H2" s="1718"/>
      <c r="I2" s="1718"/>
      <c r="K2" s="354"/>
    </row>
    <row r="3" spans="1:11" ht="12.75" customHeight="1" hidden="1">
      <c r="A3" s="1718" t="s">
        <v>850</v>
      </c>
      <c r="B3" s="1718"/>
      <c r="C3" s="1718"/>
      <c r="D3" s="1718"/>
      <c r="E3" s="1718"/>
      <c r="F3" s="1718"/>
      <c r="G3" s="1718"/>
      <c r="H3" s="1718"/>
      <c r="I3" s="1718"/>
      <c r="K3" s="354"/>
    </row>
    <row r="4" spans="1:16" ht="5.25" customHeight="1" hidden="1">
      <c r="A4" s="1171"/>
      <c r="B4" s="1171"/>
      <c r="C4" s="1171"/>
      <c r="D4" s="1198"/>
      <c r="E4" s="1198"/>
      <c r="F4" s="1171"/>
      <c r="G4" s="1171"/>
      <c r="H4" s="1171"/>
      <c r="I4" s="1198"/>
      <c r="J4" s="1171"/>
      <c r="K4" s="1198"/>
      <c r="L4" s="1198"/>
      <c r="M4" s="1172"/>
      <c r="N4" s="1172"/>
      <c r="O4" s="1172"/>
      <c r="P4" s="1172"/>
    </row>
    <row r="5" spans="1:11" ht="12.75" customHeight="1" hidden="1">
      <c r="A5" s="1718" t="s">
        <v>945</v>
      </c>
      <c r="B5" s="1718"/>
      <c r="C5" s="1718"/>
      <c r="D5" s="1718"/>
      <c r="E5" s="1718"/>
      <c r="F5" s="1718"/>
      <c r="G5" s="1718"/>
      <c r="H5" s="1718"/>
      <c r="I5" s="1718"/>
      <c r="K5" s="354"/>
    </row>
    <row r="6" spans="1:11" ht="12.75" customHeight="1" hidden="1">
      <c r="A6" s="1718" t="s">
        <v>1419</v>
      </c>
      <c r="B6" s="1718"/>
      <c r="C6" s="1718"/>
      <c r="D6" s="1718"/>
      <c r="E6" s="1718"/>
      <c r="F6" s="1718"/>
      <c r="G6" s="1718"/>
      <c r="H6" s="1718"/>
      <c r="I6" s="1718"/>
      <c r="K6" s="354"/>
    </row>
    <row r="7" spans="1:16" ht="5.25" customHeight="1" hidden="1">
      <c r="A7" s="18"/>
      <c r="B7" s="18"/>
      <c r="C7" s="18"/>
      <c r="D7" s="341"/>
      <c r="E7" s="341"/>
      <c r="F7" s="18"/>
      <c r="G7" s="18"/>
      <c r="H7" s="18"/>
      <c r="I7" s="341"/>
      <c r="J7" s="18"/>
      <c r="K7" s="341"/>
      <c r="L7" s="341"/>
      <c r="M7" s="248"/>
      <c r="N7" s="248"/>
      <c r="O7" s="248"/>
      <c r="P7" s="248"/>
    </row>
    <row r="8" spans="1:16" s="1216" customFormat="1" ht="12.75" customHeight="1" hidden="1">
      <c r="A8" s="1786" t="s">
        <v>946</v>
      </c>
      <c r="B8" s="1787"/>
      <c r="C8" s="1788"/>
      <c r="D8" s="1212">
        <v>2004</v>
      </c>
      <c r="E8" s="1212">
        <v>2004</v>
      </c>
      <c r="F8" s="1213">
        <v>2004</v>
      </c>
      <c r="G8" s="1213">
        <v>2004</v>
      </c>
      <c r="H8" s="1213">
        <v>2004</v>
      </c>
      <c r="I8" s="1212">
        <v>2004</v>
      </c>
      <c r="J8" s="1213">
        <v>2004</v>
      </c>
      <c r="K8" s="1212">
        <v>2004</v>
      </c>
      <c r="L8" s="1214">
        <v>2004</v>
      </c>
      <c r="M8" s="475">
        <v>2004</v>
      </c>
      <c r="N8" s="475">
        <v>2004</v>
      </c>
      <c r="O8" s="1215">
        <v>2004</v>
      </c>
      <c r="P8" s="1215">
        <v>2004</v>
      </c>
    </row>
    <row r="9" spans="1:16" s="1216" customFormat="1" ht="12.75" customHeight="1" hidden="1">
      <c r="A9" s="1789" t="s">
        <v>1420</v>
      </c>
      <c r="B9" s="1790"/>
      <c r="C9" s="1791"/>
      <c r="D9" s="1185" t="s">
        <v>543</v>
      </c>
      <c r="E9" s="1185" t="s">
        <v>543</v>
      </c>
      <c r="F9" s="1217" t="s">
        <v>543</v>
      </c>
      <c r="G9" s="1217" t="s">
        <v>112</v>
      </c>
      <c r="H9" s="1217" t="s">
        <v>1421</v>
      </c>
      <c r="I9" s="1185" t="s">
        <v>1421</v>
      </c>
      <c r="J9" s="1217" t="s">
        <v>1421</v>
      </c>
      <c r="K9" s="1185" t="s">
        <v>1421</v>
      </c>
      <c r="L9" s="1218" t="s">
        <v>1421</v>
      </c>
      <c r="M9" s="476" t="s">
        <v>1421</v>
      </c>
      <c r="N9" s="476" t="s">
        <v>1421</v>
      </c>
      <c r="O9" s="1219" t="s">
        <v>1421</v>
      </c>
      <c r="P9" s="1219" t="s">
        <v>1421</v>
      </c>
    </row>
    <row r="10" spans="1:16" ht="12.75" hidden="1">
      <c r="A10" s="1220" t="s">
        <v>1422</v>
      </c>
      <c r="B10" s="1221"/>
      <c r="C10" s="867"/>
      <c r="D10" s="969"/>
      <c r="E10" s="969"/>
      <c r="F10" s="335"/>
      <c r="G10" s="335"/>
      <c r="H10" s="335"/>
      <c r="I10" s="969"/>
      <c r="J10" s="335"/>
      <c r="K10" s="969"/>
      <c r="L10" s="1222"/>
      <c r="M10" s="248"/>
      <c r="N10" s="248"/>
      <c r="O10" s="890"/>
      <c r="P10" s="890"/>
    </row>
    <row r="11" spans="1:16" ht="12.75" hidden="1">
      <c r="A11" s="1223"/>
      <c r="B11" s="76" t="s">
        <v>1423</v>
      </c>
      <c r="C11" s="355"/>
      <c r="D11" s="1224">
        <v>1.820083870967742</v>
      </c>
      <c r="E11" s="1224">
        <v>1.820083870967742</v>
      </c>
      <c r="F11" s="1224">
        <v>1.820083870967742</v>
      </c>
      <c r="G11" s="1224">
        <v>0</v>
      </c>
      <c r="H11" s="1224">
        <v>0.3454</v>
      </c>
      <c r="I11" s="1224">
        <v>0.3454</v>
      </c>
      <c r="J11" s="1224">
        <v>0.3454</v>
      </c>
      <c r="K11" s="1224">
        <v>0.3454</v>
      </c>
      <c r="L11" s="1225">
        <v>0.3454</v>
      </c>
      <c r="M11" s="156">
        <v>0.3454</v>
      </c>
      <c r="N11" s="156">
        <v>0.3454</v>
      </c>
      <c r="O11" s="1226">
        <v>0.3454</v>
      </c>
      <c r="P11" s="1226">
        <v>0.3454</v>
      </c>
    </row>
    <row r="12" spans="1:16" ht="12.75" hidden="1">
      <c r="A12" s="1227"/>
      <c r="B12" s="76" t="s">
        <v>1424</v>
      </c>
      <c r="C12" s="355"/>
      <c r="D12" s="1224">
        <v>1.4706548192771083</v>
      </c>
      <c r="E12" s="1224">
        <v>1.4706548192771083</v>
      </c>
      <c r="F12" s="1224">
        <v>1.4706548192771083</v>
      </c>
      <c r="G12" s="1224">
        <v>0.6176727272727273</v>
      </c>
      <c r="H12" s="1224">
        <v>0.629863076923077</v>
      </c>
      <c r="I12" s="1224">
        <v>0.629863076923077</v>
      </c>
      <c r="J12" s="1224">
        <v>0.629863076923077</v>
      </c>
      <c r="K12" s="1224">
        <v>0.629863076923077</v>
      </c>
      <c r="L12" s="1225">
        <v>0.629863076923077</v>
      </c>
      <c r="M12" s="156">
        <v>0.629863076923077</v>
      </c>
      <c r="N12" s="156">
        <v>0.629863076923077</v>
      </c>
      <c r="O12" s="1226">
        <v>0.629863076923077</v>
      </c>
      <c r="P12" s="1226">
        <v>0.629863076923077</v>
      </c>
    </row>
    <row r="13" spans="1:16" ht="12.75" hidden="1">
      <c r="A13" s="1227"/>
      <c r="B13" s="76" t="s">
        <v>1425</v>
      </c>
      <c r="C13" s="355"/>
      <c r="D13" s="1228">
        <v>0</v>
      </c>
      <c r="E13" s="1228">
        <v>0</v>
      </c>
      <c r="F13" s="1229">
        <v>0</v>
      </c>
      <c r="G13" s="1228">
        <v>0</v>
      </c>
      <c r="H13" s="1224">
        <v>1</v>
      </c>
      <c r="I13" s="1224">
        <v>1</v>
      </c>
      <c r="J13" s="1224">
        <v>1</v>
      </c>
      <c r="K13" s="1224">
        <v>1</v>
      </c>
      <c r="L13" s="1225">
        <v>1</v>
      </c>
      <c r="M13" s="156">
        <v>1</v>
      </c>
      <c r="N13" s="156">
        <v>1</v>
      </c>
      <c r="O13" s="1226">
        <v>1</v>
      </c>
      <c r="P13" s="1226">
        <v>1</v>
      </c>
    </row>
    <row r="14" spans="1:16" ht="12.75" hidden="1">
      <c r="A14" s="1227"/>
      <c r="B14" s="76" t="s">
        <v>1426</v>
      </c>
      <c r="C14" s="355"/>
      <c r="D14" s="1224">
        <v>3.8123749843660346</v>
      </c>
      <c r="E14" s="1224">
        <v>3.8123749843660346</v>
      </c>
      <c r="F14" s="1230">
        <v>3.8123749843660346</v>
      </c>
      <c r="G14" s="1224" t="s">
        <v>742</v>
      </c>
      <c r="H14" s="1224" t="s">
        <v>742</v>
      </c>
      <c r="I14" s="1224" t="s">
        <v>742</v>
      </c>
      <c r="J14" s="1224" t="s">
        <v>742</v>
      </c>
      <c r="K14" s="1224" t="s">
        <v>742</v>
      </c>
      <c r="L14" s="1225" t="s">
        <v>742</v>
      </c>
      <c r="M14" s="156" t="s">
        <v>742</v>
      </c>
      <c r="N14" s="156" t="s">
        <v>742</v>
      </c>
      <c r="O14" s="1226" t="s">
        <v>742</v>
      </c>
      <c r="P14" s="1226" t="s">
        <v>742</v>
      </c>
    </row>
    <row r="15" spans="1:16" ht="12.75" hidden="1">
      <c r="A15" s="1227"/>
      <c r="B15" s="20" t="s">
        <v>1427</v>
      </c>
      <c r="C15" s="355"/>
      <c r="D15" s="1231" t="s">
        <v>948</v>
      </c>
      <c r="E15" s="1231" t="s">
        <v>948</v>
      </c>
      <c r="F15" s="77" t="s">
        <v>948</v>
      </c>
      <c r="G15" s="77" t="s">
        <v>948</v>
      </c>
      <c r="H15" s="77" t="s">
        <v>948</v>
      </c>
      <c r="I15" s="1231" t="s">
        <v>948</v>
      </c>
      <c r="J15" s="77" t="s">
        <v>948</v>
      </c>
      <c r="K15" s="1231" t="s">
        <v>948</v>
      </c>
      <c r="L15" s="477" t="s">
        <v>948</v>
      </c>
      <c r="M15" s="478" t="s">
        <v>948</v>
      </c>
      <c r="N15" s="478" t="s">
        <v>948</v>
      </c>
      <c r="O15" s="1232" t="s">
        <v>948</v>
      </c>
      <c r="P15" s="1232" t="s">
        <v>948</v>
      </c>
    </row>
    <row r="16" spans="1:16" ht="12.75" hidden="1">
      <c r="A16" s="1227"/>
      <c r="B16" s="20" t="s">
        <v>949</v>
      </c>
      <c r="C16" s="355"/>
      <c r="D16" s="1231" t="s">
        <v>950</v>
      </c>
      <c r="E16" s="1231" t="s">
        <v>950</v>
      </c>
      <c r="F16" s="77" t="s">
        <v>950</v>
      </c>
      <c r="G16" s="77" t="s">
        <v>950</v>
      </c>
      <c r="H16" s="77" t="s">
        <v>950</v>
      </c>
      <c r="I16" s="1231" t="s">
        <v>950</v>
      </c>
      <c r="J16" s="77" t="s">
        <v>950</v>
      </c>
      <c r="K16" s="1231" t="s">
        <v>950</v>
      </c>
      <c r="L16" s="477" t="s">
        <v>950</v>
      </c>
      <c r="M16" s="478" t="s">
        <v>950</v>
      </c>
      <c r="N16" s="478" t="s">
        <v>950</v>
      </c>
      <c r="O16" s="1232" t="s">
        <v>950</v>
      </c>
      <c r="P16" s="1232" t="s">
        <v>950</v>
      </c>
    </row>
    <row r="17" spans="1:16" ht="7.5" customHeight="1" hidden="1">
      <c r="A17" s="1233"/>
      <c r="B17" s="98"/>
      <c r="C17" s="356"/>
      <c r="D17" s="1231"/>
      <c r="E17" s="1231"/>
      <c r="F17" s="77"/>
      <c r="G17" s="77"/>
      <c r="H17" s="77"/>
      <c r="I17" s="1231"/>
      <c r="J17" s="77"/>
      <c r="K17" s="1231"/>
      <c r="L17" s="477"/>
      <c r="M17" s="478"/>
      <c r="N17" s="478"/>
      <c r="O17" s="1232"/>
      <c r="P17" s="1232"/>
    </row>
    <row r="18" spans="1:16" ht="12.75" hidden="1">
      <c r="A18" s="1223" t="s">
        <v>1428</v>
      </c>
      <c r="B18" s="20"/>
      <c r="C18" s="355"/>
      <c r="D18" s="1212"/>
      <c r="E18" s="1212"/>
      <c r="F18" s="1213"/>
      <c r="G18" s="1213"/>
      <c r="H18" s="1213"/>
      <c r="I18" s="1212"/>
      <c r="J18" s="1213"/>
      <c r="K18" s="1212"/>
      <c r="L18" s="1214"/>
      <c r="M18" s="475"/>
      <c r="N18" s="475"/>
      <c r="O18" s="1215"/>
      <c r="P18" s="1215"/>
    </row>
    <row r="19" spans="1:16" ht="12.75" hidden="1">
      <c r="A19" s="1223"/>
      <c r="B19" s="20" t="s">
        <v>951</v>
      </c>
      <c r="C19" s="355"/>
      <c r="D19" s="1188">
        <v>6</v>
      </c>
      <c r="E19" s="1188">
        <v>6</v>
      </c>
      <c r="F19" s="1234">
        <v>6</v>
      </c>
      <c r="G19" s="1234">
        <v>5</v>
      </c>
      <c r="H19" s="1234">
        <v>5</v>
      </c>
      <c r="I19" s="1188">
        <v>5</v>
      </c>
      <c r="J19" s="1234">
        <v>5</v>
      </c>
      <c r="K19" s="1188">
        <v>5</v>
      </c>
      <c r="L19" s="1235">
        <v>5</v>
      </c>
      <c r="M19" s="479">
        <v>5</v>
      </c>
      <c r="N19" s="479">
        <v>5</v>
      </c>
      <c r="O19" s="1236">
        <v>5</v>
      </c>
      <c r="P19" s="1236">
        <v>5</v>
      </c>
    </row>
    <row r="20" spans="1:16" ht="12.75" hidden="1">
      <c r="A20" s="1227"/>
      <c r="B20" s="20" t="s">
        <v>1429</v>
      </c>
      <c r="C20" s="355"/>
      <c r="D20" s="1185" t="s">
        <v>1430</v>
      </c>
      <c r="E20" s="1185" t="s">
        <v>1430</v>
      </c>
      <c r="F20" s="1217" t="s">
        <v>1430</v>
      </c>
      <c r="G20" s="1217" t="s">
        <v>1430</v>
      </c>
      <c r="H20" s="1217" t="s">
        <v>1430</v>
      </c>
      <c r="I20" s="1185" t="s">
        <v>1430</v>
      </c>
      <c r="J20" s="1217" t="s">
        <v>1430</v>
      </c>
      <c r="K20" s="1185" t="s">
        <v>1430</v>
      </c>
      <c r="L20" s="1218" t="s">
        <v>1430</v>
      </c>
      <c r="M20" s="476" t="s">
        <v>1430</v>
      </c>
      <c r="N20" s="476" t="s">
        <v>1430</v>
      </c>
      <c r="O20" s="1219" t="s">
        <v>1430</v>
      </c>
      <c r="P20" s="1219" t="s">
        <v>1430</v>
      </c>
    </row>
    <row r="21" spans="1:16" ht="12.75" hidden="1">
      <c r="A21" s="1227"/>
      <c r="B21" s="76" t="s">
        <v>952</v>
      </c>
      <c r="C21" s="355"/>
      <c r="D21" s="1231"/>
      <c r="E21" s="1231"/>
      <c r="F21" s="77"/>
      <c r="G21" s="77"/>
      <c r="H21" s="77"/>
      <c r="I21" s="1231"/>
      <c r="J21" s="77"/>
      <c r="K21" s="1231"/>
      <c r="L21" s="477"/>
      <c r="M21" s="478"/>
      <c r="N21" s="478"/>
      <c r="O21" s="1232"/>
      <c r="P21" s="1232"/>
    </row>
    <row r="22" spans="1:16" ht="12.75" hidden="1">
      <c r="A22" s="1237" t="s">
        <v>1431</v>
      </c>
      <c r="B22" s="1238"/>
      <c r="C22" s="1239"/>
      <c r="D22" s="1240">
        <v>0.711</v>
      </c>
      <c r="E22" s="1240">
        <v>0.711</v>
      </c>
      <c r="F22" s="1240">
        <v>0.711</v>
      </c>
      <c r="G22" s="1240">
        <v>1.016</v>
      </c>
      <c r="H22" s="1240">
        <v>0.387</v>
      </c>
      <c r="I22" s="1240">
        <v>0.387</v>
      </c>
      <c r="J22" s="1240">
        <v>0.387</v>
      </c>
      <c r="K22" s="1240">
        <v>0.387</v>
      </c>
      <c r="L22" s="1241">
        <v>0.387</v>
      </c>
      <c r="M22" s="1242">
        <v>0.387</v>
      </c>
      <c r="N22" s="1242">
        <v>0.387</v>
      </c>
      <c r="O22" s="1243">
        <v>0.387</v>
      </c>
      <c r="P22" s="1243">
        <v>0.387</v>
      </c>
    </row>
    <row r="23" spans="1:16" ht="12.75" hidden="1">
      <c r="A23" s="1223" t="s">
        <v>956</v>
      </c>
      <c r="B23" s="20"/>
      <c r="C23" s="355"/>
      <c r="D23" s="1231"/>
      <c r="E23" s="1231"/>
      <c r="F23" s="77"/>
      <c r="G23" s="77"/>
      <c r="H23" s="77"/>
      <c r="I23" s="1231"/>
      <c r="J23" s="77"/>
      <c r="K23" s="1231"/>
      <c r="L23" s="477"/>
      <c r="M23" s="478"/>
      <c r="N23" s="478"/>
      <c r="O23" s="1232"/>
      <c r="P23" s="1232"/>
    </row>
    <row r="24" spans="1:16" ht="12.75" hidden="1">
      <c r="A24" s="1227"/>
      <c r="B24" s="231" t="s">
        <v>957</v>
      </c>
      <c r="C24" s="355"/>
      <c r="D24" s="1231"/>
      <c r="E24" s="1231"/>
      <c r="F24" s="77"/>
      <c r="G24" s="77"/>
      <c r="H24" s="77"/>
      <c r="I24" s="1231"/>
      <c r="J24" s="77"/>
      <c r="K24" s="1231"/>
      <c r="L24" s="477"/>
      <c r="M24" s="478"/>
      <c r="N24" s="478"/>
      <c r="O24" s="1232"/>
      <c r="P24" s="1232"/>
    </row>
    <row r="25" spans="1:16" ht="12.75" hidden="1">
      <c r="A25" s="1227"/>
      <c r="B25" s="20" t="s">
        <v>958</v>
      </c>
      <c r="C25" s="355"/>
      <c r="D25" s="1231" t="s">
        <v>959</v>
      </c>
      <c r="E25" s="1231" t="s">
        <v>959</v>
      </c>
      <c r="F25" s="77" t="s">
        <v>959</v>
      </c>
      <c r="G25" s="77" t="s">
        <v>960</v>
      </c>
      <c r="H25" s="77" t="s">
        <v>960</v>
      </c>
      <c r="I25" s="1231" t="s">
        <v>960</v>
      </c>
      <c r="J25" s="77" t="s">
        <v>960</v>
      </c>
      <c r="K25" s="1231" t="s">
        <v>960</v>
      </c>
      <c r="L25" s="477" t="s">
        <v>960</v>
      </c>
      <c r="M25" s="478" t="s">
        <v>960</v>
      </c>
      <c r="N25" s="478" t="s">
        <v>960</v>
      </c>
      <c r="O25" s="1232" t="s">
        <v>960</v>
      </c>
      <c r="P25" s="1232" t="s">
        <v>960</v>
      </c>
    </row>
    <row r="26" spans="1:16" ht="12.75" hidden="1">
      <c r="A26" s="1227"/>
      <c r="B26" s="20" t="s">
        <v>961</v>
      </c>
      <c r="C26" s="355"/>
      <c r="D26" s="1231"/>
      <c r="E26" s="1231"/>
      <c r="F26" s="77"/>
      <c r="G26" s="77"/>
      <c r="H26" s="77"/>
      <c r="I26" s="1231"/>
      <c r="J26" s="77"/>
      <c r="K26" s="1231"/>
      <c r="L26" s="477"/>
      <c r="M26" s="478"/>
      <c r="N26" s="478"/>
      <c r="O26" s="1232"/>
      <c r="P26" s="1232"/>
    </row>
    <row r="27" spans="1:16" ht="12.75" hidden="1">
      <c r="A27" s="1227"/>
      <c r="B27" s="20"/>
      <c r="C27" s="355" t="s">
        <v>962</v>
      </c>
      <c r="D27" s="1231" t="s">
        <v>963</v>
      </c>
      <c r="E27" s="1231" t="s">
        <v>963</v>
      </c>
      <c r="F27" s="77" t="s">
        <v>963</v>
      </c>
      <c r="G27" s="77" t="s">
        <v>964</v>
      </c>
      <c r="H27" s="77" t="s">
        <v>964</v>
      </c>
      <c r="I27" s="1231" t="s">
        <v>964</v>
      </c>
      <c r="J27" s="77" t="s">
        <v>964</v>
      </c>
      <c r="K27" s="1231" t="s">
        <v>964</v>
      </c>
      <c r="L27" s="477" t="s">
        <v>964</v>
      </c>
      <c r="M27" s="478" t="s">
        <v>964</v>
      </c>
      <c r="N27" s="478" t="s">
        <v>964</v>
      </c>
      <c r="O27" s="1232" t="s">
        <v>964</v>
      </c>
      <c r="P27" s="1232" t="s">
        <v>964</v>
      </c>
    </row>
    <row r="28" spans="1:16" ht="12.75" hidden="1">
      <c r="A28" s="1227"/>
      <c r="B28" s="20"/>
      <c r="C28" s="355" t="s">
        <v>965</v>
      </c>
      <c r="D28" s="1231" t="s">
        <v>966</v>
      </c>
      <c r="E28" s="1231" t="s">
        <v>966</v>
      </c>
      <c r="F28" s="1231" t="s">
        <v>966</v>
      </c>
      <c r="G28" s="1231" t="s">
        <v>967</v>
      </c>
      <c r="H28" s="1231" t="s">
        <v>967</v>
      </c>
      <c r="I28" s="1231" t="s">
        <v>967</v>
      </c>
      <c r="J28" s="1231" t="s">
        <v>967</v>
      </c>
      <c r="K28" s="1231" t="s">
        <v>967</v>
      </c>
      <c r="L28" s="477" t="s">
        <v>967</v>
      </c>
      <c r="M28" s="478" t="s">
        <v>967</v>
      </c>
      <c r="N28" s="478" t="s">
        <v>967</v>
      </c>
      <c r="O28" s="1232" t="s">
        <v>967</v>
      </c>
      <c r="P28" s="1232" t="s">
        <v>967</v>
      </c>
    </row>
    <row r="29" spans="1:16" ht="12.75" hidden="1">
      <c r="A29" s="1227"/>
      <c r="B29" s="20"/>
      <c r="C29" s="355" t="s">
        <v>968</v>
      </c>
      <c r="D29" s="1231" t="s">
        <v>960</v>
      </c>
      <c r="E29" s="1231" t="s">
        <v>960</v>
      </c>
      <c r="F29" s="1231" t="s">
        <v>960</v>
      </c>
      <c r="G29" s="1231" t="s">
        <v>969</v>
      </c>
      <c r="H29" s="1231" t="s">
        <v>969</v>
      </c>
      <c r="I29" s="1231" t="s">
        <v>969</v>
      </c>
      <c r="J29" s="1231" t="s">
        <v>969</v>
      </c>
      <c r="K29" s="1231" t="s">
        <v>969</v>
      </c>
      <c r="L29" s="477" t="s">
        <v>969</v>
      </c>
      <c r="M29" s="478" t="s">
        <v>969</v>
      </c>
      <c r="N29" s="478" t="s">
        <v>969</v>
      </c>
      <c r="O29" s="1232" t="s">
        <v>969</v>
      </c>
      <c r="P29" s="1232" t="s">
        <v>969</v>
      </c>
    </row>
    <row r="30" spans="1:16" ht="12.75" hidden="1">
      <c r="A30" s="1227"/>
      <c r="B30" s="20"/>
      <c r="C30" s="355" t="s">
        <v>970</v>
      </c>
      <c r="D30" s="1231" t="s">
        <v>971</v>
      </c>
      <c r="E30" s="1231" t="s">
        <v>971</v>
      </c>
      <c r="F30" s="1231" t="s">
        <v>971</v>
      </c>
      <c r="G30" s="77" t="s">
        <v>1432</v>
      </c>
      <c r="H30" s="1231" t="s">
        <v>972</v>
      </c>
      <c r="I30" s="1231" t="s">
        <v>972</v>
      </c>
      <c r="J30" s="1231" t="s">
        <v>972</v>
      </c>
      <c r="K30" s="1231" t="s">
        <v>972</v>
      </c>
      <c r="L30" s="477" t="s">
        <v>972</v>
      </c>
      <c r="M30" s="478" t="s">
        <v>972</v>
      </c>
      <c r="N30" s="478" t="s">
        <v>972</v>
      </c>
      <c r="O30" s="1232" t="s">
        <v>972</v>
      </c>
      <c r="P30" s="1232" t="s">
        <v>972</v>
      </c>
    </row>
    <row r="31" spans="1:16" ht="12.75" hidden="1">
      <c r="A31" s="1227"/>
      <c r="B31" s="20"/>
      <c r="C31" s="355" t="s">
        <v>973</v>
      </c>
      <c r="D31" s="1231" t="s">
        <v>1433</v>
      </c>
      <c r="E31" s="1231" t="s">
        <v>1433</v>
      </c>
      <c r="F31" s="1231" t="s">
        <v>1433</v>
      </c>
      <c r="G31" s="77" t="s">
        <v>1434</v>
      </c>
      <c r="H31" s="1231" t="s">
        <v>1435</v>
      </c>
      <c r="I31" s="1231" t="s">
        <v>1435</v>
      </c>
      <c r="J31" s="1231" t="s">
        <v>1435</v>
      </c>
      <c r="K31" s="1231" t="s">
        <v>1435</v>
      </c>
      <c r="L31" s="477" t="s">
        <v>1435</v>
      </c>
      <c r="M31" s="478" t="s">
        <v>1435</v>
      </c>
      <c r="N31" s="478" t="s">
        <v>1435</v>
      </c>
      <c r="O31" s="1232" t="s">
        <v>1435</v>
      </c>
      <c r="P31" s="1232" t="s">
        <v>1435</v>
      </c>
    </row>
    <row r="32" spans="1:16" ht="7.5" customHeight="1" hidden="1">
      <c r="A32" s="1227"/>
      <c r="B32" s="20"/>
      <c r="C32" s="355"/>
      <c r="D32" s="1231"/>
      <c r="E32" s="1231"/>
      <c r="F32" s="77"/>
      <c r="G32" s="77"/>
      <c r="H32" s="77"/>
      <c r="I32" s="1231"/>
      <c r="J32" s="77"/>
      <c r="K32" s="1231"/>
      <c r="L32" s="477"/>
      <c r="M32" s="478"/>
      <c r="N32" s="478"/>
      <c r="O32" s="1232"/>
      <c r="P32" s="1232"/>
    </row>
    <row r="33" spans="1:16" ht="12.75" hidden="1">
      <c r="A33" s="1227"/>
      <c r="B33" s="231" t="s">
        <v>974</v>
      </c>
      <c r="C33" s="355"/>
      <c r="D33" s="1231"/>
      <c r="E33" s="1231"/>
      <c r="F33" s="77"/>
      <c r="G33" s="77"/>
      <c r="H33" s="77"/>
      <c r="I33" s="1231"/>
      <c r="J33" s="77"/>
      <c r="K33" s="1231"/>
      <c r="L33" s="477"/>
      <c r="M33" s="478"/>
      <c r="N33" s="478"/>
      <c r="O33" s="1232"/>
      <c r="P33" s="1232"/>
    </row>
    <row r="34" spans="1:16" ht="12.75" hidden="1">
      <c r="A34" s="1227"/>
      <c r="B34" s="20" t="s">
        <v>975</v>
      </c>
      <c r="C34" s="355"/>
      <c r="D34" s="1231" t="s">
        <v>976</v>
      </c>
      <c r="E34" s="1231" t="s">
        <v>976</v>
      </c>
      <c r="F34" s="77" t="s">
        <v>976</v>
      </c>
      <c r="G34" s="77" t="s">
        <v>976</v>
      </c>
      <c r="H34" s="77" t="s">
        <v>976</v>
      </c>
      <c r="I34" s="1231" t="s">
        <v>976</v>
      </c>
      <c r="J34" s="77" t="s">
        <v>976</v>
      </c>
      <c r="K34" s="1231" t="s">
        <v>976</v>
      </c>
      <c r="L34" s="477" t="s">
        <v>976</v>
      </c>
      <c r="M34" s="478" t="s">
        <v>976</v>
      </c>
      <c r="N34" s="478" t="s">
        <v>976</v>
      </c>
      <c r="O34" s="1232" t="s">
        <v>976</v>
      </c>
      <c r="P34" s="1232" t="s">
        <v>976</v>
      </c>
    </row>
    <row r="35" spans="1:16" ht="12.75" hidden="1">
      <c r="A35" s="1227"/>
      <c r="B35" s="76" t="s">
        <v>977</v>
      </c>
      <c r="C35" s="355"/>
      <c r="D35" s="1231" t="s">
        <v>978</v>
      </c>
      <c r="E35" s="1231" t="s">
        <v>978</v>
      </c>
      <c r="F35" s="77" t="s">
        <v>978</v>
      </c>
      <c r="G35" s="77" t="s">
        <v>979</v>
      </c>
      <c r="H35" s="77" t="s">
        <v>979</v>
      </c>
      <c r="I35" s="1231" t="s">
        <v>979</v>
      </c>
      <c r="J35" s="77" t="s">
        <v>979</v>
      </c>
      <c r="K35" s="1231" t="s">
        <v>979</v>
      </c>
      <c r="L35" s="477" t="s">
        <v>979</v>
      </c>
      <c r="M35" s="478" t="s">
        <v>979</v>
      </c>
      <c r="N35" s="478" t="s">
        <v>979</v>
      </c>
      <c r="O35" s="1232" t="s">
        <v>979</v>
      </c>
      <c r="P35" s="1232" t="s">
        <v>979</v>
      </c>
    </row>
    <row r="36" spans="1:16" ht="12.75" hidden="1">
      <c r="A36" s="1227"/>
      <c r="B36" s="76" t="s">
        <v>980</v>
      </c>
      <c r="C36" s="355"/>
      <c r="D36" s="1231" t="s">
        <v>981</v>
      </c>
      <c r="E36" s="1231" t="s">
        <v>981</v>
      </c>
      <c r="F36" s="77" t="s">
        <v>981</v>
      </c>
      <c r="G36" s="77" t="s">
        <v>1436</v>
      </c>
      <c r="H36" s="77" t="s">
        <v>1436</v>
      </c>
      <c r="I36" s="1231" t="s">
        <v>1436</v>
      </c>
      <c r="J36" s="77" t="s">
        <v>1436</v>
      </c>
      <c r="K36" s="1231" t="s">
        <v>1436</v>
      </c>
      <c r="L36" s="477" t="s">
        <v>1436</v>
      </c>
      <c r="M36" s="478" t="s">
        <v>1436</v>
      </c>
      <c r="N36" s="478" t="s">
        <v>1436</v>
      </c>
      <c r="O36" s="1232" t="s">
        <v>1436</v>
      </c>
      <c r="P36" s="1232" t="s">
        <v>1436</v>
      </c>
    </row>
    <row r="37" spans="1:16" ht="12.75" hidden="1">
      <c r="A37" s="1227"/>
      <c r="B37" s="76" t="s">
        <v>982</v>
      </c>
      <c r="C37" s="355"/>
      <c r="D37" s="1231" t="s">
        <v>983</v>
      </c>
      <c r="E37" s="1231" t="s">
        <v>983</v>
      </c>
      <c r="F37" s="77" t="s">
        <v>983</v>
      </c>
      <c r="G37" s="77" t="s">
        <v>1437</v>
      </c>
      <c r="H37" s="77" t="s">
        <v>1437</v>
      </c>
      <c r="I37" s="1231" t="s">
        <v>1437</v>
      </c>
      <c r="J37" s="77" t="s">
        <v>1437</v>
      </c>
      <c r="K37" s="1231" t="s">
        <v>1437</v>
      </c>
      <c r="L37" s="477" t="s">
        <v>1437</v>
      </c>
      <c r="M37" s="478" t="s">
        <v>1437</v>
      </c>
      <c r="N37" s="478" t="s">
        <v>1437</v>
      </c>
      <c r="O37" s="1232" t="s">
        <v>1437</v>
      </c>
      <c r="P37" s="1232" t="s">
        <v>1437</v>
      </c>
    </row>
    <row r="38" spans="1:16" ht="12.75" hidden="1">
      <c r="A38" s="1227"/>
      <c r="B38" s="76" t="s">
        <v>984</v>
      </c>
      <c r="C38" s="355"/>
      <c r="D38" s="1231" t="s">
        <v>985</v>
      </c>
      <c r="E38" s="1231" t="s">
        <v>985</v>
      </c>
      <c r="F38" s="77" t="s">
        <v>985</v>
      </c>
      <c r="G38" s="77" t="s">
        <v>1438</v>
      </c>
      <c r="H38" s="77" t="s">
        <v>1439</v>
      </c>
      <c r="I38" s="1231" t="s">
        <v>1439</v>
      </c>
      <c r="J38" s="77" t="s">
        <v>1439</v>
      </c>
      <c r="K38" s="1231" t="s">
        <v>1439</v>
      </c>
      <c r="L38" s="477" t="s">
        <v>1439</v>
      </c>
      <c r="M38" s="478" t="s">
        <v>1439</v>
      </c>
      <c r="N38" s="478" t="s">
        <v>1439</v>
      </c>
      <c r="O38" s="1232" t="s">
        <v>1439</v>
      </c>
      <c r="P38" s="1232" t="s">
        <v>1439</v>
      </c>
    </row>
    <row r="39" spans="1:16" ht="7.5" customHeight="1" hidden="1">
      <c r="A39" s="1233"/>
      <c r="B39" s="480"/>
      <c r="C39" s="356"/>
      <c r="D39" s="1231"/>
      <c r="E39" s="1231"/>
      <c r="F39" s="77"/>
      <c r="G39" s="77"/>
      <c r="H39" s="77"/>
      <c r="I39" s="1231"/>
      <c r="J39" s="77"/>
      <c r="K39" s="1231"/>
      <c r="L39" s="477"/>
      <c r="M39" s="478"/>
      <c r="N39" s="478"/>
      <c r="O39" s="1232"/>
      <c r="P39" s="1232"/>
    </row>
    <row r="40" spans="1:16" s="1132" customFormat="1" ht="12.75" hidden="1">
      <c r="A40" s="1244"/>
      <c r="B40" s="1245" t="s">
        <v>986</v>
      </c>
      <c r="C40" s="1246"/>
      <c r="D40" s="966">
        <v>4</v>
      </c>
      <c r="E40" s="966">
        <v>4</v>
      </c>
      <c r="F40" s="481">
        <v>4</v>
      </c>
      <c r="G40" s="481"/>
      <c r="H40" s="481"/>
      <c r="I40" s="966"/>
      <c r="J40" s="481"/>
      <c r="K40" s="966"/>
      <c r="L40" s="1189"/>
      <c r="M40" s="1247"/>
      <c r="N40" s="1247"/>
      <c r="O40" s="975"/>
      <c r="P40" s="975"/>
    </row>
    <row r="41" spans="1:16" ht="12.75" hidden="1">
      <c r="A41" s="18" t="s">
        <v>1440</v>
      </c>
      <c r="B41" s="20"/>
      <c r="C41" s="20"/>
      <c r="D41" s="341"/>
      <c r="E41" s="341"/>
      <c r="F41" s="18"/>
      <c r="G41" s="18"/>
      <c r="H41" s="18"/>
      <c r="I41" s="341"/>
      <c r="J41" s="18"/>
      <c r="K41" s="341"/>
      <c r="L41" s="341"/>
      <c r="M41" s="248"/>
      <c r="N41" s="248"/>
      <c r="O41" s="248"/>
      <c r="P41" s="248"/>
    </row>
    <row r="42" spans="1:16" ht="12.75" hidden="1">
      <c r="A42" s="18"/>
      <c r="B42" s="20" t="s">
        <v>1441</v>
      </c>
      <c r="C42" s="20"/>
      <c r="D42" s="341"/>
      <c r="E42" s="341"/>
      <c r="F42" s="18"/>
      <c r="G42" s="18"/>
      <c r="H42" s="18"/>
      <c r="I42" s="341"/>
      <c r="J42" s="18"/>
      <c r="K42" s="341"/>
      <c r="L42" s="341"/>
      <c r="M42" s="248"/>
      <c r="N42" s="248"/>
      <c r="O42" s="248"/>
      <c r="P42" s="248"/>
    </row>
    <row r="43" spans="1:16" ht="12.75" hidden="1">
      <c r="A43" s="18"/>
      <c r="B43" s="20" t="s">
        <v>1442</v>
      </c>
      <c r="C43" s="20"/>
      <c r="D43" s="341"/>
      <c r="E43" s="341"/>
      <c r="F43" s="18"/>
      <c r="G43" s="18"/>
      <c r="H43" s="18"/>
      <c r="I43" s="341"/>
      <c r="J43" s="18"/>
      <c r="K43" s="341"/>
      <c r="L43" s="341"/>
      <c r="M43" s="248"/>
      <c r="N43" s="248"/>
      <c r="O43" s="248"/>
      <c r="P43" s="248"/>
    </row>
    <row r="44" spans="1:16" ht="12.75" hidden="1">
      <c r="A44" s="18"/>
      <c r="B44" s="20" t="s">
        <v>1443</v>
      </c>
      <c r="C44" s="20"/>
      <c r="D44" s="341"/>
      <c r="E44" s="341"/>
      <c r="F44" s="18"/>
      <c r="G44" s="18"/>
      <c r="H44" s="18"/>
      <c r="I44" s="341"/>
      <c r="J44" s="18"/>
      <c r="K44" s="341"/>
      <c r="L44" s="341"/>
      <c r="M44" s="248"/>
      <c r="N44" s="248"/>
      <c r="O44" s="248"/>
      <c r="P44" s="248"/>
    </row>
    <row r="45" spans="1:16" ht="12.75" hidden="1">
      <c r="A45" s="18"/>
      <c r="B45" s="20" t="s">
        <v>1444</v>
      </c>
      <c r="C45" s="20"/>
      <c r="D45" s="341"/>
      <c r="E45" s="341"/>
      <c r="F45" s="18"/>
      <c r="G45" s="18"/>
      <c r="H45" s="18"/>
      <c r="I45" s="341"/>
      <c r="J45" s="18"/>
      <c r="K45" s="341"/>
      <c r="L45" s="341"/>
      <c r="M45" s="248"/>
      <c r="N45" s="248"/>
      <c r="O45" s="248"/>
      <c r="P45" s="248"/>
    </row>
    <row r="46" spans="1:16" ht="12.75" hidden="1">
      <c r="A46" s="18"/>
      <c r="B46" s="20"/>
      <c r="C46" s="20"/>
      <c r="D46" s="341"/>
      <c r="E46" s="341"/>
      <c r="F46" s="18"/>
      <c r="G46" s="18"/>
      <c r="H46" s="18"/>
      <c r="I46" s="341"/>
      <c r="J46" s="18"/>
      <c r="K46" s="341"/>
      <c r="L46" s="341"/>
      <c r="M46" s="248"/>
      <c r="N46" s="248"/>
      <c r="O46" s="248"/>
      <c r="P46" s="248"/>
    </row>
    <row r="47" spans="1:16" ht="12.75" hidden="1">
      <c r="A47" s="18" t="s">
        <v>1445</v>
      </c>
      <c r="B47" s="20" t="s">
        <v>1446</v>
      </c>
      <c r="C47" s="20"/>
      <c r="D47" s="341"/>
      <c r="E47" s="341"/>
      <c r="F47" s="18"/>
      <c r="G47" s="18"/>
      <c r="H47" s="18"/>
      <c r="I47" s="341"/>
      <c r="J47" s="18"/>
      <c r="K47" s="341"/>
      <c r="L47" s="341"/>
      <c r="M47" s="248"/>
      <c r="N47" s="248"/>
      <c r="O47" s="248"/>
      <c r="P47" s="248"/>
    </row>
    <row r="48" spans="1:16" ht="12.75" hidden="1">
      <c r="A48" s="18"/>
      <c r="B48" s="20"/>
      <c r="C48" s="20" t="s">
        <v>957</v>
      </c>
      <c r="D48" s="341"/>
      <c r="E48" s="341"/>
      <c r="F48" s="18"/>
      <c r="G48" s="18"/>
      <c r="H48" s="18"/>
      <c r="I48" s="341"/>
      <c r="J48" s="18"/>
      <c r="K48" s="341"/>
      <c r="L48" s="341"/>
      <c r="M48" s="248"/>
      <c r="N48" s="248"/>
      <c r="O48" s="248"/>
      <c r="P48" s="248"/>
    </row>
    <row r="49" spans="1:16" ht="12.75" hidden="1">
      <c r="A49" s="18"/>
      <c r="B49" s="20"/>
      <c r="C49" s="20" t="s">
        <v>961</v>
      </c>
      <c r="D49" s="341"/>
      <c r="E49" s="341"/>
      <c r="F49" s="18"/>
      <c r="G49" s="18"/>
      <c r="H49" s="18"/>
      <c r="I49" s="341"/>
      <c r="J49" s="18"/>
      <c r="K49" s="341"/>
      <c r="L49" s="341"/>
      <c r="M49" s="248"/>
      <c r="N49" s="248"/>
      <c r="O49" s="248"/>
      <c r="P49" s="248"/>
    </row>
    <row r="50" spans="1:16" ht="12.75" hidden="1">
      <c r="A50" s="18"/>
      <c r="B50" s="20"/>
      <c r="C50" s="1248" t="s">
        <v>965</v>
      </c>
      <c r="D50" s="341"/>
      <c r="E50" s="341"/>
      <c r="F50" s="18"/>
      <c r="G50" s="18"/>
      <c r="H50" s="18"/>
      <c r="I50" s="341"/>
      <c r="J50" s="18"/>
      <c r="K50" s="341"/>
      <c r="L50" s="341"/>
      <c r="M50" s="248"/>
      <c r="N50" s="248"/>
      <c r="O50" s="248"/>
      <c r="P50" s="248"/>
    </row>
    <row r="51" spans="1:16" ht="12.75" hidden="1">
      <c r="A51" s="18"/>
      <c r="B51" s="20"/>
      <c r="C51" s="1248" t="s">
        <v>968</v>
      </c>
      <c r="D51" s="341"/>
      <c r="E51" s="341"/>
      <c r="F51" s="18"/>
      <c r="G51" s="18"/>
      <c r="H51" s="18"/>
      <c r="I51" s="341"/>
      <c r="J51" s="18"/>
      <c r="K51" s="341"/>
      <c r="L51" s="341"/>
      <c r="M51" s="248"/>
      <c r="N51" s="248"/>
      <c r="O51" s="248"/>
      <c r="P51" s="248"/>
    </row>
    <row r="52" spans="1:16" ht="12.75" hidden="1">
      <c r="A52" s="18"/>
      <c r="B52" s="20"/>
      <c r="C52" s="1248" t="s">
        <v>970</v>
      </c>
      <c r="D52" s="341"/>
      <c r="E52" s="341"/>
      <c r="F52" s="18"/>
      <c r="G52" s="18"/>
      <c r="H52" s="18"/>
      <c r="I52" s="341"/>
      <c r="J52" s="18"/>
      <c r="K52" s="341"/>
      <c r="L52" s="341"/>
      <c r="M52" s="248"/>
      <c r="N52" s="248"/>
      <c r="O52" s="248"/>
      <c r="P52" s="248"/>
    </row>
    <row r="53" spans="1:16" ht="12.75" hidden="1">
      <c r="A53" s="18"/>
      <c r="B53" s="20"/>
      <c r="C53" s="1248" t="s">
        <v>1447</v>
      </c>
      <c r="D53" s="341"/>
      <c r="E53" s="341"/>
      <c r="F53" s="18"/>
      <c r="G53" s="18"/>
      <c r="H53" s="18"/>
      <c r="I53" s="341"/>
      <c r="J53" s="18"/>
      <c r="K53" s="341"/>
      <c r="L53" s="341"/>
      <c r="M53" s="248"/>
      <c r="N53" s="248"/>
      <c r="O53" s="248"/>
      <c r="P53" s="248"/>
    </row>
    <row r="54" spans="1:16" ht="12.75" hidden="1">
      <c r="A54" s="18"/>
      <c r="B54" s="20"/>
      <c r="C54" s="1248" t="s">
        <v>1448</v>
      </c>
      <c r="D54" s="341"/>
      <c r="E54" s="341"/>
      <c r="F54" s="18"/>
      <c r="G54" s="18"/>
      <c r="H54" s="18"/>
      <c r="I54" s="341"/>
      <c r="J54" s="18"/>
      <c r="K54" s="341"/>
      <c r="L54" s="341"/>
      <c r="M54" s="248"/>
      <c r="N54" s="248"/>
      <c r="O54" s="248"/>
      <c r="P54" s="248"/>
    </row>
    <row r="55" spans="1:16" ht="12.75" hidden="1">
      <c r="A55" s="18"/>
      <c r="B55" s="20"/>
      <c r="C55" s="1248" t="s">
        <v>1449</v>
      </c>
      <c r="D55" s="341"/>
      <c r="E55" s="341"/>
      <c r="F55" s="18"/>
      <c r="G55" s="18"/>
      <c r="H55" s="18"/>
      <c r="I55" s="341"/>
      <c r="J55" s="18"/>
      <c r="K55" s="341"/>
      <c r="L55" s="341"/>
      <c r="M55" s="248"/>
      <c r="N55" s="248"/>
      <c r="O55" s="248"/>
      <c r="P55" s="248"/>
    </row>
    <row r="56" spans="1:16" ht="12.75" hidden="1">
      <c r="A56" s="18"/>
      <c r="B56" s="20"/>
      <c r="C56" s="1248" t="s">
        <v>1450</v>
      </c>
      <c r="D56" s="341"/>
      <c r="E56" s="341"/>
      <c r="F56" s="18"/>
      <c r="G56" s="18"/>
      <c r="H56" s="18"/>
      <c r="I56" s="341"/>
      <c r="J56" s="18"/>
      <c r="K56" s="341"/>
      <c r="L56" s="341"/>
      <c r="M56" s="248"/>
      <c r="N56" s="248"/>
      <c r="O56" s="248"/>
      <c r="P56" s="248"/>
    </row>
    <row r="57" spans="1:16" ht="12.75" hidden="1">
      <c r="A57" s="18"/>
      <c r="B57" s="20"/>
      <c r="C57" s="20" t="s">
        <v>974</v>
      </c>
      <c r="D57" s="341"/>
      <c r="E57" s="341"/>
      <c r="F57" s="18"/>
      <c r="G57" s="18"/>
      <c r="H57" s="18"/>
      <c r="I57" s="341"/>
      <c r="J57" s="18"/>
      <c r="K57" s="341"/>
      <c r="L57" s="341"/>
      <c r="M57" s="248"/>
      <c r="N57" s="248"/>
      <c r="O57" s="248"/>
      <c r="P57" s="248"/>
    </row>
    <row r="58" spans="1:16" ht="12.75" hidden="1">
      <c r="A58" s="18"/>
      <c r="B58" s="20"/>
      <c r="C58" s="20" t="s">
        <v>975</v>
      </c>
      <c r="D58" s="341"/>
      <c r="E58" s="341"/>
      <c r="F58" s="18"/>
      <c r="G58" s="18"/>
      <c r="H58" s="18"/>
      <c r="I58" s="341"/>
      <c r="J58" s="18"/>
      <c r="K58" s="341"/>
      <c r="L58" s="341"/>
      <c r="M58" s="248"/>
      <c r="N58" s="248"/>
      <c r="O58" s="248"/>
      <c r="P58" s="248"/>
    </row>
    <row r="59" spans="1:16" ht="12.75" hidden="1">
      <c r="A59" s="18"/>
      <c r="B59" s="20"/>
      <c r="C59" s="33" t="s">
        <v>1451</v>
      </c>
      <c r="D59" s="341"/>
      <c r="E59" s="341"/>
      <c r="F59" s="18"/>
      <c r="G59" s="18"/>
      <c r="H59" s="18"/>
      <c r="I59" s="341"/>
      <c r="J59" s="18"/>
      <c r="K59" s="341"/>
      <c r="L59" s="341"/>
      <c r="M59" s="248"/>
      <c r="N59" s="248"/>
      <c r="O59" s="248"/>
      <c r="P59" s="248"/>
    </row>
    <row r="60" spans="1:16" ht="12.75" hidden="1">
      <c r="A60" s="18"/>
      <c r="B60" s="20"/>
      <c r="C60" s="33" t="s">
        <v>1452</v>
      </c>
      <c r="D60" s="341"/>
      <c r="E60" s="341"/>
      <c r="F60" s="18"/>
      <c r="G60" s="18"/>
      <c r="H60" s="18"/>
      <c r="I60" s="341"/>
      <c r="J60" s="18"/>
      <c r="K60" s="341"/>
      <c r="L60" s="341"/>
      <c r="M60" s="248"/>
      <c r="N60" s="248"/>
      <c r="O60" s="248"/>
      <c r="P60" s="248"/>
    </row>
    <row r="61" spans="1:16" ht="12.75" hidden="1">
      <c r="A61" s="18"/>
      <c r="B61" s="20"/>
      <c r="C61" s="76" t="s">
        <v>982</v>
      </c>
      <c r="D61" s="341"/>
      <c r="E61" s="341"/>
      <c r="F61" s="18"/>
      <c r="G61" s="18"/>
      <c r="H61" s="18"/>
      <c r="I61" s="341"/>
      <c r="J61" s="18"/>
      <c r="K61" s="341"/>
      <c r="L61" s="341"/>
      <c r="M61" s="248"/>
      <c r="N61" s="248"/>
      <c r="O61" s="248"/>
      <c r="P61" s="248"/>
    </row>
    <row r="62" spans="1:16" ht="12.75" hidden="1">
      <c r="A62" s="18"/>
      <c r="B62" s="20"/>
      <c r="C62" s="76"/>
      <c r="D62" s="341"/>
      <c r="E62" s="341"/>
      <c r="F62" s="18"/>
      <c r="G62" s="18"/>
      <c r="H62" s="18"/>
      <c r="I62" s="341"/>
      <c r="J62" s="18"/>
      <c r="K62" s="341"/>
      <c r="L62" s="341"/>
      <c r="M62" s="248"/>
      <c r="N62" s="248"/>
      <c r="O62" s="248"/>
      <c r="P62" s="248"/>
    </row>
    <row r="63" spans="1:16" ht="12.75" hidden="1">
      <c r="A63" s="75" t="s">
        <v>1002</v>
      </c>
      <c r="B63" s="20"/>
      <c r="C63" s="20"/>
      <c r="D63" s="341"/>
      <c r="E63" s="341"/>
      <c r="F63" s="18"/>
      <c r="G63" s="18"/>
      <c r="H63" s="18"/>
      <c r="I63" s="341"/>
      <c r="J63" s="18"/>
      <c r="K63" s="341"/>
      <c r="L63" s="341"/>
      <c r="M63" s="248"/>
      <c r="N63" s="248"/>
      <c r="O63" s="248"/>
      <c r="P63" s="248"/>
    </row>
    <row r="64" spans="1:16" ht="12.75" hidden="1">
      <c r="A64" s="75" t="s">
        <v>1003</v>
      </c>
      <c r="B64" s="20"/>
      <c r="C64" s="20"/>
      <c r="D64" s="341"/>
      <c r="E64" s="341"/>
      <c r="F64" s="18"/>
      <c r="G64" s="18"/>
      <c r="H64" s="18"/>
      <c r="I64" s="341"/>
      <c r="J64" s="18"/>
      <c r="K64" s="341"/>
      <c r="L64" s="341"/>
      <c r="M64" s="248"/>
      <c r="N64" s="248"/>
      <c r="O64" s="248"/>
      <c r="P64" s="248"/>
    </row>
    <row r="65" spans="2:3" ht="12.75" hidden="1">
      <c r="B65" s="482"/>
      <c r="C65" s="482"/>
    </row>
    <row r="66" spans="1:33" s="358" customFormat="1" ht="12.75">
      <c r="A66" s="1758" t="s">
        <v>606</v>
      </c>
      <c r="B66" s="1758"/>
      <c r="C66" s="1758"/>
      <c r="D66" s="1758"/>
      <c r="E66" s="1758"/>
      <c r="F66" s="1758"/>
      <c r="G66" s="1758"/>
      <c r="H66" s="1758"/>
      <c r="I66" s="1758"/>
      <c r="J66" s="1758"/>
      <c r="K66" s="1758"/>
      <c r="L66" s="1758"/>
      <c r="M66" s="1758"/>
      <c r="N66" s="1758"/>
      <c r="O66" s="1758"/>
      <c r="P66" s="1758"/>
      <c r="Q66" s="1758"/>
      <c r="R66" s="1758"/>
      <c r="S66" s="1758"/>
      <c r="T66" s="1758"/>
      <c r="U66" s="1758"/>
      <c r="V66" s="1758"/>
      <c r="W66" s="1758"/>
      <c r="X66" s="1758"/>
      <c r="AG66" s="461"/>
    </row>
    <row r="67" spans="1:24" ht="15.75">
      <c r="A67" s="1745" t="s">
        <v>945</v>
      </c>
      <c r="B67" s="1745"/>
      <c r="C67" s="1745"/>
      <c r="D67" s="1745"/>
      <c r="E67" s="1745"/>
      <c r="F67" s="1745"/>
      <c r="G67" s="1745"/>
      <c r="H67" s="1745"/>
      <c r="I67" s="1745"/>
      <c r="J67" s="1745"/>
      <c r="K67" s="1745"/>
      <c r="L67" s="1745"/>
      <c r="M67" s="1745"/>
      <c r="N67" s="1745"/>
      <c r="O67" s="1745"/>
      <c r="P67" s="1745"/>
      <c r="Q67" s="1745"/>
      <c r="R67" s="1745"/>
      <c r="S67" s="1745"/>
      <c r="T67" s="1745"/>
      <c r="U67" s="1745"/>
      <c r="V67" s="1745"/>
      <c r="W67" s="1745"/>
      <c r="X67" s="1745"/>
    </row>
    <row r="68" spans="1:24" ht="12.75">
      <c r="A68" s="1718" t="s">
        <v>1004</v>
      </c>
      <c r="B68" s="1718"/>
      <c r="C68" s="1718"/>
      <c r="D68" s="1718"/>
      <c r="E68" s="1718"/>
      <c r="F68" s="1718"/>
      <c r="G68" s="1718"/>
      <c r="H68" s="1718"/>
      <c r="I68" s="1718"/>
      <c r="J68" s="1718"/>
      <c r="K68" s="1718"/>
      <c r="L68" s="1718"/>
      <c r="M68" s="1718"/>
      <c r="N68" s="1718"/>
      <c r="O68" s="1718"/>
      <c r="P68" s="1718"/>
      <c r="Q68" s="1718"/>
      <c r="R68" s="1718"/>
      <c r="S68" s="1718"/>
      <c r="T68" s="1718"/>
      <c r="U68" s="1718"/>
      <c r="V68" s="1718"/>
      <c r="W68" s="1718"/>
      <c r="X68" s="1718"/>
    </row>
    <row r="69" spans="1:21" ht="13.5" thickBot="1">
      <c r="A69" s="18"/>
      <c r="B69" s="18"/>
      <c r="C69" s="18"/>
      <c r="D69" s="341"/>
      <c r="E69" s="341"/>
      <c r="F69" s="18"/>
      <c r="G69" s="18"/>
      <c r="H69" s="18"/>
      <c r="I69" s="341"/>
      <c r="J69" s="18"/>
      <c r="K69" s="341"/>
      <c r="L69" s="341"/>
      <c r="M69" s="248"/>
      <c r="N69" s="248"/>
      <c r="O69" s="248"/>
      <c r="P69" s="248"/>
      <c r="U69" s="599"/>
    </row>
    <row r="70" spans="1:32" ht="12.75">
      <c r="A70" s="1780" t="s">
        <v>946</v>
      </c>
      <c r="B70" s="1781"/>
      <c r="C70" s="1782"/>
      <c r="D70" s="483">
        <v>2003</v>
      </c>
      <c r="E70" s="483">
        <v>2004</v>
      </c>
      <c r="F70" s="483">
        <v>2005</v>
      </c>
      <c r="G70" s="483">
        <v>2005</v>
      </c>
      <c r="H70" s="483">
        <v>2006</v>
      </c>
      <c r="I70" s="483">
        <v>2006</v>
      </c>
      <c r="J70" s="483">
        <v>2006</v>
      </c>
      <c r="K70" s="483">
        <v>2006</v>
      </c>
      <c r="L70" s="483">
        <v>2007</v>
      </c>
      <c r="M70" s="483">
        <v>2007</v>
      </c>
      <c r="N70" s="483">
        <v>2007</v>
      </c>
      <c r="O70" s="483">
        <v>2007</v>
      </c>
      <c r="P70" s="483">
        <v>2008</v>
      </c>
      <c r="Q70" s="483">
        <v>2008</v>
      </c>
      <c r="R70" s="483">
        <v>2008</v>
      </c>
      <c r="S70" s="483">
        <v>2008</v>
      </c>
      <c r="T70" s="483">
        <v>2008</v>
      </c>
      <c r="U70" s="483">
        <v>2008</v>
      </c>
      <c r="V70" s="483">
        <v>2008</v>
      </c>
      <c r="W70" s="483">
        <v>2008</v>
      </c>
      <c r="X70" s="483">
        <v>2008</v>
      </c>
      <c r="Y70" s="483">
        <v>2008</v>
      </c>
      <c r="Z70" s="483">
        <v>2008</v>
      </c>
      <c r="AA70" s="483">
        <v>2008</v>
      </c>
      <c r="AB70" s="483">
        <v>2009</v>
      </c>
      <c r="AC70" s="483">
        <v>2009</v>
      </c>
      <c r="AD70" s="483">
        <v>2009</v>
      </c>
      <c r="AE70" s="483">
        <v>2009</v>
      </c>
      <c r="AF70" s="1454">
        <v>2009</v>
      </c>
    </row>
    <row r="71" spans="1:32" ht="12.75">
      <c r="A71" s="1783" t="s">
        <v>1005</v>
      </c>
      <c r="B71" s="1784"/>
      <c r="C71" s="1785"/>
      <c r="D71" s="300" t="s">
        <v>631</v>
      </c>
      <c r="E71" s="300" t="s">
        <v>631</v>
      </c>
      <c r="F71" s="300" t="s">
        <v>631</v>
      </c>
      <c r="G71" s="300" t="s">
        <v>534</v>
      </c>
      <c r="H71" s="300" t="s">
        <v>537</v>
      </c>
      <c r="I71" s="300" t="s">
        <v>540</v>
      </c>
      <c r="J71" s="300" t="s">
        <v>631</v>
      </c>
      <c r="K71" s="300" t="s">
        <v>534</v>
      </c>
      <c r="L71" s="300" t="s">
        <v>537</v>
      </c>
      <c r="M71" s="300" t="s">
        <v>540</v>
      </c>
      <c r="N71" s="300" t="s">
        <v>631</v>
      </c>
      <c r="O71" s="300" t="s">
        <v>534</v>
      </c>
      <c r="P71" s="300" t="s">
        <v>537</v>
      </c>
      <c r="Q71" s="300" t="s">
        <v>538</v>
      </c>
      <c r="R71" s="300" t="s">
        <v>539</v>
      </c>
      <c r="S71" s="300" t="s">
        <v>540</v>
      </c>
      <c r="T71" s="300" t="s">
        <v>541</v>
      </c>
      <c r="U71" s="300" t="s">
        <v>630</v>
      </c>
      <c r="V71" s="300" t="s">
        <v>631</v>
      </c>
      <c r="W71" s="300" t="s">
        <v>112</v>
      </c>
      <c r="X71" s="300" t="s">
        <v>527</v>
      </c>
      <c r="Y71" s="300" t="s">
        <v>534</v>
      </c>
      <c r="Z71" s="300" t="s">
        <v>535</v>
      </c>
      <c r="AA71" s="300" t="s">
        <v>536</v>
      </c>
      <c r="AB71" s="300" t="s">
        <v>537</v>
      </c>
      <c r="AC71" s="300" t="s">
        <v>538</v>
      </c>
      <c r="AD71" s="300" t="s">
        <v>539</v>
      </c>
      <c r="AE71" s="300" t="s">
        <v>540</v>
      </c>
      <c r="AF71" s="683" t="s">
        <v>541</v>
      </c>
    </row>
    <row r="72" spans="1:32" ht="12.75">
      <c r="A72" s="312" t="s">
        <v>1006</v>
      </c>
      <c r="B72" s="20"/>
      <c r="C72" s="355"/>
      <c r="D72" s="478"/>
      <c r="E72" s="478"/>
      <c r="F72" s="484"/>
      <c r="G72" s="484"/>
      <c r="H72" s="484"/>
      <c r="I72" s="478"/>
      <c r="J72" s="478"/>
      <c r="K72" s="478"/>
      <c r="L72" s="478"/>
      <c r="M72" s="478"/>
      <c r="N72" s="475"/>
      <c r="O72" s="475"/>
      <c r="P72" s="475"/>
      <c r="Q72" s="475"/>
      <c r="R72" s="475"/>
      <c r="S72" s="475"/>
      <c r="T72" s="475"/>
      <c r="U72" s="482"/>
      <c r="V72" s="482"/>
      <c r="W72" s="482"/>
      <c r="X72" s="482"/>
      <c r="Y72" s="482"/>
      <c r="Z72" s="482"/>
      <c r="AA72" s="482"/>
      <c r="AB72" s="482"/>
      <c r="AC72" s="482"/>
      <c r="AD72" s="482"/>
      <c r="AE72" s="482"/>
      <c r="AF72" s="1455"/>
    </row>
    <row r="73" spans="1:32" ht="12.75">
      <c r="A73" s="312"/>
      <c r="B73" s="20" t="s">
        <v>951</v>
      </c>
      <c r="C73" s="355"/>
      <c r="D73" s="479">
        <v>6</v>
      </c>
      <c r="E73" s="479">
        <v>6</v>
      </c>
      <c r="F73" s="301">
        <v>5</v>
      </c>
      <c r="G73" s="301">
        <v>5</v>
      </c>
      <c r="H73" s="301">
        <v>5</v>
      </c>
      <c r="I73" s="479">
        <v>5</v>
      </c>
      <c r="J73" s="479">
        <v>5</v>
      </c>
      <c r="K73" s="479">
        <v>5</v>
      </c>
      <c r="L73" s="479">
        <v>5</v>
      </c>
      <c r="M73" s="479">
        <v>5</v>
      </c>
      <c r="N73" s="479">
        <v>5</v>
      </c>
      <c r="O73" s="479">
        <v>5</v>
      </c>
      <c r="P73" s="479">
        <v>5</v>
      </c>
      <c r="Q73" s="479">
        <v>5</v>
      </c>
      <c r="R73" s="479">
        <v>5</v>
      </c>
      <c r="S73" s="479">
        <v>5</v>
      </c>
      <c r="T73" s="479">
        <v>5</v>
      </c>
      <c r="U73" s="479">
        <v>5</v>
      </c>
      <c r="V73" s="479">
        <v>5</v>
      </c>
      <c r="W73" s="479">
        <v>5</v>
      </c>
      <c r="X73" s="479">
        <v>5</v>
      </c>
      <c r="Y73" s="479">
        <v>5</v>
      </c>
      <c r="Z73" s="479">
        <v>5.5</v>
      </c>
      <c r="AA73" s="479">
        <v>5.5</v>
      </c>
      <c r="AB73" s="479">
        <v>5.5</v>
      </c>
      <c r="AC73" s="479">
        <v>5.5</v>
      </c>
      <c r="AD73" s="479">
        <v>5.5</v>
      </c>
      <c r="AE73" s="479">
        <v>5.5</v>
      </c>
      <c r="AF73" s="1456">
        <v>5.5</v>
      </c>
    </row>
    <row r="74" spans="1:32" ht="12.75">
      <c r="A74" s="48"/>
      <c r="B74" s="20" t="s">
        <v>1007</v>
      </c>
      <c r="C74" s="355"/>
      <c r="D74" s="478">
        <v>5.5</v>
      </c>
      <c r="E74" s="478">
        <v>5.5</v>
      </c>
      <c r="F74" s="484">
        <v>5.5</v>
      </c>
      <c r="G74" s="301">
        <v>6</v>
      </c>
      <c r="H74" s="301">
        <v>6</v>
      </c>
      <c r="I74" s="478">
        <v>6.25</v>
      </c>
      <c r="J74" s="478">
        <v>6.25</v>
      </c>
      <c r="K74" s="478">
        <v>6.25</v>
      </c>
      <c r="L74" s="478">
        <v>6.25</v>
      </c>
      <c r="M74" s="478">
        <v>6.25</v>
      </c>
      <c r="N74" s="478">
        <v>6.25</v>
      </c>
      <c r="O74" s="478">
        <v>6.25</v>
      </c>
      <c r="P74" s="478">
        <v>6.25</v>
      </c>
      <c r="Q74" s="478">
        <v>6.25</v>
      </c>
      <c r="R74" s="478">
        <v>6.25</v>
      </c>
      <c r="S74" s="478">
        <v>6.25</v>
      </c>
      <c r="T74" s="478">
        <v>6.25</v>
      </c>
      <c r="U74" s="478">
        <v>6.25</v>
      </c>
      <c r="V74" s="478">
        <v>6.25</v>
      </c>
      <c r="W74" s="478">
        <v>6.25</v>
      </c>
      <c r="X74" s="478">
        <v>6.25</v>
      </c>
      <c r="Y74" s="478">
        <v>6.5</v>
      </c>
      <c r="Z74" s="478">
        <v>6.5</v>
      </c>
      <c r="AA74" s="478">
        <v>6.5</v>
      </c>
      <c r="AB74" s="478">
        <v>6.5</v>
      </c>
      <c r="AC74" s="478">
        <v>6.5</v>
      </c>
      <c r="AD74" s="478">
        <v>6.5</v>
      </c>
      <c r="AE74" s="478">
        <v>6.5</v>
      </c>
      <c r="AF74" s="1457">
        <v>6.5</v>
      </c>
    </row>
    <row r="75" spans="1:32" ht="12.75" hidden="1">
      <c r="A75" s="249"/>
      <c r="B75" s="480" t="s">
        <v>952</v>
      </c>
      <c r="C75" s="356"/>
      <c r="D75" s="476"/>
      <c r="E75" s="476"/>
      <c r="F75" s="357"/>
      <c r="G75" s="357"/>
      <c r="H75" s="357"/>
      <c r="I75" s="476"/>
      <c r="J75" s="476"/>
      <c r="K75" s="476"/>
      <c r="L75" s="476"/>
      <c r="M75" s="476"/>
      <c r="N75" s="476"/>
      <c r="O75" s="476"/>
      <c r="P75" s="476"/>
      <c r="Q75" s="476"/>
      <c r="R75" s="476"/>
      <c r="S75" s="476"/>
      <c r="T75" s="476"/>
      <c r="U75" s="482"/>
      <c r="V75" s="482"/>
      <c r="W75" s="482"/>
      <c r="X75" s="482"/>
      <c r="Y75" s="482"/>
      <c r="Z75" s="482"/>
      <c r="AA75" s="482"/>
      <c r="AB75" s="482"/>
      <c r="AC75" s="482"/>
      <c r="AD75" s="482"/>
      <c r="AE75" s="482"/>
      <c r="AF75" s="1455"/>
    </row>
    <row r="76" spans="1:32" s="482" customFormat="1" ht="12.75">
      <c r="A76" s="48"/>
      <c r="B76" s="20" t="s">
        <v>1008</v>
      </c>
      <c r="C76" s="355"/>
      <c r="D76" s="477"/>
      <c r="E76" s="478"/>
      <c r="F76" s="484"/>
      <c r="G76" s="484"/>
      <c r="H76" s="484"/>
      <c r="I76" s="484"/>
      <c r="J76" s="484"/>
      <c r="K76" s="484"/>
      <c r="L76" s="484"/>
      <c r="M76" s="484"/>
      <c r="N76" s="478"/>
      <c r="O76" s="478"/>
      <c r="P76" s="478"/>
      <c r="Q76" s="478"/>
      <c r="R76" s="478"/>
      <c r="S76" s="478"/>
      <c r="T76" s="478"/>
      <c r="AF76" s="1455"/>
    </row>
    <row r="77" spans="1:32" s="482" customFormat="1" ht="12.75">
      <c r="A77" s="48"/>
      <c r="B77" s="20"/>
      <c r="C77" s="355" t="s">
        <v>1009</v>
      </c>
      <c r="D77" s="479">
        <v>3</v>
      </c>
      <c r="E77" s="479">
        <v>2</v>
      </c>
      <c r="F77" s="484">
        <v>1.5</v>
      </c>
      <c r="G77" s="484">
        <v>1.5</v>
      </c>
      <c r="H77" s="484">
        <v>1.5</v>
      </c>
      <c r="I77" s="484">
        <v>1.5</v>
      </c>
      <c r="J77" s="484">
        <v>1.5</v>
      </c>
      <c r="K77" s="484">
        <v>1.5</v>
      </c>
      <c r="L77" s="484">
        <v>1.5</v>
      </c>
      <c r="M77" s="484">
        <v>1.5</v>
      </c>
      <c r="N77" s="484">
        <v>1.5</v>
      </c>
      <c r="O77" s="478">
        <v>1.5</v>
      </c>
      <c r="P77" s="478">
        <v>1.5</v>
      </c>
      <c r="Q77" s="478">
        <v>1.5</v>
      </c>
      <c r="R77" s="478">
        <v>1.5</v>
      </c>
      <c r="S77" s="478">
        <v>1.5</v>
      </c>
      <c r="T77" s="478">
        <v>1.5</v>
      </c>
      <c r="U77" s="478">
        <v>1.5</v>
      </c>
      <c r="V77" s="478">
        <v>1.5</v>
      </c>
      <c r="W77" s="478">
        <v>1.5</v>
      </c>
      <c r="X77" s="478">
        <v>1.5</v>
      </c>
      <c r="Y77" s="478">
        <v>1.5</v>
      </c>
      <c r="Z77" s="478">
        <v>1.5</v>
      </c>
      <c r="AA77" s="478">
        <v>1.5</v>
      </c>
      <c r="AB77" s="478">
        <v>1.5</v>
      </c>
      <c r="AC77" s="478">
        <v>1.5</v>
      </c>
      <c r="AD77" s="478">
        <v>1.5</v>
      </c>
      <c r="AE77" s="478">
        <v>1.5</v>
      </c>
      <c r="AF77" s="1457">
        <v>1.5</v>
      </c>
    </row>
    <row r="78" spans="1:32" s="482" customFormat="1" ht="12.75">
      <c r="A78" s="48"/>
      <c r="B78" s="20"/>
      <c r="C78" s="355" t="s">
        <v>1011</v>
      </c>
      <c r="D78" s="478">
        <v>4.5</v>
      </c>
      <c r="E78" s="478">
        <v>4.5</v>
      </c>
      <c r="F78" s="301">
        <v>3</v>
      </c>
      <c r="G78" s="484">
        <v>3.5</v>
      </c>
      <c r="H78" s="484">
        <v>3.5</v>
      </c>
      <c r="I78" s="484">
        <v>3.5</v>
      </c>
      <c r="J78" s="484">
        <v>3.5</v>
      </c>
      <c r="K78" s="484">
        <v>3.5</v>
      </c>
      <c r="L78" s="484">
        <v>3.5</v>
      </c>
      <c r="M78" s="484">
        <v>3.5</v>
      </c>
      <c r="N78" s="484">
        <v>3.5</v>
      </c>
      <c r="O78" s="485">
        <v>2.5</v>
      </c>
      <c r="P78" s="478">
        <v>2.5</v>
      </c>
      <c r="Q78" s="478">
        <v>2.5</v>
      </c>
      <c r="R78" s="478">
        <v>2.5</v>
      </c>
      <c r="S78" s="478">
        <v>2.5</v>
      </c>
      <c r="T78" s="478">
        <v>2.5</v>
      </c>
      <c r="U78" s="478">
        <v>2.5</v>
      </c>
      <c r="V78" s="478">
        <v>2.5</v>
      </c>
      <c r="W78" s="478">
        <v>2.5</v>
      </c>
      <c r="X78" s="478">
        <v>2.5</v>
      </c>
      <c r="Y78" s="479">
        <v>2</v>
      </c>
      <c r="Z78" s="479">
        <v>2</v>
      </c>
      <c r="AA78" s="479">
        <v>2</v>
      </c>
      <c r="AB78" s="479">
        <v>2</v>
      </c>
      <c r="AC78" s="479">
        <v>2</v>
      </c>
      <c r="AD78" s="479">
        <v>2</v>
      </c>
      <c r="AE78" s="479">
        <v>2</v>
      </c>
      <c r="AF78" s="1456">
        <v>2</v>
      </c>
    </row>
    <row r="79" spans="1:32" s="482" customFormat="1" ht="12.75">
      <c r="A79" s="48"/>
      <c r="B79" s="20"/>
      <c r="C79" s="355" t="s">
        <v>1010</v>
      </c>
      <c r="D79" s="485">
        <v>4.5</v>
      </c>
      <c r="E79" s="485">
        <v>4.5</v>
      </c>
      <c r="F79" s="486">
        <v>3</v>
      </c>
      <c r="G79" s="487">
        <v>3.5</v>
      </c>
      <c r="H79" s="487">
        <v>3.5</v>
      </c>
      <c r="I79" s="487">
        <v>3.5</v>
      </c>
      <c r="J79" s="487">
        <v>3.5</v>
      </c>
      <c r="K79" s="487">
        <v>3.5</v>
      </c>
      <c r="L79" s="487">
        <v>3.5</v>
      </c>
      <c r="M79" s="487">
        <v>3.5</v>
      </c>
      <c r="N79" s="487">
        <v>3.5</v>
      </c>
      <c r="O79" s="478">
        <v>3.5</v>
      </c>
      <c r="P79" s="478">
        <v>3.5</v>
      </c>
      <c r="Q79" s="478">
        <v>3.5</v>
      </c>
      <c r="R79" s="478">
        <v>3.5</v>
      </c>
      <c r="S79" s="478">
        <v>3.5</v>
      </c>
      <c r="T79" s="478">
        <v>3.5</v>
      </c>
      <c r="U79" s="478">
        <v>3.5</v>
      </c>
      <c r="V79" s="478">
        <v>3.5</v>
      </c>
      <c r="W79" s="478">
        <v>3.5</v>
      </c>
      <c r="X79" s="478">
        <v>3.5</v>
      </c>
      <c r="Y79" s="478">
        <v>3.5</v>
      </c>
      <c r="Z79" s="478">
        <v>3.5</v>
      </c>
      <c r="AA79" s="478">
        <v>3.5</v>
      </c>
      <c r="AB79" s="478">
        <v>3.5</v>
      </c>
      <c r="AC79" s="478">
        <v>3.5</v>
      </c>
      <c r="AD79" s="478">
        <v>3.5</v>
      </c>
      <c r="AE79" s="478">
        <v>3.5</v>
      </c>
      <c r="AF79" s="1457">
        <v>3.5</v>
      </c>
    </row>
    <row r="80" spans="1:32" s="482" customFormat="1" ht="12.75">
      <c r="A80" s="48"/>
      <c r="B80" s="20"/>
      <c r="C80" s="355" t="s">
        <v>1012</v>
      </c>
      <c r="D80" s="479">
        <v>2</v>
      </c>
      <c r="E80" s="479">
        <v>2</v>
      </c>
      <c r="F80" s="301">
        <v>2</v>
      </c>
      <c r="G80" s="484">
        <v>3.25</v>
      </c>
      <c r="H80" s="484">
        <v>3.25</v>
      </c>
      <c r="I80" s="484">
        <v>3.25</v>
      </c>
      <c r="J80" s="484">
        <v>3.25</v>
      </c>
      <c r="K80" s="484">
        <v>3.25</v>
      </c>
      <c r="L80" s="484">
        <v>3.25</v>
      </c>
      <c r="M80" s="484">
        <v>3.25</v>
      </c>
      <c r="N80" s="484">
        <v>3.25</v>
      </c>
      <c r="O80" s="478">
        <v>3.25</v>
      </c>
      <c r="P80" s="478">
        <v>3.25</v>
      </c>
      <c r="Q80" s="478">
        <v>3.25</v>
      </c>
      <c r="R80" s="478">
        <v>3.25</v>
      </c>
      <c r="S80" s="478">
        <v>3.25</v>
      </c>
      <c r="T80" s="478">
        <v>3.25</v>
      </c>
      <c r="U80" s="478">
        <v>3.25</v>
      </c>
      <c r="V80" s="478">
        <v>3.25</v>
      </c>
      <c r="W80" s="478">
        <v>3.25</v>
      </c>
      <c r="X80" s="478">
        <v>3.25</v>
      </c>
      <c r="Y80" s="478" t="s">
        <v>1502</v>
      </c>
      <c r="Z80" s="478" t="s">
        <v>1502</v>
      </c>
      <c r="AA80" s="478" t="s">
        <v>1502</v>
      </c>
      <c r="AB80" s="478" t="s">
        <v>1502</v>
      </c>
      <c r="AC80" s="478" t="s">
        <v>1502</v>
      </c>
      <c r="AD80" s="478" t="s">
        <v>1502</v>
      </c>
      <c r="AE80" s="478" t="s">
        <v>1502</v>
      </c>
      <c r="AF80" s="1457" t="s">
        <v>1502</v>
      </c>
    </row>
    <row r="81" spans="1:32" ht="12.75">
      <c r="A81" s="249"/>
      <c r="B81" s="98" t="s">
        <v>1503</v>
      </c>
      <c r="C81" s="356"/>
      <c r="D81" s="488">
        <v>0</v>
      </c>
      <c r="E81" s="488">
        <v>0</v>
      </c>
      <c r="F81" s="357">
        <v>1.5</v>
      </c>
      <c r="G81" s="357">
        <v>1.5</v>
      </c>
      <c r="H81" s="357">
        <v>1.5</v>
      </c>
      <c r="I81" s="357">
        <v>1.5</v>
      </c>
      <c r="J81" s="357">
        <v>1.5</v>
      </c>
      <c r="K81" s="357">
        <v>1.5</v>
      </c>
      <c r="L81" s="357">
        <v>1.5</v>
      </c>
      <c r="M81" s="357">
        <v>1.5</v>
      </c>
      <c r="N81" s="357">
        <v>1.5</v>
      </c>
      <c r="O81" s="489">
        <v>2</v>
      </c>
      <c r="P81" s="567">
        <v>2</v>
      </c>
      <c r="Q81" s="567">
        <v>2</v>
      </c>
      <c r="R81" s="567">
        <v>2</v>
      </c>
      <c r="S81" s="567">
        <v>2</v>
      </c>
      <c r="T81" s="567">
        <v>2</v>
      </c>
      <c r="U81" s="567">
        <v>2</v>
      </c>
      <c r="V81" s="567">
        <v>2</v>
      </c>
      <c r="W81" s="567">
        <v>2</v>
      </c>
      <c r="X81" s="567">
        <v>2</v>
      </c>
      <c r="Y81" s="567">
        <v>3</v>
      </c>
      <c r="Z81" s="567">
        <v>3</v>
      </c>
      <c r="AA81" s="567">
        <v>3</v>
      </c>
      <c r="AB81" s="567">
        <v>3</v>
      </c>
      <c r="AC81" s="567">
        <v>3</v>
      </c>
      <c r="AD81" s="567">
        <v>3</v>
      </c>
      <c r="AE81" s="567">
        <v>3</v>
      </c>
      <c r="AF81" s="1458">
        <v>3</v>
      </c>
    </row>
    <row r="82" spans="1:32" ht="12.75">
      <c r="A82" s="312" t="s">
        <v>1013</v>
      </c>
      <c r="B82" s="20"/>
      <c r="C82" s="355"/>
      <c r="D82" s="248"/>
      <c r="E82" s="248"/>
      <c r="F82" s="20"/>
      <c r="G82" s="20"/>
      <c r="H82" s="20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482"/>
      <c r="V82" s="482"/>
      <c r="W82" s="482"/>
      <c r="X82" s="482"/>
      <c r="Y82" s="482"/>
      <c r="Z82" s="482"/>
      <c r="AA82" s="482"/>
      <c r="AB82" s="482"/>
      <c r="AC82" s="482"/>
      <c r="AD82" s="482"/>
      <c r="AE82" s="482"/>
      <c r="AF82" s="1455"/>
    </row>
    <row r="83" spans="1:32" ht="12.75">
      <c r="A83" s="312"/>
      <c r="B83" s="76" t="s">
        <v>1014</v>
      </c>
      <c r="C83" s="355"/>
      <c r="D83" s="156" t="s">
        <v>742</v>
      </c>
      <c r="E83" s="156">
        <v>1.820083870967742</v>
      </c>
      <c r="F83" s="156" t="s">
        <v>742</v>
      </c>
      <c r="G83" s="156">
        <v>2.62</v>
      </c>
      <c r="H83" s="156">
        <v>1.5925</v>
      </c>
      <c r="I83" s="156">
        <v>2.54</v>
      </c>
      <c r="J83" s="156">
        <v>2.3997</v>
      </c>
      <c r="K83" s="156">
        <v>2.01</v>
      </c>
      <c r="L83" s="156">
        <v>2.3749</v>
      </c>
      <c r="M83" s="156">
        <v>1.5013</v>
      </c>
      <c r="N83" s="156">
        <v>2.1337</v>
      </c>
      <c r="O83" s="156">
        <v>2.9733</v>
      </c>
      <c r="P83" s="156">
        <v>4.3458</v>
      </c>
      <c r="Q83" s="156">
        <v>6.2997</v>
      </c>
      <c r="R83" s="156">
        <v>5.7927</v>
      </c>
      <c r="S83" s="156">
        <v>3.17</v>
      </c>
      <c r="T83" s="156">
        <v>3.17</v>
      </c>
      <c r="U83" s="478">
        <v>5.75</v>
      </c>
      <c r="V83" s="478">
        <v>5.16</v>
      </c>
      <c r="W83" s="478">
        <v>3.13</v>
      </c>
      <c r="X83" s="478">
        <v>3.13</v>
      </c>
      <c r="Y83" s="479" t="s">
        <v>332</v>
      </c>
      <c r="Z83" s="156" t="s">
        <v>332</v>
      </c>
      <c r="AA83" s="156" t="s">
        <v>332</v>
      </c>
      <c r="AB83" s="156">
        <v>4.16</v>
      </c>
      <c r="AC83" s="156">
        <v>7.89</v>
      </c>
      <c r="AD83" s="156">
        <v>7.75</v>
      </c>
      <c r="AE83" s="156">
        <v>5.9</v>
      </c>
      <c r="AF83" s="1459">
        <v>7.33</v>
      </c>
    </row>
    <row r="84" spans="1:32" ht="12.75">
      <c r="A84" s="48"/>
      <c r="B84" s="76" t="s">
        <v>1015</v>
      </c>
      <c r="C84" s="355"/>
      <c r="D84" s="490">
        <v>2.9805422437758247</v>
      </c>
      <c r="E84" s="490">
        <v>1.4706548192771083</v>
      </c>
      <c r="F84" s="490">
        <v>3.9398</v>
      </c>
      <c r="G84" s="156">
        <v>3.1</v>
      </c>
      <c r="H84" s="156">
        <v>2.4648049469964666</v>
      </c>
      <c r="I84" s="156">
        <v>2.89</v>
      </c>
      <c r="J84" s="156">
        <v>3.2485</v>
      </c>
      <c r="K84" s="156">
        <v>2.54</v>
      </c>
      <c r="L84" s="156">
        <v>2.6702572438162546</v>
      </c>
      <c r="M84" s="156">
        <v>1.8496</v>
      </c>
      <c r="N84" s="156">
        <v>2.7651</v>
      </c>
      <c r="O84" s="156">
        <v>2.3486</v>
      </c>
      <c r="P84" s="156">
        <v>3.8637</v>
      </c>
      <c r="Q84" s="156">
        <v>5.7924</v>
      </c>
      <c r="R84" s="156">
        <v>5.5404</v>
      </c>
      <c r="S84" s="156">
        <v>4.0699</v>
      </c>
      <c r="T84" s="156">
        <v>5.32</v>
      </c>
      <c r="U84" s="478">
        <v>5.41</v>
      </c>
      <c r="V84" s="478">
        <v>5.13</v>
      </c>
      <c r="W84" s="478">
        <v>5.17</v>
      </c>
      <c r="X84" s="478">
        <v>3.73</v>
      </c>
      <c r="Y84" s="156">
        <v>6.08</v>
      </c>
      <c r="Z84" s="156">
        <v>5.55</v>
      </c>
      <c r="AA84" s="156">
        <v>4.72</v>
      </c>
      <c r="AB84" s="156">
        <v>4.32</v>
      </c>
      <c r="AC84" s="156">
        <v>6.64</v>
      </c>
      <c r="AD84" s="156">
        <v>6.83</v>
      </c>
      <c r="AE84" s="156">
        <v>5.98</v>
      </c>
      <c r="AF84" s="1459">
        <v>6.73</v>
      </c>
    </row>
    <row r="85" spans="1:32" ht="12.75">
      <c r="A85" s="48"/>
      <c r="B85" s="76" t="s">
        <v>1016</v>
      </c>
      <c r="C85" s="355"/>
      <c r="D85" s="156" t="s">
        <v>742</v>
      </c>
      <c r="E85" s="156" t="s">
        <v>742</v>
      </c>
      <c r="F85" s="491">
        <v>4.420184745762712</v>
      </c>
      <c r="G85" s="492">
        <v>3.7</v>
      </c>
      <c r="H85" s="156">
        <v>2.5683</v>
      </c>
      <c r="I85" s="156">
        <v>3.77</v>
      </c>
      <c r="J85" s="156">
        <v>3.8641</v>
      </c>
      <c r="K85" s="156">
        <v>2.7782</v>
      </c>
      <c r="L85" s="493">
        <v>3.2519</v>
      </c>
      <c r="M85" s="493">
        <v>2.6727</v>
      </c>
      <c r="N85" s="493">
        <v>3.51395</v>
      </c>
      <c r="O85" s="156">
        <v>2.6605</v>
      </c>
      <c r="P85" s="156">
        <v>4.325</v>
      </c>
      <c r="Q85" s="582">
        <v>0</v>
      </c>
      <c r="R85" s="582">
        <v>0</v>
      </c>
      <c r="S85" s="582">
        <v>4.39</v>
      </c>
      <c r="T85" s="582">
        <v>4.98</v>
      </c>
      <c r="U85" s="478">
        <v>4.5</v>
      </c>
      <c r="V85" s="478">
        <v>5.16</v>
      </c>
      <c r="W85" s="478">
        <v>5.16</v>
      </c>
      <c r="X85" s="478">
        <v>4.75</v>
      </c>
      <c r="Y85" s="156">
        <v>5.64</v>
      </c>
      <c r="Z85" s="156" t="s">
        <v>332</v>
      </c>
      <c r="AA85" s="156">
        <v>3.98</v>
      </c>
      <c r="AB85" s="156">
        <v>5.17</v>
      </c>
      <c r="AC85" s="156" t="s">
        <v>742</v>
      </c>
      <c r="AD85" s="156" t="s">
        <v>742</v>
      </c>
      <c r="AE85" s="156">
        <v>5.77</v>
      </c>
      <c r="AF85" s="1459">
        <v>5.77</v>
      </c>
    </row>
    <row r="86" spans="1:32" ht="12.75">
      <c r="A86" s="48"/>
      <c r="B86" s="76" t="s">
        <v>1017</v>
      </c>
      <c r="C86" s="355"/>
      <c r="D86" s="156">
        <v>4.928079080914116</v>
      </c>
      <c r="E86" s="156">
        <v>3.8123749843660346</v>
      </c>
      <c r="F86" s="494">
        <v>4.78535242830253</v>
      </c>
      <c r="G86" s="156">
        <v>3.8745670329670325</v>
      </c>
      <c r="H86" s="156">
        <v>3.4186746835443036</v>
      </c>
      <c r="I86" s="156">
        <v>4.31</v>
      </c>
      <c r="J86" s="156">
        <v>4.04</v>
      </c>
      <c r="K86" s="156">
        <v>3.78</v>
      </c>
      <c r="L86" s="156">
        <v>3.1393493670886072</v>
      </c>
      <c r="M86" s="156">
        <v>3.0861</v>
      </c>
      <c r="N86" s="156">
        <v>3.9996456840042054</v>
      </c>
      <c r="O86" s="156">
        <v>3.0448</v>
      </c>
      <c r="P86" s="156">
        <v>4.6724</v>
      </c>
      <c r="Q86" s="156">
        <v>6.4471</v>
      </c>
      <c r="R86" s="156">
        <v>5.9542</v>
      </c>
      <c r="S86" s="156">
        <v>4.8222</v>
      </c>
      <c r="T86" s="156">
        <v>5.3</v>
      </c>
      <c r="U86" s="478">
        <v>5.66</v>
      </c>
      <c r="V86" s="478">
        <v>6.47</v>
      </c>
      <c r="W86" s="478">
        <v>6.47</v>
      </c>
      <c r="X86" s="478">
        <v>3.56</v>
      </c>
      <c r="Y86" s="156">
        <v>5.57</v>
      </c>
      <c r="Z86" s="156">
        <v>5.65</v>
      </c>
      <c r="AA86" s="156">
        <v>4.96</v>
      </c>
      <c r="AB86" s="156">
        <v>5.2</v>
      </c>
      <c r="AC86" s="156">
        <v>6.84</v>
      </c>
      <c r="AD86" s="156">
        <v>6.19</v>
      </c>
      <c r="AE86" s="156">
        <v>5.96</v>
      </c>
      <c r="AF86" s="1459">
        <v>6.53</v>
      </c>
    </row>
    <row r="87" spans="1:32" s="482" customFormat="1" ht="12.75">
      <c r="A87" s="48"/>
      <c r="B87" s="20" t="s">
        <v>949</v>
      </c>
      <c r="C87" s="355"/>
      <c r="D87" s="478" t="s">
        <v>950</v>
      </c>
      <c r="E87" s="478" t="s">
        <v>950</v>
      </c>
      <c r="F87" s="484" t="s">
        <v>950</v>
      </c>
      <c r="G87" s="484" t="s">
        <v>950</v>
      </c>
      <c r="H87" s="484" t="s">
        <v>950</v>
      </c>
      <c r="I87" s="478" t="s">
        <v>1018</v>
      </c>
      <c r="J87" s="478" t="s">
        <v>1018</v>
      </c>
      <c r="K87" s="478" t="s">
        <v>1018</v>
      </c>
      <c r="L87" s="478" t="s">
        <v>1018</v>
      </c>
      <c r="M87" s="478" t="s">
        <v>1018</v>
      </c>
      <c r="N87" s="478" t="s">
        <v>1018</v>
      </c>
      <c r="O87" s="478" t="s">
        <v>1018</v>
      </c>
      <c r="P87" s="478" t="s">
        <v>1019</v>
      </c>
      <c r="Q87" s="478" t="s">
        <v>1019</v>
      </c>
      <c r="R87" s="478" t="s">
        <v>1019</v>
      </c>
      <c r="S87" s="478" t="s">
        <v>1019</v>
      </c>
      <c r="T87" s="478" t="s">
        <v>1482</v>
      </c>
      <c r="U87" s="478" t="s">
        <v>1482</v>
      </c>
      <c r="V87" s="478" t="s">
        <v>1485</v>
      </c>
      <c r="W87" s="478" t="s">
        <v>1485</v>
      </c>
      <c r="X87" s="478" t="s">
        <v>1485</v>
      </c>
      <c r="Y87" s="478" t="s">
        <v>1485</v>
      </c>
      <c r="Z87" s="478" t="s">
        <v>1485</v>
      </c>
      <c r="AA87" s="478" t="s">
        <v>1485</v>
      </c>
      <c r="AB87" s="478" t="s">
        <v>1485</v>
      </c>
      <c r="AC87" s="478" t="s">
        <v>1485</v>
      </c>
      <c r="AD87" s="478" t="s">
        <v>1485</v>
      </c>
      <c r="AE87" s="478" t="s">
        <v>1485</v>
      </c>
      <c r="AF87" s="1457" t="s">
        <v>1485</v>
      </c>
    </row>
    <row r="88" spans="1:32" ht="12.75">
      <c r="A88" s="249"/>
      <c r="B88" s="98" t="s">
        <v>1020</v>
      </c>
      <c r="C88" s="356"/>
      <c r="D88" s="476" t="s">
        <v>1021</v>
      </c>
      <c r="E88" s="476" t="s">
        <v>948</v>
      </c>
      <c r="F88" s="357" t="s">
        <v>948</v>
      </c>
      <c r="G88" s="357" t="s">
        <v>948</v>
      </c>
      <c r="H88" s="357" t="s">
        <v>948</v>
      </c>
      <c r="I88" s="476" t="s">
        <v>1022</v>
      </c>
      <c r="J88" s="476" t="s">
        <v>1023</v>
      </c>
      <c r="K88" s="476" t="s">
        <v>1023</v>
      </c>
      <c r="L88" s="476" t="s">
        <v>1023</v>
      </c>
      <c r="M88" s="476" t="s">
        <v>1023</v>
      </c>
      <c r="N88" s="476" t="s">
        <v>1023</v>
      </c>
      <c r="O88" s="476" t="s">
        <v>1024</v>
      </c>
      <c r="P88" s="476" t="s">
        <v>1025</v>
      </c>
      <c r="Q88" s="476" t="s">
        <v>1025</v>
      </c>
      <c r="R88" s="476" t="s">
        <v>1025</v>
      </c>
      <c r="S88" s="476" t="s">
        <v>1025</v>
      </c>
      <c r="T88" s="476" t="s">
        <v>1483</v>
      </c>
      <c r="U88" s="478" t="s">
        <v>1483</v>
      </c>
      <c r="V88" s="478" t="s">
        <v>1486</v>
      </c>
      <c r="W88" s="478" t="s">
        <v>1486</v>
      </c>
      <c r="X88" s="478" t="s">
        <v>1486</v>
      </c>
      <c r="Y88" s="478" t="s">
        <v>1486</v>
      </c>
      <c r="Z88" s="478" t="s">
        <v>1486</v>
      </c>
      <c r="AA88" s="478" t="s">
        <v>1486</v>
      </c>
      <c r="AB88" s="478" t="s">
        <v>1024</v>
      </c>
      <c r="AC88" s="478" t="s">
        <v>1024</v>
      </c>
      <c r="AD88" s="478" t="s">
        <v>1024</v>
      </c>
      <c r="AE88" s="478" t="s">
        <v>1024</v>
      </c>
      <c r="AF88" s="1457" t="s">
        <v>1024</v>
      </c>
    </row>
    <row r="89" spans="1:32" s="500" customFormat="1" ht="12.75">
      <c r="A89" s="495" t="s">
        <v>1026</v>
      </c>
      <c r="B89" s="496"/>
      <c r="C89" s="497"/>
      <c r="D89" s="498">
        <v>4.5</v>
      </c>
      <c r="E89" s="498">
        <v>0.711</v>
      </c>
      <c r="F89" s="498">
        <v>4.712</v>
      </c>
      <c r="G89" s="498">
        <v>3.177</v>
      </c>
      <c r="H89" s="498">
        <v>1.222</v>
      </c>
      <c r="I89" s="498">
        <v>1.965</v>
      </c>
      <c r="J89" s="498">
        <v>2.133</v>
      </c>
      <c r="K89" s="498">
        <v>2.111</v>
      </c>
      <c r="L89" s="498">
        <v>3.029</v>
      </c>
      <c r="M89" s="498">
        <v>1.688</v>
      </c>
      <c r="N89" s="498">
        <v>3.0342345624701954</v>
      </c>
      <c r="O89" s="499">
        <v>3.3517</v>
      </c>
      <c r="P89" s="499">
        <v>4.9267</v>
      </c>
      <c r="Q89" s="499">
        <v>7.5521</v>
      </c>
      <c r="R89" s="499">
        <v>5.0667</v>
      </c>
      <c r="S89" s="499">
        <v>2.69</v>
      </c>
      <c r="T89" s="499">
        <v>6.48</v>
      </c>
      <c r="U89" s="499">
        <v>4.64</v>
      </c>
      <c r="V89" s="499">
        <v>3.61</v>
      </c>
      <c r="W89" s="499">
        <v>5.15</v>
      </c>
      <c r="X89" s="499">
        <v>2.33</v>
      </c>
      <c r="Y89" s="499">
        <v>5.16</v>
      </c>
      <c r="Z89" s="499">
        <v>5.34</v>
      </c>
      <c r="AA89" s="499">
        <v>2.38</v>
      </c>
      <c r="AB89" s="499">
        <v>3.37</v>
      </c>
      <c r="AC89" s="499">
        <v>8.32</v>
      </c>
      <c r="AD89" s="499">
        <v>6.38</v>
      </c>
      <c r="AE89" s="499">
        <v>5.06</v>
      </c>
      <c r="AF89" s="1460">
        <v>7.07</v>
      </c>
    </row>
    <row r="90" spans="1:32" ht="12.75">
      <c r="A90" s="312" t="s">
        <v>956</v>
      </c>
      <c r="B90" s="20"/>
      <c r="C90" s="355"/>
      <c r="D90" s="478"/>
      <c r="E90" s="478"/>
      <c r="F90" s="484"/>
      <c r="G90" s="484"/>
      <c r="H90" s="484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82"/>
      <c r="V90" s="482"/>
      <c r="W90" s="482"/>
      <c r="X90" s="482"/>
      <c r="Y90" s="482"/>
      <c r="Z90" s="482"/>
      <c r="AA90" s="482"/>
      <c r="AB90" s="482"/>
      <c r="AC90" s="482"/>
      <c r="AD90" s="482"/>
      <c r="AE90" s="809"/>
      <c r="AF90" s="1461"/>
    </row>
    <row r="91" spans="1:32" ht="12.75">
      <c r="A91" s="48"/>
      <c r="B91" s="231" t="s">
        <v>957</v>
      </c>
      <c r="C91" s="355"/>
      <c r="D91" s="478"/>
      <c r="E91" s="478"/>
      <c r="F91" s="484"/>
      <c r="G91" s="484"/>
      <c r="H91" s="484"/>
      <c r="I91" s="478"/>
      <c r="J91" s="478"/>
      <c r="K91" s="478"/>
      <c r="L91" s="478"/>
      <c r="M91" s="478"/>
      <c r="N91" s="478"/>
      <c r="O91" s="478"/>
      <c r="P91" s="478"/>
      <c r="Q91" s="478"/>
      <c r="R91" s="478"/>
      <c r="S91" s="478"/>
      <c r="T91" s="478"/>
      <c r="U91" s="482"/>
      <c r="V91" s="482"/>
      <c r="W91" s="482"/>
      <c r="X91" s="482"/>
      <c r="Y91" s="482"/>
      <c r="Z91" s="482"/>
      <c r="AA91" s="482"/>
      <c r="AB91" s="482"/>
      <c r="AC91" s="482"/>
      <c r="AD91" s="482"/>
      <c r="AE91" s="809"/>
      <c r="AF91" s="1461"/>
    </row>
    <row r="92" spans="1:32" ht="12.75">
      <c r="A92" s="48"/>
      <c r="B92" s="20" t="s">
        <v>958</v>
      </c>
      <c r="C92" s="355"/>
      <c r="D92" s="478" t="s">
        <v>1027</v>
      </c>
      <c r="E92" s="478" t="s">
        <v>959</v>
      </c>
      <c r="F92" s="484" t="s">
        <v>1028</v>
      </c>
      <c r="G92" s="484" t="s">
        <v>959</v>
      </c>
      <c r="H92" s="484" t="s">
        <v>959</v>
      </c>
      <c r="I92" s="478" t="s">
        <v>959</v>
      </c>
      <c r="J92" s="478" t="s">
        <v>959</v>
      </c>
      <c r="K92" s="478" t="s">
        <v>959</v>
      </c>
      <c r="L92" s="478" t="s">
        <v>959</v>
      </c>
      <c r="M92" s="478" t="s">
        <v>959</v>
      </c>
      <c r="N92" s="478" t="s">
        <v>959</v>
      </c>
      <c r="O92" s="478" t="s">
        <v>959</v>
      </c>
      <c r="P92" s="478" t="s">
        <v>959</v>
      </c>
      <c r="Q92" s="478" t="s">
        <v>1153</v>
      </c>
      <c r="R92" s="478" t="s">
        <v>1479</v>
      </c>
      <c r="S92" s="478" t="s">
        <v>1221</v>
      </c>
      <c r="T92" s="478" t="s">
        <v>1221</v>
      </c>
      <c r="U92" s="478" t="s">
        <v>1221</v>
      </c>
      <c r="V92" s="478" t="s">
        <v>1221</v>
      </c>
      <c r="W92" s="478" t="s">
        <v>1221</v>
      </c>
      <c r="X92" s="478" t="s">
        <v>1221</v>
      </c>
      <c r="Y92" s="478" t="s">
        <v>1504</v>
      </c>
      <c r="Z92" s="478" t="s">
        <v>1504</v>
      </c>
      <c r="AA92" s="478" t="s">
        <v>1504</v>
      </c>
      <c r="AB92" s="478" t="s">
        <v>1453</v>
      </c>
      <c r="AC92" s="478" t="s">
        <v>1453</v>
      </c>
      <c r="AD92" s="478" t="s">
        <v>1453</v>
      </c>
      <c r="AE92" s="478" t="s">
        <v>1453</v>
      </c>
      <c r="AF92" s="1457" t="s">
        <v>1453</v>
      </c>
    </row>
    <row r="93" spans="1:32" ht="12.75">
      <c r="A93" s="48"/>
      <c r="B93" s="20" t="s">
        <v>961</v>
      </c>
      <c r="C93" s="355"/>
      <c r="D93" s="478"/>
      <c r="E93" s="478"/>
      <c r="F93" s="484"/>
      <c r="G93" s="484"/>
      <c r="H93" s="484"/>
      <c r="I93" s="478"/>
      <c r="J93" s="478"/>
      <c r="K93" s="478"/>
      <c r="L93" s="478"/>
      <c r="M93" s="478"/>
      <c r="N93" s="478"/>
      <c r="O93" s="478"/>
      <c r="P93" s="478"/>
      <c r="Q93" s="478"/>
      <c r="R93" s="478"/>
      <c r="S93" s="478"/>
      <c r="T93" s="478"/>
      <c r="U93" s="482"/>
      <c r="V93" s="482"/>
      <c r="W93" s="482"/>
      <c r="X93" s="482"/>
      <c r="Y93" s="482"/>
      <c r="Z93" s="482"/>
      <c r="AA93" s="482"/>
      <c r="AB93" s="482"/>
      <c r="AC93" s="482"/>
      <c r="AD93" s="482"/>
      <c r="AE93" s="809"/>
      <c r="AF93" s="1461"/>
    </row>
    <row r="94" spans="1:32" ht="12.75">
      <c r="A94" s="48"/>
      <c r="B94" s="20"/>
      <c r="C94" s="355" t="s">
        <v>962</v>
      </c>
      <c r="D94" s="501">
        <v>0</v>
      </c>
      <c r="E94" s="478" t="s">
        <v>963</v>
      </c>
      <c r="F94" s="484" t="s">
        <v>1029</v>
      </c>
      <c r="G94" s="484" t="s">
        <v>964</v>
      </c>
      <c r="H94" s="484" t="s">
        <v>964</v>
      </c>
      <c r="I94" s="478" t="s">
        <v>964</v>
      </c>
      <c r="J94" s="478" t="s">
        <v>964</v>
      </c>
      <c r="K94" s="478" t="s">
        <v>964</v>
      </c>
      <c r="L94" s="478" t="s">
        <v>964</v>
      </c>
      <c r="M94" s="478" t="s">
        <v>964</v>
      </c>
      <c r="N94" s="478" t="s">
        <v>964</v>
      </c>
      <c r="O94" s="478" t="s">
        <v>964</v>
      </c>
      <c r="P94" s="478" t="s">
        <v>964</v>
      </c>
      <c r="Q94" s="478" t="s">
        <v>1480</v>
      </c>
      <c r="R94" s="478" t="s">
        <v>1218</v>
      </c>
      <c r="S94" s="478" t="s">
        <v>1218</v>
      </c>
      <c r="T94" s="478" t="s">
        <v>1218</v>
      </c>
      <c r="U94" s="478" t="s">
        <v>1218</v>
      </c>
      <c r="V94" s="478" t="s">
        <v>1218</v>
      </c>
      <c r="W94" s="478" t="s">
        <v>1091</v>
      </c>
      <c r="X94" s="478" t="s">
        <v>1091</v>
      </c>
      <c r="Y94" s="478" t="s">
        <v>1091</v>
      </c>
      <c r="Z94" s="478" t="s">
        <v>1091</v>
      </c>
      <c r="AA94" s="478" t="s">
        <v>1091</v>
      </c>
      <c r="AB94" s="478" t="s">
        <v>1091</v>
      </c>
      <c r="AC94" s="478" t="s">
        <v>1091</v>
      </c>
      <c r="AD94" s="478" t="s">
        <v>1091</v>
      </c>
      <c r="AE94" s="478" t="s">
        <v>1091</v>
      </c>
      <c r="AF94" s="1457" t="s">
        <v>1091</v>
      </c>
    </row>
    <row r="95" spans="1:32" ht="12.75">
      <c r="A95" s="48"/>
      <c r="B95" s="20"/>
      <c r="C95" s="355" t="s">
        <v>965</v>
      </c>
      <c r="D95" s="478" t="s">
        <v>959</v>
      </c>
      <c r="E95" s="478" t="s">
        <v>966</v>
      </c>
      <c r="F95" s="478" t="s">
        <v>967</v>
      </c>
      <c r="G95" s="478" t="s">
        <v>964</v>
      </c>
      <c r="H95" s="478" t="s">
        <v>967</v>
      </c>
      <c r="I95" s="478" t="s">
        <v>967</v>
      </c>
      <c r="J95" s="478" t="s">
        <v>967</v>
      </c>
      <c r="K95" s="478" t="s">
        <v>967</v>
      </c>
      <c r="L95" s="478" t="s">
        <v>1030</v>
      </c>
      <c r="M95" s="478" t="s">
        <v>1030</v>
      </c>
      <c r="N95" s="478" t="s">
        <v>1030</v>
      </c>
      <c r="O95" s="478" t="s">
        <v>1030</v>
      </c>
      <c r="P95" s="478" t="s">
        <v>1030</v>
      </c>
      <c r="Q95" s="478" t="s">
        <v>1154</v>
      </c>
      <c r="R95" s="478" t="s">
        <v>1154</v>
      </c>
      <c r="S95" s="478" t="s">
        <v>1154</v>
      </c>
      <c r="T95" s="478" t="s">
        <v>1154</v>
      </c>
      <c r="U95" s="478" t="s">
        <v>1154</v>
      </c>
      <c r="V95" s="478" t="s">
        <v>1154</v>
      </c>
      <c r="W95" s="478" t="s">
        <v>1136</v>
      </c>
      <c r="X95" s="478" t="s">
        <v>1136</v>
      </c>
      <c r="Y95" s="478" t="s">
        <v>1136</v>
      </c>
      <c r="Z95" s="478" t="s">
        <v>1136</v>
      </c>
      <c r="AA95" s="478" t="s">
        <v>1136</v>
      </c>
      <c r="AB95" s="478" t="s">
        <v>1136</v>
      </c>
      <c r="AC95" s="478" t="s">
        <v>1136</v>
      </c>
      <c r="AD95" s="478" t="s">
        <v>1136</v>
      </c>
      <c r="AE95" s="478" t="s">
        <v>253</v>
      </c>
      <c r="AF95" s="1457" t="s">
        <v>253</v>
      </c>
    </row>
    <row r="96" spans="1:32" ht="12.75">
      <c r="A96" s="48"/>
      <c r="B96" s="20"/>
      <c r="C96" s="355" t="s">
        <v>968</v>
      </c>
      <c r="D96" s="478" t="s">
        <v>1027</v>
      </c>
      <c r="E96" s="478" t="s">
        <v>960</v>
      </c>
      <c r="F96" s="478" t="s">
        <v>1031</v>
      </c>
      <c r="G96" s="478" t="s">
        <v>969</v>
      </c>
      <c r="H96" s="478" t="s">
        <v>969</v>
      </c>
      <c r="I96" s="478" t="s">
        <v>969</v>
      </c>
      <c r="J96" s="478" t="s">
        <v>969</v>
      </c>
      <c r="K96" s="478" t="s">
        <v>969</v>
      </c>
      <c r="L96" s="478" t="s">
        <v>969</v>
      </c>
      <c r="M96" s="478" t="s">
        <v>969</v>
      </c>
      <c r="N96" s="478" t="s">
        <v>969</v>
      </c>
      <c r="O96" s="478" t="s">
        <v>969</v>
      </c>
      <c r="P96" s="478" t="s">
        <v>969</v>
      </c>
      <c r="Q96" s="478" t="s">
        <v>1155</v>
      </c>
      <c r="R96" s="478" t="s">
        <v>1155</v>
      </c>
      <c r="S96" s="478" t="s">
        <v>1155</v>
      </c>
      <c r="T96" s="478" t="s">
        <v>1155</v>
      </c>
      <c r="U96" s="478" t="s">
        <v>1155</v>
      </c>
      <c r="V96" s="478" t="s">
        <v>1155</v>
      </c>
      <c r="W96" s="478" t="s">
        <v>1481</v>
      </c>
      <c r="X96" s="478" t="s">
        <v>1481</v>
      </c>
      <c r="Y96" s="478" t="s">
        <v>1481</v>
      </c>
      <c r="Z96" s="478" t="s">
        <v>1481</v>
      </c>
      <c r="AA96" s="478" t="s">
        <v>1481</v>
      </c>
      <c r="AB96" s="478" t="s">
        <v>1481</v>
      </c>
      <c r="AC96" s="478" t="s">
        <v>1481</v>
      </c>
      <c r="AD96" s="478" t="s">
        <v>1481</v>
      </c>
      <c r="AE96" s="478" t="s">
        <v>254</v>
      </c>
      <c r="AF96" s="1457" t="s">
        <v>254</v>
      </c>
    </row>
    <row r="97" spans="1:32" ht="12.75">
      <c r="A97" s="48"/>
      <c r="B97" s="20"/>
      <c r="C97" s="355" t="s">
        <v>970</v>
      </c>
      <c r="D97" s="478" t="s">
        <v>1032</v>
      </c>
      <c r="E97" s="478" t="s">
        <v>971</v>
      </c>
      <c r="F97" s="478" t="s">
        <v>972</v>
      </c>
      <c r="G97" s="484" t="s">
        <v>972</v>
      </c>
      <c r="H97" s="478" t="s">
        <v>972</v>
      </c>
      <c r="I97" s="478" t="s">
        <v>972</v>
      </c>
      <c r="J97" s="478" t="s">
        <v>972</v>
      </c>
      <c r="K97" s="478" t="s">
        <v>972</v>
      </c>
      <c r="L97" s="478" t="s">
        <v>972</v>
      </c>
      <c r="M97" s="478" t="s">
        <v>972</v>
      </c>
      <c r="N97" s="478" t="s">
        <v>972</v>
      </c>
      <c r="O97" s="478" t="s">
        <v>972</v>
      </c>
      <c r="P97" s="478" t="s">
        <v>972</v>
      </c>
      <c r="Q97" s="478" t="s">
        <v>1156</v>
      </c>
      <c r="R97" s="478" t="s">
        <v>1481</v>
      </c>
      <c r="S97" s="478" t="s">
        <v>1222</v>
      </c>
      <c r="T97" s="478" t="s">
        <v>1027</v>
      </c>
      <c r="U97" s="478" t="s">
        <v>1027</v>
      </c>
      <c r="V97" s="478" t="s">
        <v>1027</v>
      </c>
      <c r="W97" s="478" t="s">
        <v>1137</v>
      </c>
      <c r="X97" s="478" t="s">
        <v>1137</v>
      </c>
      <c r="Y97" s="478" t="s">
        <v>1137</v>
      </c>
      <c r="Z97" s="478" t="s">
        <v>1137</v>
      </c>
      <c r="AA97" s="478" t="s">
        <v>1137</v>
      </c>
      <c r="AB97" s="478" t="s">
        <v>1137</v>
      </c>
      <c r="AC97" s="478" t="s">
        <v>1137</v>
      </c>
      <c r="AD97" s="478" t="s">
        <v>1137</v>
      </c>
      <c r="AE97" s="478" t="s">
        <v>255</v>
      </c>
      <c r="AF97" s="1457" t="s">
        <v>255</v>
      </c>
    </row>
    <row r="98" spans="1:32" ht="12.75">
      <c r="A98" s="48"/>
      <c r="B98" s="20"/>
      <c r="C98" s="355" t="s">
        <v>973</v>
      </c>
      <c r="D98" s="478" t="s">
        <v>1033</v>
      </c>
      <c r="E98" s="478" t="s">
        <v>1035</v>
      </c>
      <c r="F98" s="478" t="s">
        <v>1036</v>
      </c>
      <c r="G98" s="484" t="s">
        <v>1036</v>
      </c>
      <c r="H98" s="478" t="s">
        <v>1037</v>
      </c>
      <c r="I98" s="478" t="s">
        <v>1037</v>
      </c>
      <c r="J98" s="478" t="s">
        <v>1037</v>
      </c>
      <c r="K98" s="478" t="s">
        <v>1037</v>
      </c>
      <c r="L98" s="478" t="s">
        <v>1038</v>
      </c>
      <c r="M98" s="478" t="s">
        <v>1038</v>
      </c>
      <c r="N98" s="478" t="s">
        <v>1038</v>
      </c>
      <c r="O98" s="478" t="s">
        <v>1038</v>
      </c>
      <c r="P98" s="478" t="s">
        <v>1038</v>
      </c>
      <c r="Q98" s="478" t="s">
        <v>1157</v>
      </c>
      <c r="R98" s="478" t="s">
        <v>1157</v>
      </c>
      <c r="S98" s="478" t="s">
        <v>1157</v>
      </c>
      <c r="T98" s="478" t="s">
        <v>1157</v>
      </c>
      <c r="U98" s="478" t="s">
        <v>1157</v>
      </c>
      <c r="V98" s="478" t="s">
        <v>1157</v>
      </c>
      <c r="W98" s="478" t="s">
        <v>1138</v>
      </c>
      <c r="X98" s="478" t="s">
        <v>1138</v>
      </c>
      <c r="Y98" s="478" t="s">
        <v>1138</v>
      </c>
      <c r="Z98" s="478" t="s">
        <v>1138</v>
      </c>
      <c r="AA98" s="478" t="s">
        <v>1138</v>
      </c>
      <c r="AB98" s="478" t="s">
        <v>1138</v>
      </c>
      <c r="AC98" s="478" t="s">
        <v>1138</v>
      </c>
      <c r="AD98" s="478" t="s">
        <v>1138</v>
      </c>
      <c r="AE98" s="478" t="s">
        <v>256</v>
      </c>
      <c r="AF98" s="1457" t="s">
        <v>96</v>
      </c>
    </row>
    <row r="99" spans="1:32" ht="12.75">
      <c r="A99" s="48"/>
      <c r="B99" s="231" t="s">
        <v>974</v>
      </c>
      <c r="C99" s="355"/>
      <c r="D99" s="478"/>
      <c r="E99" s="478"/>
      <c r="F99" s="484"/>
      <c r="G99" s="484"/>
      <c r="H99" s="484"/>
      <c r="I99" s="478"/>
      <c r="J99" s="478"/>
      <c r="K99" s="478"/>
      <c r="L99" s="478"/>
      <c r="M99" s="478"/>
      <c r="N99" s="478"/>
      <c r="O99" s="478"/>
      <c r="P99" s="478"/>
      <c r="Q99" s="478"/>
      <c r="R99" s="478"/>
      <c r="S99" s="478"/>
      <c r="T99" s="478"/>
      <c r="U99" s="482"/>
      <c r="V99" s="482"/>
      <c r="W99" s="482"/>
      <c r="X99" s="482"/>
      <c r="Y99" s="482"/>
      <c r="Z99" s="482"/>
      <c r="AA99" s="482"/>
      <c r="AB99" s="482"/>
      <c r="AC99" s="482"/>
      <c r="AD99" s="482"/>
      <c r="AE99" s="809"/>
      <c r="AF99" s="1461"/>
    </row>
    <row r="100" spans="1:32" ht="12.75">
      <c r="A100" s="48"/>
      <c r="B100" s="20" t="s">
        <v>975</v>
      </c>
      <c r="C100" s="355"/>
      <c r="D100" s="478" t="s">
        <v>1039</v>
      </c>
      <c r="E100" s="478" t="s">
        <v>976</v>
      </c>
      <c r="F100" s="484" t="s">
        <v>1040</v>
      </c>
      <c r="G100" s="484" t="s">
        <v>1041</v>
      </c>
      <c r="H100" s="484" t="s">
        <v>1041</v>
      </c>
      <c r="I100" s="478" t="s">
        <v>1041</v>
      </c>
      <c r="J100" s="478" t="s">
        <v>1041</v>
      </c>
      <c r="K100" s="478" t="s">
        <v>1041</v>
      </c>
      <c r="L100" s="478" t="s">
        <v>1041</v>
      </c>
      <c r="M100" s="478" t="s">
        <v>1041</v>
      </c>
      <c r="N100" s="478" t="s">
        <v>1041</v>
      </c>
      <c r="O100" s="478" t="s">
        <v>1041</v>
      </c>
      <c r="P100" s="478" t="s">
        <v>1042</v>
      </c>
      <c r="Q100" s="478" t="s">
        <v>1042</v>
      </c>
      <c r="R100" s="478" t="s">
        <v>1021</v>
      </c>
      <c r="S100" s="478" t="s">
        <v>1021</v>
      </c>
      <c r="T100" s="478" t="s">
        <v>1021</v>
      </c>
      <c r="U100" s="478" t="s">
        <v>1021</v>
      </c>
      <c r="V100" s="478" t="s">
        <v>1021</v>
      </c>
      <c r="W100" s="478" t="s">
        <v>1021</v>
      </c>
      <c r="X100" s="478" t="s">
        <v>1021</v>
      </c>
      <c r="Y100" s="478" t="s">
        <v>1021</v>
      </c>
      <c r="Z100" s="478" t="s">
        <v>1021</v>
      </c>
      <c r="AA100" s="478" t="s">
        <v>1021</v>
      </c>
      <c r="AB100" s="478" t="s">
        <v>1021</v>
      </c>
      <c r="AC100" s="478" t="s">
        <v>1021</v>
      </c>
      <c r="AD100" s="478" t="s">
        <v>1021</v>
      </c>
      <c r="AE100" s="478" t="s">
        <v>901</v>
      </c>
      <c r="AF100" s="1457" t="s">
        <v>97</v>
      </c>
    </row>
    <row r="101" spans="1:32" ht="12.75">
      <c r="A101" s="48"/>
      <c r="B101" s="76" t="s">
        <v>977</v>
      </c>
      <c r="C101" s="355"/>
      <c r="D101" s="478" t="s">
        <v>1043</v>
      </c>
      <c r="E101" s="478" t="s">
        <v>978</v>
      </c>
      <c r="F101" s="484" t="s">
        <v>1070</v>
      </c>
      <c r="G101" s="484" t="s">
        <v>979</v>
      </c>
      <c r="H101" s="484" t="s">
        <v>979</v>
      </c>
      <c r="I101" s="484" t="s">
        <v>979</v>
      </c>
      <c r="J101" s="484" t="s">
        <v>979</v>
      </c>
      <c r="K101" s="484" t="s">
        <v>979</v>
      </c>
      <c r="L101" s="478" t="s">
        <v>979</v>
      </c>
      <c r="M101" s="478" t="s">
        <v>979</v>
      </c>
      <c r="N101" s="478" t="s">
        <v>979</v>
      </c>
      <c r="O101" s="478" t="s">
        <v>979</v>
      </c>
      <c r="P101" s="478" t="s">
        <v>979</v>
      </c>
      <c r="Q101" s="478" t="s">
        <v>979</v>
      </c>
      <c r="R101" s="478" t="s">
        <v>1219</v>
      </c>
      <c r="S101" s="478" t="s">
        <v>1219</v>
      </c>
      <c r="T101" s="478" t="s">
        <v>1219</v>
      </c>
      <c r="U101" s="478" t="s">
        <v>1219</v>
      </c>
      <c r="V101" s="478" t="s">
        <v>1219</v>
      </c>
      <c r="W101" s="478" t="s">
        <v>1219</v>
      </c>
      <c r="X101" s="478" t="s">
        <v>1219</v>
      </c>
      <c r="Y101" s="478" t="s">
        <v>1505</v>
      </c>
      <c r="Z101" s="478" t="s">
        <v>1505</v>
      </c>
      <c r="AA101" s="478" t="s">
        <v>1505</v>
      </c>
      <c r="AB101" s="478" t="s">
        <v>1505</v>
      </c>
      <c r="AC101" s="478" t="s">
        <v>1505</v>
      </c>
      <c r="AD101" s="478" t="s">
        <v>1505</v>
      </c>
      <c r="AE101" s="478" t="s">
        <v>257</v>
      </c>
      <c r="AF101" s="1457" t="s">
        <v>257</v>
      </c>
    </row>
    <row r="102" spans="1:32" ht="12.75">
      <c r="A102" s="48"/>
      <c r="B102" s="76" t="s">
        <v>980</v>
      </c>
      <c r="C102" s="355"/>
      <c r="D102" s="478" t="s">
        <v>1071</v>
      </c>
      <c r="E102" s="478" t="s">
        <v>981</v>
      </c>
      <c r="F102" s="484" t="s">
        <v>1072</v>
      </c>
      <c r="G102" s="484" t="s">
        <v>1072</v>
      </c>
      <c r="H102" s="484" t="s">
        <v>1073</v>
      </c>
      <c r="I102" s="478" t="s">
        <v>1073</v>
      </c>
      <c r="J102" s="478" t="s">
        <v>1073</v>
      </c>
      <c r="K102" s="478" t="s">
        <v>1073</v>
      </c>
      <c r="L102" s="478" t="s">
        <v>1073</v>
      </c>
      <c r="M102" s="478" t="s">
        <v>1073</v>
      </c>
      <c r="N102" s="478" t="s">
        <v>1073</v>
      </c>
      <c r="O102" s="478" t="s">
        <v>981</v>
      </c>
      <c r="P102" s="478" t="s">
        <v>981</v>
      </c>
      <c r="Q102" s="478" t="s">
        <v>1073</v>
      </c>
      <c r="R102" s="478" t="s">
        <v>1073</v>
      </c>
      <c r="S102" s="478" t="s">
        <v>1073</v>
      </c>
      <c r="T102" s="478" t="s">
        <v>1073</v>
      </c>
      <c r="U102" s="478" t="s">
        <v>1073</v>
      </c>
      <c r="V102" s="478" t="s">
        <v>1073</v>
      </c>
      <c r="W102" s="478" t="s">
        <v>1073</v>
      </c>
      <c r="X102" s="478" t="s">
        <v>1073</v>
      </c>
      <c r="Y102" s="478" t="s">
        <v>1073</v>
      </c>
      <c r="Z102" s="478" t="s">
        <v>1073</v>
      </c>
      <c r="AA102" s="478" t="s">
        <v>1073</v>
      </c>
      <c r="AB102" s="478" t="s">
        <v>1073</v>
      </c>
      <c r="AC102" s="478" t="s">
        <v>1073</v>
      </c>
      <c r="AD102" s="478" t="s">
        <v>1073</v>
      </c>
      <c r="AE102" s="478" t="s">
        <v>258</v>
      </c>
      <c r="AF102" s="1457" t="s">
        <v>258</v>
      </c>
    </row>
    <row r="103" spans="1:32" ht="12.75">
      <c r="A103" s="48"/>
      <c r="B103" s="76" t="s">
        <v>982</v>
      </c>
      <c r="C103" s="355"/>
      <c r="D103" s="478" t="s">
        <v>1074</v>
      </c>
      <c r="E103" s="478" t="s">
        <v>983</v>
      </c>
      <c r="F103" s="484" t="s">
        <v>1075</v>
      </c>
      <c r="G103" s="484" t="s">
        <v>1075</v>
      </c>
      <c r="H103" s="484" t="s">
        <v>1075</v>
      </c>
      <c r="I103" s="478" t="s">
        <v>1075</v>
      </c>
      <c r="J103" s="478" t="s">
        <v>1075</v>
      </c>
      <c r="K103" s="478" t="s">
        <v>1075</v>
      </c>
      <c r="L103" s="478" t="s">
        <v>1076</v>
      </c>
      <c r="M103" s="478" t="s">
        <v>1076</v>
      </c>
      <c r="N103" s="478" t="s">
        <v>1076</v>
      </c>
      <c r="O103" s="478" t="s">
        <v>1076</v>
      </c>
      <c r="P103" s="478" t="s">
        <v>1076</v>
      </c>
      <c r="Q103" s="478" t="s">
        <v>1076</v>
      </c>
      <c r="R103" s="478" t="s">
        <v>1041</v>
      </c>
      <c r="S103" s="478" t="s">
        <v>1041</v>
      </c>
      <c r="T103" s="478" t="s">
        <v>1041</v>
      </c>
      <c r="U103" s="478" t="s">
        <v>1041</v>
      </c>
      <c r="V103" s="478" t="s">
        <v>1041</v>
      </c>
      <c r="W103" s="478" t="s">
        <v>1041</v>
      </c>
      <c r="X103" s="478" t="s">
        <v>1041</v>
      </c>
      <c r="Y103" s="478" t="s">
        <v>1041</v>
      </c>
      <c r="Z103" s="478" t="s">
        <v>1041</v>
      </c>
      <c r="AA103" s="478" t="s">
        <v>1041</v>
      </c>
      <c r="AB103" s="478" t="s">
        <v>1041</v>
      </c>
      <c r="AC103" s="478" t="s">
        <v>1041</v>
      </c>
      <c r="AD103" s="478" t="s">
        <v>1041</v>
      </c>
      <c r="AE103" s="478" t="s">
        <v>1076</v>
      </c>
      <c r="AF103" s="1457" t="s">
        <v>1076</v>
      </c>
    </row>
    <row r="104" spans="1:32" ht="12.75">
      <c r="A104" s="249"/>
      <c r="B104" s="480" t="s">
        <v>984</v>
      </c>
      <c r="C104" s="356"/>
      <c r="D104" s="476" t="s">
        <v>1077</v>
      </c>
      <c r="E104" s="476" t="s">
        <v>985</v>
      </c>
      <c r="F104" s="357" t="s">
        <v>1078</v>
      </c>
      <c r="G104" s="357" t="s">
        <v>1079</v>
      </c>
      <c r="H104" s="357" t="s">
        <v>1079</v>
      </c>
      <c r="I104" s="476" t="s">
        <v>1079</v>
      </c>
      <c r="J104" s="476" t="s">
        <v>1079</v>
      </c>
      <c r="K104" s="476" t="s">
        <v>1079</v>
      </c>
      <c r="L104" s="476" t="s">
        <v>1080</v>
      </c>
      <c r="M104" s="476" t="s">
        <v>1080</v>
      </c>
      <c r="N104" s="476" t="s">
        <v>1080</v>
      </c>
      <c r="O104" s="476" t="s">
        <v>1080</v>
      </c>
      <c r="P104" s="476" t="s">
        <v>1080</v>
      </c>
      <c r="Q104" s="476" t="s">
        <v>1158</v>
      </c>
      <c r="R104" s="476" t="s">
        <v>1220</v>
      </c>
      <c r="S104" s="476" t="s">
        <v>1220</v>
      </c>
      <c r="T104" s="476" t="s">
        <v>1220</v>
      </c>
      <c r="U104" s="476" t="s">
        <v>1220</v>
      </c>
      <c r="V104" s="476" t="s">
        <v>1220</v>
      </c>
      <c r="W104" s="476" t="s">
        <v>1220</v>
      </c>
      <c r="X104" s="476" t="s">
        <v>1220</v>
      </c>
      <c r="Y104" s="476" t="s">
        <v>1220</v>
      </c>
      <c r="Z104" s="476" t="s">
        <v>1220</v>
      </c>
      <c r="AA104" s="476" t="s">
        <v>1220</v>
      </c>
      <c r="AB104" s="476" t="s">
        <v>1220</v>
      </c>
      <c r="AC104" s="476" t="s">
        <v>1220</v>
      </c>
      <c r="AD104" s="476" t="s">
        <v>1220</v>
      </c>
      <c r="AE104" s="476" t="s">
        <v>1220</v>
      </c>
      <c r="AF104" s="1462" t="s">
        <v>1220</v>
      </c>
    </row>
    <row r="105" spans="1:32" s="1249" customFormat="1" ht="14.25" customHeight="1" thickBot="1">
      <c r="A105" s="502" t="s">
        <v>986</v>
      </c>
      <c r="B105" s="503"/>
      <c r="C105" s="504"/>
      <c r="D105" s="505">
        <v>4.8</v>
      </c>
      <c r="E105" s="505">
        <v>4</v>
      </c>
      <c r="F105" s="505">
        <v>4.5</v>
      </c>
      <c r="G105" s="506"/>
      <c r="H105" s="506"/>
      <c r="I105" s="507"/>
      <c r="J105" s="508">
        <v>8</v>
      </c>
      <c r="K105" s="507"/>
      <c r="L105" s="507"/>
      <c r="M105" s="507"/>
      <c r="N105" s="505">
        <v>6.4</v>
      </c>
      <c r="O105" s="505"/>
      <c r="P105" s="505"/>
      <c r="Q105" s="570"/>
      <c r="R105" s="570"/>
      <c r="S105" s="570"/>
      <c r="T105" s="570"/>
      <c r="U105" s="570"/>
      <c r="V105" s="605">
        <v>7.7</v>
      </c>
      <c r="W105" s="570"/>
      <c r="X105" s="570"/>
      <c r="Y105" s="570"/>
      <c r="Z105" s="570"/>
      <c r="AA105" s="570"/>
      <c r="AB105" s="570"/>
      <c r="AC105" s="570"/>
      <c r="AD105" s="570"/>
      <c r="AE105" s="570"/>
      <c r="AF105" s="1463"/>
    </row>
    <row r="106" spans="1:16" ht="15.75" customHeight="1" hidden="1">
      <c r="A106" s="75" t="s">
        <v>1002</v>
      </c>
      <c r="B106" s="20"/>
      <c r="C106" s="20"/>
      <c r="D106" s="341"/>
      <c r="E106" s="341"/>
      <c r="F106" s="18"/>
      <c r="G106" s="18"/>
      <c r="H106" s="18"/>
      <c r="I106" s="341"/>
      <c r="J106" s="18"/>
      <c r="K106" s="341"/>
      <c r="L106" s="341"/>
      <c r="M106" s="248"/>
      <c r="N106" s="248"/>
      <c r="O106" s="248"/>
      <c r="P106" s="248"/>
    </row>
    <row r="107" spans="1:27" ht="12.75">
      <c r="A107" s="75" t="s">
        <v>1003</v>
      </c>
      <c r="B107" s="20"/>
      <c r="C107" s="20"/>
      <c r="D107" s="341"/>
      <c r="E107" s="341"/>
      <c r="F107" s="18"/>
      <c r="G107" s="18"/>
      <c r="H107" s="18"/>
      <c r="I107" s="341"/>
      <c r="J107" s="18"/>
      <c r="K107" s="341"/>
      <c r="L107" s="341"/>
      <c r="M107" s="248"/>
      <c r="N107" s="248"/>
      <c r="O107" s="248"/>
      <c r="P107" s="248"/>
      <c r="AA107" s="1211"/>
    </row>
    <row r="108" spans="1:16" ht="12.75">
      <c r="A108" s="343" t="s">
        <v>1506</v>
      </c>
      <c r="B108" s="20"/>
      <c r="C108" s="20"/>
      <c r="D108" s="341"/>
      <c r="E108" s="341"/>
      <c r="F108" s="18"/>
      <c r="G108" s="18"/>
      <c r="H108" s="18"/>
      <c r="I108" s="341"/>
      <c r="J108" s="18"/>
      <c r="K108" s="341"/>
      <c r="L108" s="341"/>
      <c r="M108" s="248"/>
      <c r="N108" s="248"/>
      <c r="O108" s="248"/>
      <c r="P108" s="248"/>
    </row>
    <row r="109" spans="1:3" ht="12.75">
      <c r="A109" s="19"/>
      <c r="B109" s="482"/>
      <c r="C109" s="482"/>
    </row>
    <row r="110" spans="2:3" ht="12.75">
      <c r="B110" s="482"/>
      <c r="C110" s="482"/>
    </row>
    <row r="111" spans="2:3" ht="12.75">
      <c r="B111" s="482"/>
      <c r="C111" s="482"/>
    </row>
    <row r="112" spans="2:3" ht="12.75">
      <c r="B112" s="482"/>
      <c r="C112" s="482"/>
    </row>
    <row r="113" spans="2:3" ht="12.75">
      <c r="B113" s="482"/>
      <c r="C113" s="482"/>
    </row>
    <row r="114" spans="2:3" ht="12.75">
      <c r="B114" s="482"/>
      <c r="C114" s="482"/>
    </row>
    <row r="115" spans="2:3" ht="12.75">
      <c r="B115" s="482"/>
      <c r="C115" s="482"/>
    </row>
    <row r="116" spans="2:3" ht="12.75">
      <c r="B116" s="482"/>
      <c r="C116" s="482"/>
    </row>
    <row r="117" spans="2:3" ht="12.75">
      <c r="B117" s="482"/>
      <c r="C117" s="482"/>
    </row>
    <row r="118" spans="2:3" ht="12.75">
      <c r="B118" s="482"/>
      <c r="C118" s="482"/>
    </row>
    <row r="119" spans="2:3" ht="12.75">
      <c r="B119" s="482"/>
      <c r="C119" s="482"/>
    </row>
    <row r="120" spans="2:3" ht="12.75">
      <c r="B120" s="482"/>
      <c r="C120" s="482"/>
    </row>
    <row r="121" spans="2:3" ht="12.75">
      <c r="B121" s="482"/>
      <c r="C121" s="482"/>
    </row>
    <row r="122" spans="2:3" ht="12.75">
      <c r="B122" s="482"/>
      <c r="C122" s="482"/>
    </row>
    <row r="123" spans="2:3" ht="12.75">
      <c r="B123" s="482"/>
      <c r="C123" s="482"/>
    </row>
    <row r="124" spans="2:3" ht="12.75">
      <c r="B124" s="482"/>
      <c r="C124" s="482"/>
    </row>
    <row r="125" spans="2:3" ht="12.75">
      <c r="B125" s="482"/>
      <c r="C125" s="482"/>
    </row>
    <row r="126" spans="2:3" ht="12.75">
      <c r="B126" s="482"/>
      <c r="C126" s="482"/>
    </row>
    <row r="127" spans="2:3" ht="12.75">
      <c r="B127" s="482"/>
      <c r="C127" s="482"/>
    </row>
    <row r="128" spans="2:3" ht="12.75">
      <c r="B128" s="482"/>
      <c r="C128" s="482"/>
    </row>
    <row r="129" spans="2:3" ht="12.75">
      <c r="B129" s="482"/>
      <c r="C129" s="482"/>
    </row>
    <row r="130" spans="2:3" ht="12.75">
      <c r="B130" s="482"/>
      <c r="C130" s="482"/>
    </row>
    <row r="131" spans="2:3" ht="12.75">
      <c r="B131" s="482"/>
      <c r="C131" s="482"/>
    </row>
    <row r="132" spans="2:3" ht="12.75">
      <c r="B132" s="482"/>
      <c r="C132" s="482"/>
    </row>
  </sheetData>
  <sheetProtection/>
  <mergeCells count="12">
    <mergeCell ref="A1:I1"/>
    <mergeCell ref="A2:I2"/>
    <mergeCell ref="A3:I3"/>
    <mergeCell ref="A5:I5"/>
    <mergeCell ref="A67:X67"/>
    <mergeCell ref="A68:X68"/>
    <mergeCell ref="A70:C70"/>
    <mergeCell ref="A71:C71"/>
    <mergeCell ref="A6:I6"/>
    <mergeCell ref="A8:C8"/>
    <mergeCell ref="A9:C9"/>
    <mergeCell ref="A66:X66"/>
  </mergeCell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B1">
      <selection activeCell="Q13" sqref="Q13"/>
    </sheetView>
  </sheetViews>
  <sheetFormatPr defaultColWidth="9.421875" defaultRowHeight="12.75"/>
  <cols>
    <col min="1" max="1" width="13.140625" style="1251" hidden="1" customWidth="1"/>
    <col min="2" max="2" width="8.00390625" style="1251" customWidth="1"/>
    <col min="3" max="14" width="6.28125" style="1250" customWidth="1"/>
    <col min="15" max="15" width="7.421875" style="1251" bestFit="1" customWidth="1"/>
    <col min="16" max="16384" width="9.421875" style="1250" customWidth="1"/>
  </cols>
  <sheetData>
    <row r="1" spans="1:16" ht="12.75">
      <c r="A1" s="1758" t="s">
        <v>643</v>
      </c>
      <c r="B1" s="1758"/>
      <c r="C1" s="1758"/>
      <c r="D1" s="1758"/>
      <c r="E1" s="1758"/>
      <c r="F1" s="1758"/>
      <c r="G1" s="1758"/>
      <c r="H1" s="1758"/>
      <c r="I1" s="1758"/>
      <c r="J1" s="1758"/>
      <c r="K1" s="1758"/>
      <c r="L1" s="1758"/>
      <c r="M1" s="1758"/>
      <c r="N1" s="1758"/>
      <c r="O1" s="1758"/>
      <c r="P1" s="1435"/>
    </row>
    <row r="2" spans="1:16" ht="15.75">
      <c r="A2" s="1779" t="s">
        <v>1081</v>
      </c>
      <c r="B2" s="1779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  <c r="P2" s="1435"/>
    </row>
    <row r="3" spans="1:15" ht="12.75" hidden="1">
      <c r="A3" s="89"/>
      <c r="B3" s="89"/>
      <c r="C3" s="419"/>
      <c r="D3" s="509"/>
      <c r="E3" s="509"/>
      <c r="F3" s="509"/>
      <c r="G3" s="419"/>
      <c r="H3" s="419"/>
      <c r="I3" s="419"/>
      <c r="J3" s="419"/>
      <c r="K3" s="419"/>
      <c r="L3" s="419"/>
      <c r="M3" s="419"/>
      <c r="N3" s="419"/>
      <c r="O3" s="89"/>
    </row>
    <row r="4" spans="1:15" ht="13.5" thickBot="1">
      <c r="A4" s="89"/>
      <c r="B4" s="89"/>
      <c r="C4" s="419"/>
      <c r="D4" s="419"/>
      <c r="E4" s="419"/>
      <c r="F4" s="419"/>
      <c r="G4" s="419"/>
      <c r="H4" s="419"/>
      <c r="I4" s="419"/>
      <c r="J4" s="419"/>
      <c r="K4" s="419"/>
      <c r="L4" s="509"/>
      <c r="M4" s="419"/>
      <c r="N4" s="419"/>
      <c r="O4" s="510" t="s">
        <v>1082</v>
      </c>
    </row>
    <row r="5" spans="1:15" s="1251" customFormat="1" ht="12.75">
      <c r="A5" s="1792" t="s">
        <v>1083</v>
      </c>
      <c r="B5" s="1173"/>
      <c r="C5" s="1794" t="s">
        <v>623</v>
      </c>
      <c r="D5" s="1794"/>
      <c r="E5" s="1794"/>
      <c r="F5" s="1794"/>
      <c r="G5" s="1794"/>
      <c r="H5" s="1794"/>
      <c r="I5" s="1794"/>
      <c r="J5" s="1794"/>
      <c r="K5" s="1794"/>
      <c r="L5" s="1794"/>
      <c r="M5" s="1794"/>
      <c r="N5" s="1795"/>
      <c r="O5" s="511" t="s">
        <v>843</v>
      </c>
    </row>
    <row r="6" spans="1:15" s="1251" customFormat="1" ht="12.75">
      <c r="A6" s="1793"/>
      <c r="B6" s="1174" t="s">
        <v>1083</v>
      </c>
      <c r="C6" s="512" t="s">
        <v>112</v>
      </c>
      <c r="D6" s="513" t="s">
        <v>527</v>
      </c>
      <c r="E6" s="513" t="s">
        <v>534</v>
      </c>
      <c r="F6" s="513" t="s">
        <v>535</v>
      </c>
      <c r="G6" s="513" t="s">
        <v>536</v>
      </c>
      <c r="H6" s="513" t="s">
        <v>537</v>
      </c>
      <c r="I6" s="513" t="s">
        <v>538</v>
      </c>
      <c r="J6" s="513" t="s">
        <v>539</v>
      </c>
      <c r="K6" s="513" t="s">
        <v>540</v>
      </c>
      <c r="L6" s="513" t="s">
        <v>541</v>
      </c>
      <c r="M6" s="513" t="s">
        <v>630</v>
      </c>
      <c r="N6" s="140" t="s">
        <v>631</v>
      </c>
      <c r="O6" s="141" t="s">
        <v>366</v>
      </c>
    </row>
    <row r="7" spans="1:15" ht="15" customHeight="1">
      <c r="A7" s="1415" t="s">
        <v>259</v>
      </c>
      <c r="B7" s="514" t="s">
        <v>1084</v>
      </c>
      <c r="C7" s="515">
        <v>8.43</v>
      </c>
      <c r="D7" s="515">
        <v>8.78</v>
      </c>
      <c r="E7" s="515">
        <v>8.84</v>
      </c>
      <c r="F7" s="515">
        <v>8.7</v>
      </c>
      <c r="G7" s="515">
        <v>8.82</v>
      </c>
      <c r="H7" s="515">
        <v>8.93</v>
      </c>
      <c r="I7" s="515">
        <v>9.33</v>
      </c>
      <c r="J7" s="515">
        <v>9.56</v>
      </c>
      <c r="K7" s="515">
        <v>9.6</v>
      </c>
      <c r="L7" s="515">
        <v>9.64</v>
      </c>
      <c r="M7" s="515">
        <v>9.59</v>
      </c>
      <c r="N7" s="515">
        <v>9.64</v>
      </c>
      <c r="O7" s="516">
        <v>9.24</v>
      </c>
    </row>
    <row r="8" spans="1:15" ht="15" customHeight="1">
      <c r="A8" s="1415" t="s">
        <v>260</v>
      </c>
      <c r="B8" s="514" t="s">
        <v>1085</v>
      </c>
      <c r="C8" s="515">
        <v>10.17</v>
      </c>
      <c r="D8" s="515">
        <v>10.45</v>
      </c>
      <c r="E8" s="515">
        <v>12.17</v>
      </c>
      <c r="F8" s="515">
        <v>11.68</v>
      </c>
      <c r="G8" s="515">
        <v>12.03</v>
      </c>
      <c r="H8" s="515">
        <v>12.36</v>
      </c>
      <c r="I8" s="515">
        <v>12.57</v>
      </c>
      <c r="J8" s="515">
        <v>12.43</v>
      </c>
      <c r="K8" s="515">
        <v>11.3</v>
      </c>
      <c r="L8" s="515">
        <v>9.56</v>
      </c>
      <c r="M8" s="515">
        <v>11.28</v>
      </c>
      <c r="N8" s="515">
        <v>11.92</v>
      </c>
      <c r="O8" s="517">
        <v>11.34</v>
      </c>
    </row>
    <row r="9" spans="1:15" ht="15" customHeight="1">
      <c r="A9" s="1415" t="s">
        <v>261</v>
      </c>
      <c r="B9" s="514" t="s">
        <v>1086</v>
      </c>
      <c r="C9" s="515">
        <v>8.49</v>
      </c>
      <c r="D9" s="515">
        <v>5.94</v>
      </c>
      <c r="E9" s="515">
        <v>7.24</v>
      </c>
      <c r="F9" s="515">
        <v>8.74</v>
      </c>
      <c r="G9" s="515">
        <v>6.05</v>
      </c>
      <c r="H9" s="515">
        <v>3.93</v>
      </c>
      <c r="I9" s="515">
        <v>7.57</v>
      </c>
      <c r="J9" s="515">
        <v>7.56</v>
      </c>
      <c r="K9" s="515">
        <v>6.38</v>
      </c>
      <c r="L9" s="515">
        <v>4.93</v>
      </c>
      <c r="M9" s="515">
        <v>5.31</v>
      </c>
      <c r="N9" s="515">
        <v>6.01</v>
      </c>
      <c r="O9" s="517">
        <v>6.5</v>
      </c>
    </row>
    <row r="10" spans="1:15" ht="15" customHeight="1">
      <c r="A10" s="1415" t="s">
        <v>262</v>
      </c>
      <c r="B10" s="514" t="s">
        <v>1087</v>
      </c>
      <c r="C10" s="515">
        <v>6.36</v>
      </c>
      <c r="D10" s="515">
        <v>6.26</v>
      </c>
      <c r="E10" s="515">
        <v>6.54</v>
      </c>
      <c r="F10" s="515">
        <v>7.02</v>
      </c>
      <c r="G10" s="515">
        <v>6.91</v>
      </c>
      <c r="H10" s="515">
        <v>6.99</v>
      </c>
      <c r="I10" s="515">
        <v>7.38</v>
      </c>
      <c r="J10" s="515">
        <v>7.97</v>
      </c>
      <c r="K10" s="515">
        <v>8.12</v>
      </c>
      <c r="L10" s="515">
        <v>7.94</v>
      </c>
      <c r="M10" s="515">
        <v>7.89</v>
      </c>
      <c r="N10" s="515">
        <v>8.33</v>
      </c>
      <c r="O10" s="517">
        <v>7.35</v>
      </c>
    </row>
    <row r="11" spans="1:15" ht="15" customHeight="1">
      <c r="A11" s="1415" t="s">
        <v>263</v>
      </c>
      <c r="B11" s="514" t="s">
        <v>1088</v>
      </c>
      <c r="C11" s="515">
        <v>8.34</v>
      </c>
      <c r="D11" s="515">
        <v>8.61</v>
      </c>
      <c r="E11" s="515">
        <v>8.78</v>
      </c>
      <c r="F11" s="515">
        <v>9.14</v>
      </c>
      <c r="G11" s="515">
        <v>9.69</v>
      </c>
      <c r="H11" s="515">
        <v>11.83</v>
      </c>
      <c r="I11" s="515">
        <v>12.68</v>
      </c>
      <c r="J11" s="515">
        <v>12.21</v>
      </c>
      <c r="K11" s="515">
        <v>10.93</v>
      </c>
      <c r="L11" s="515">
        <v>12.7</v>
      </c>
      <c r="M11" s="515">
        <v>12.88</v>
      </c>
      <c r="N11" s="515">
        <v>12.66</v>
      </c>
      <c r="O11" s="517">
        <v>10.93</v>
      </c>
    </row>
    <row r="12" spans="1:15" ht="15" customHeight="1">
      <c r="A12" s="1415" t="s">
        <v>264</v>
      </c>
      <c r="B12" s="514" t="s">
        <v>1139</v>
      </c>
      <c r="C12" s="515">
        <v>12.180580266567938</v>
      </c>
      <c r="D12" s="515">
        <v>11.753995135135135</v>
      </c>
      <c r="E12" s="515">
        <v>11.43</v>
      </c>
      <c r="F12" s="515">
        <v>11.62647106257875</v>
      </c>
      <c r="G12" s="515">
        <v>11.507426486486487</v>
      </c>
      <c r="H12" s="515">
        <v>11.47</v>
      </c>
      <c r="I12" s="515">
        <v>11.624515713784637</v>
      </c>
      <c r="J12" s="515">
        <v>10.994226486486486</v>
      </c>
      <c r="K12" s="515">
        <v>9.76545743647647</v>
      </c>
      <c r="L12" s="515">
        <v>8.51255915744377</v>
      </c>
      <c r="M12" s="515">
        <v>6.032429189189189</v>
      </c>
      <c r="N12" s="515">
        <v>5.6191894558599635</v>
      </c>
      <c r="O12" s="517">
        <v>10.22055196436712</v>
      </c>
    </row>
    <row r="13" spans="1:15" ht="15" customHeight="1">
      <c r="A13" s="1415" t="s">
        <v>265</v>
      </c>
      <c r="B13" s="514" t="s">
        <v>1140</v>
      </c>
      <c r="C13" s="515">
        <v>4.868429567408652</v>
      </c>
      <c r="D13" s="515">
        <v>3.3598782967250815</v>
      </c>
      <c r="E13" s="515">
        <v>3.8128924099661266</v>
      </c>
      <c r="F13" s="515">
        <v>3.358146871062578</v>
      </c>
      <c r="G13" s="515">
        <v>2.630800540540541</v>
      </c>
      <c r="H13" s="515">
        <v>2.7138949166740067</v>
      </c>
      <c r="I13" s="515">
        <v>3.9024395212095753</v>
      </c>
      <c r="J13" s="515">
        <v>4.0046837837837845</v>
      </c>
      <c r="K13" s="515">
        <v>4.168231948270435</v>
      </c>
      <c r="L13" s="515">
        <v>3.4432686832740216</v>
      </c>
      <c r="M13" s="515">
        <v>3.2424281081081077</v>
      </c>
      <c r="N13" s="515">
        <v>2.8717697704892062</v>
      </c>
      <c r="O13" s="517">
        <v>3.5174291324677225</v>
      </c>
    </row>
    <row r="14" spans="1:15" ht="15" customHeight="1">
      <c r="A14" s="1415" t="s">
        <v>266</v>
      </c>
      <c r="B14" s="514" t="s">
        <v>1141</v>
      </c>
      <c r="C14" s="515">
        <v>1.6129035699286014</v>
      </c>
      <c r="D14" s="515">
        <v>0.89907419712949</v>
      </c>
      <c r="E14" s="515">
        <v>0.846207755463706</v>
      </c>
      <c r="F14" s="515">
        <v>2.879197306069458</v>
      </c>
      <c r="G14" s="515">
        <v>3.2362716517326144</v>
      </c>
      <c r="H14" s="515">
        <v>3.288953117353205</v>
      </c>
      <c r="I14" s="515">
        <v>1.6134097188476224</v>
      </c>
      <c r="J14" s="515">
        <v>1.2147113333333335</v>
      </c>
      <c r="K14" s="515">
        <v>2.1575733145895724</v>
      </c>
      <c r="L14" s="515">
        <v>3.090519992960225</v>
      </c>
      <c r="M14" s="515">
        <v>3.3535156756756757</v>
      </c>
      <c r="N14" s="515">
        <v>3.3197895928330032</v>
      </c>
      <c r="O14" s="517">
        <v>2.3316103563160104</v>
      </c>
    </row>
    <row r="15" spans="1:15" ht="15" customHeight="1">
      <c r="A15" s="1415" t="s">
        <v>267</v>
      </c>
      <c r="B15" s="514" t="s">
        <v>1142</v>
      </c>
      <c r="C15" s="515">
        <v>3.3968185352308224</v>
      </c>
      <c r="D15" s="515">
        <v>2.895359281579573</v>
      </c>
      <c r="E15" s="515">
        <v>3.4084731132075468</v>
      </c>
      <c r="F15" s="515">
        <v>4.093331220329517</v>
      </c>
      <c r="G15" s="515">
        <v>3.994682751045284</v>
      </c>
      <c r="H15" s="515">
        <v>4.440908264329805</v>
      </c>
      <c r="I15" s="515">
        <v>5.164051891704268</v>
      </c>
      <c r="J15" s="515">
        <v>5.596070322580646</v>
      </c>
      <c r="K15" s="515">
        <v>5.456351824840063</v>
      </c>
      <c r="L15" s="515">
        <v>5.726184461067665</v>
      </c>
      <c r="M15" s="515">
        <v>5.46250458618313</v>
      </c>
      <c r="N15" s="515">
        <v>5.360435168115558</v>
      </c>
      <c r="O15" s="517">
        <v>4.662800140488818</v>
      </c>
    </row>
    <row r="16" spans="1:15" ht="15" customHeight="1">
      <c r="A16" s="1415" t="s">
        <v>268</v>
      </c>
      <c r="B16" s="514" t="s">
        <v>1143</v>
      </c>
      <c r="C16" s="515">
        <v>5.425047309961818</v>
      </c>
      <c r="D16" s="515">
        <v>5.222550591166958</v>
      </c>
      <c r="E16" s="515">
        <v>4.872020754716981</v>
      </c>
      <c r="F16" s="515">
        <v>5.242749264705882</v>
      </c>
      <c r="G16" s="515">
        <v>5.304209852404553</v>
      </c>
      <c r="H16" s="515">
        <v>5.26434765889847</v>
      </c>
      <c r="I16" s="515">
        <v>5.170746858729607</v>
      </c>
      <c r="J16" s="515">
        <v>4.551349535702849</v>
      </c>
      <c r="K16" s="515">
        <v>3.871767249497724</v>
      </c>
      <c r="L16" s="515">
        <v>4.674502013189865</v>
      </c>
      <c r="M16" s="515">
        <v>4.940809824561403</v>
      </c>
      <c r="N16" s="515">
        <v>4.9510305534645385</v>
      </c>
      <c r="O16" s="517">
        <v>4.9643167763801666</v>
      </c>
    </row>
    <row r="17" spans="1:15" ht="15" customHeight="1">
      <c r="A17" s="1415" t="s">
        <v>269</v>
      </c>
      <c r="B17" s="514" t="s">
        <v>1144</v>
      </c>
      <c r="C17" s="515">
        <v>4.775216950572465</v>
      </c>
      <c r="D17" s="515">
        <v>3.77765162028212</v>
      </c>
      <c r="E17" s="515">
        <v>4.663893382237086</v>
      </c>
      <c r="F17" s="515">
        <v>4.9555454448777025</v>
      </c>
      <c r="G17" s="515">
        <v>4.953859860574043</v>
      </c>
      <c r="H17" s="515">
        <v>4.846119482616302</v>
      </c>
      <c r="I17" s="515">
        <v>5.187522395978776</v>
      </c>
      <c r="J17" s="515">
        <v>5.385691068024617</v>
      </c>
      <c r="K17" s="515">
        <v>5.052342023311288</v>
      </c>
      <c r="L17" s="515">
        <v>4.859117983803406</v>
      </c>
      <c r="M17" s="515">
        <v>4.519417635205055</v>
      </c>
      <c r="N17" s="515">
        <v>3.780621060673431</v>
      </c>
      <c r="O17" s="517">
        <v>4.708875790310837</v>
      </c>
    </row>
    <row r="18" spans="1:16" ht="15" customHeight="1">
      <c r="A18" s="1415" t="s">
        <v>270</v>
      </c>
      <c r="B18" s="514" t="s">
        <v>1145</v>
      </c>
      <c r="C18" s="515">
        <v>3.41748440269408</v>
      </c>
      <c r="D18" s="515">
        <v>3.4932778280050107</v>
      </c>
      <c r="E18" s="515">
        <v>3.5961985600462625</v>
      </c>
      <c r="F18" s="515">
        <v>4.02602993577213</v>
      </c>
      <c r="G18" s="515">
        <v>3.7520925058548005</v>
      </c>
      <c r="H18" s="515">
        <v>4.10236892545691</v>
      </c>
      <c r="I18" s="515">
        <v>4.0122495923431405</v>
      </c>
      <c r="J18" s="515">
        <v>3.906800049016938</v>
      </c>
      <c r="K18" s="515">
        <v>4.055525032860332</v>
      </c>
      <c r="L18" s="515">
        <v>2.911661630829377</v>
      </c>
      <c r="M18" s="515">
        <v>1.6678396383639233</v>
      </c>
      <c r="N18" s="515">
        <v>2.9805422437758247</v>
      </c>
      <c r="O18" s="517">
        <v>3.4814174393084554</v>
      </c>
      <c r="P18" s="1416"/>
    </row>
    <row r="19" spans="1:15" ht="15" customHeight="1">
      <c r="A19" s="1417" t="s">
        <v>271</v>
      </c>
      <c r="B19" s="518" t="s">
        <v>930</v>
      </c>
      <c r="C19" s="515">
        <v>4.027662566465792</v>
      </c>
      <c r="D19" s="515">
        <v>3.6609049773755653</v>
      </c>
      <c r="E19" s="515">
        <v>3.701351713395639</v>
      </c>
      <c r="F19" s="515">
        <v>3.676631343283582</v>
      </c>
      <c r="G19" s="515">
        <v>3.850785333333333</v>
      </c>
      <c r="H19" s="515">
        <v>3.9490213213213217</v>
      </c>
      <c r="I19" s="515">
        <v>3.940556451612903</v>
      </c>
      <c r="J19" s="515">
        <v>3.8080159420289847</v>
      </c>
      <c r="K19" s="515">
        <v>1.6973710622710623</v>
      </c>
      <c r="L19" s="515">
        <v>0.7020408450704225</v>
      </c>
      <c r="M19" s="515">
        <v>0.8240442028985507</v>
      </c>
      <c r="N19" s="515">
        <v>1.4706548192771083</v>
      </c>
      <c r="O19" s="517">
        <v>2.929587760230834</v>
      </c>
    </row>
    <row r="20" spans="1:16" ht="15" customHeight="1">
      <c r="A20" s="1415" t="s">
        <v>272</v>
      </c>
      <c r="B20" s="514" t="s">
        <v>907</v>
      </c>
      <c r="C20" s="515">
        <v>0.6176727272727273</v>
      </c>
      <c r="D20" s="515">
        <v>0.629863076923077</v>
      </c>
      <c r="E20" s="515">
        <v>1.3400342756183745</v>
      </c>
      <c r="F20" s="515">
        <v>1.9721844155844157</v>
      </c>
      <c r="G20" s="515">
        <v>2.401290153846154</v>
      </c>
      <c r="H20" s="515">
        <v>2.080350530035336</v>
      </c>
      <c r="I20" s="515">
        <v>2.3784652173913043</v>
      </c>
      <c r="J20" s="515">
        <v>2.9391873188405797</v>
      </c>
      <c r="K20" s="515">
        <v>3.109814156626506</v>
      </c>
      <c r="L20" s="515">
        <v>3.6963909090909097</v>
      </c>
      <c r="M20" s="515">
        <v>3.8208818461538465</v>
      </c>
      <c r="N20" s="515">
        <v>3.939815901060071</v>
      </c>
      <c r="O20" s="517">
        <v>2.4576696244599545</v>
      </c>
      <c r="P20" s="1416"/>
    </row>
    <row r="21" spans="1:15" s="419" customFormat="1" ht="15" customHeight="1">
      <c r="A21" s="1418" t="s">
        <v>273</v>
      </c>
      <c r="B21" s="519" t="s">
        <v>109</v>
      </c>
      <c r="C21" s="515">
        <v>2.2590185714285718</v>
      </c>
      <c r="D21" s="515">
        <v>3.3845412060301507</v>
      </c>
      <c r="E21" s="515">
        <v>3.102005803571429</v>
      </c>
      <c r="F21" s="515">
        <v>2.687988475836431</v>
      </c>
      <c r="G21" s="515">
        <v>2.1998130653266332</v>
      </c>
      <c r="H21" s="515">
        <v>2.4648049469964666</v>
      </c>
      <c r="I21" s="515">
        <v>2.2032</v>
      </c>
      <c r="J21" s="515">
        <v>2.651</v>
      </c>
      <c r="K21" s="515">
        <v>2.8861</v>
      </c>
      <c r="L21" s="515">
        <v>3.6293</v>
      </c>
      <c r="M21" s="515">
        <v>3.3082</v>
      </c>
      <c r="N21" s="515">
        <v>3.2485</v>
      </c>
      <c r="O21" s="517">
        <v>2.8427</v>
      </c>
    </row>
    <row r="22" spans="1:15" s="1253" customFormat="1" ht="15" customHeight="1">
      <c r="A22" s="1419" t="s">
        <v>273</v>
      </c>
      <c r="B22" s="1252" t="s">
        <v>110</v>
      </c>
      <c r="C22" s="520">
        <v>2.9887</v>
      </c>
      <c r="D22" s="515">
        <v>2.7829</v>
      </c>
      <c r="E22" s="515">
        <v>2.5369</v>
      </c>
      <c r="F22" s="515">
        <v>2.1101</v>
      </c>
      <c r="G22" s="515">
        <v>1.9827</v>
      </c>
      <c r="H22" s="515">
        <v>2.6703</v>
      </c>
      <c r="I22" s="515">
        <v>2.5963603174603174</v>
      </c>
      <c r="J22" s="515">
        <v>2.3605678095238094</v>
      </c>
      <c r="K22" s="515">
        <v>1.8496</v>
      </c>
      <c r="L22" s="515">
        <v>2.4269</v>
      </c>
      <c r="M22" s="515">
        <v>2.1681</v>
      </c>
      <c r="N22" s="521">
        <v>2.7651367875647668</v>
      </c>
      <c r="O22" s="522">
        <v>2.4216334168057867</v>
      </c>
    </row>
    <row r="23" spans="1:15" s="1254" customFormat="1" ht="15" customHeight="1">
      <c r="A23" s="1420" t="s">
        <v>273</v>
      </c>
      <c r="B23" s="1252" t="s">
        <v>644</v>
      </c>
      <c r="C23" s="520">
        <v>4.2514</v>
      </c>
      <c r="D23" s="515">
        <v>2.1419</v>
      </c>
      <c r="E23" s="606">
        <v>2.3486</v>
      </c>
      <c r="F23" s="606">
        <v>3.0267</v>
      </c>
      <c r="G23" s="606">
        <v>3.5927</v>
      </c>
      <c r="H23" s="606">
        <v>3.8637</v>
      </c>
      <c r="I23" s="515">
        <v>5.7924</v>
      </c>
      <c r="J23" s="515">
        <v>5.5404</v>
      </c>
      <c r="K23" s="515">
        <v>4.0699</v>
      </c>
      <c r="L23" s="515">
        <v>5.32</v>
      </c>
      <c r="M23" s="515">
        <v>5.41</v>
      </c>
      <c r="N23" s="521">
        <v>5.13</v>
      </c>
      <c r="O23" s="522">
        <v>4.22</v>
      </c>
    </row>
    <row r="24" spans="2:15" ht="13.5" thickBot="1">
      <c r="B24" s="1255" t="s">
        <v>1484</v>
      </c>
      <c r="C24" s="1256">
        <v>5.17</v>
      </c>
      <c r="D24" s="1257">
        <v>3.73</v>
      </c>
      <c r="E24" s="719">
        <v>6.08</v>
      </c>
      <c r="F24" s="719">
        <v>5.55</v>
      </c>
      <c r="G24" s="719">
        <v>4.72</v>
      </c>
      <c r="H24" s="719">
        <v>4.32</v>
      </c>
      <c r="I24" s="1673">
        <v>6.64</v>
      </c>
      <c r="J24" s="1673">
        <v>6.83</v>
      </c>
      <c r="K24" s="1673">
        <v>5.98</v>
      </c>
      <c r="L24" s="1673">
        <v>6.73</v>
      </c>
      <c r="M24" s="1673"/>
      <c r="N24" s="1673"/>
      <c r="O24" s="1674"/>
    </row>
    <row r="25" ht="12.75">
      <c r="N25" s="1435"/>
    </row>
  </sheetData>
  <sheetProtection/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B1">
      <selection activeCell="N21" sqref="N21"/>
    </sheetView>
  </sheetViews>
  <sheetFormatPr defaultColWidth="9.421875" defaultRowHeight="12.75"/>
  <cols>
    <col min="1" max="1" width="9.28125" style="1259" hidden="1" customWidth="1"/>
    <col min="2" max="2" width="7.8515625" style="1259" customWidth="1"/>
    <col min="3" max="13" width="5.28125" style="1258" customWidth="1"/>
    <col min="14" max="14" width="6.28125" style="1258" customWidth="1"/>
    <col min="15" max="15" width="8.00390625" style="1259" customWidth="1"/>
    <col min="16" max="16384" width="9.421875" style="1258" customWidth="1"/>
  </cols>
  <sheetData>
    <row r="1" spans="1:16" ht="12.75">
      <c r="A1" s="1758" t="s">
        <v>621</v>
      </c>
      <c r="B1" s="1758"/>
      <c r="C1" s="1758"/>
      <c r="D1" s="1758"/>
      <c r="E1" s="1758"/>
      <c r="F1" s="1758"/>
      <c r="G1" s="1758"/>
      <c r="H1" s="1758"/>
      <c r="I1" s="1758"/>
      <c r="J1" s="1758"/>
      <c r="K1" s="1758"/>
      <c r="L1" s="1758"/>
      <c r="M1" s="1758"/>
      <c r="N1" s="1758"/>
      <c r="O1" s="1758"/>
      <c r="P1" s="1436"/>
    </row>
    <row r="2" spans="1:16" ht="15.75">
      <c r="A2" s="1779" t="s">
        <v>1146</v>
      </c>
      <c r="B2" s="1779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  <c r="P2" s="1436"/>
    </row>
    <row r="3" spans="1:15" ht="12.75" hidden="1">
      <c r="A3" s="89"/>
      <c r="B3" s="89"/>
      <c r="C3" s="419"/>
      <c r="D3" s="509"/>
      <c r="E3" s="509"/>
      <c r="F3" s="509"/>
      <c r="G3" s="419"/>
      <c r="H3" s="419"/>
      <c r="I3" s="419"/>
      <c r="J3" s="419"/>
      <c r="K3" s="419"/>
      <c r="L3" s="419"/>
      <c r="M3" s="419"/>
      <c r="N3" s="419"/>
      <c r="O3" s="89"/>
    </row>
    <row r="4" spans="1:15" ht="13.5" thickBot="1">
      <c r="A4" s="89"/>
      <c r="B4" s="89"/>
      <c r="C4" s="419"/>
      <c r="D4" s="419"/>
      <c r="E4" s="419"/>
      <c r="F4" s="419"/>
      <c r="G4" s="419"/>
      <c r="H4" s="419"/>
      <c r="I4" s="419"/>
      <c r="J4" s="419"/>
      <c r="K4" s="419"/>
      <c r="L4" s="509"/>
      <c r="M4" s="419"/>
      <c r="N4" s="419"/>
      <c r="O4" s="510" t="s">
        <v>1082</v>
      </c>
    </row>
    <row r="5" spans="1:15" s="1259" customFormat="1" ht="12.75">
      <c r="A5" s="1796" t="s">
        <v>1083</v>
      </c>
      <c r="B5" s="1798" t="s">
        <v>1083</v>
      </c>
      <c r="C5" s="1800" t="s">
        <v>623</v>
      </c>
      <c r="D5" s="1794"/>
      <c r="E5" s="1794"/>
      <c r="F5" s="1794"/>
      <c r="G5" s="1794"/>
      <c r="H5" s="1794"/>
      <c r="I5" s="1794"/>
      <c r="J5" s="1794"/>
      <c r="K5" s="1794"/>
      <c r="L5" s="1794"/>
      <c r="M5" s="1794"/>
      <c r="N5" s="1795"/>
      <c r="O5" s="511" t="s">
        <v>843</v>
      </c>
    </row>
    <row r="6" spans="1:15" s="1259" customFormat="1" ht="12.75">
      <c r="A6" s="1797"/>
      <c r="B6" s="1799"/>
      <c r="C6" s="523" t="s">
        <v>112</v>
      </c>
      <c r="D6" s="513" t="s">
        <v>527</v>
      </c>
      <c r="E6" s="513" t="s">
        <v>534</v>
      </c>
      <c r="F6" s="513" t="s">
        <v>535</v>
      </c>
      <c r="G6" s="513" t="s">
        <v>536</v>
      </c>
      <c r="H6" s="513" t="s">
        <v>537</v>
      </c>
      <c r="I6" s="513" t="s">
        <v>538</v>
      </c>
      <c r="J6" s="513" t="s">
        <v>539</v>
      </c>
      <c r="K6" s="513" t="s">
        <v>540</v>
      </c>
      <c r="L6" s="513" t="s">
        <v>541</v>
      </c>
      <c r="M6" s="513" t="s">
        <v>630</v>
      </c>
      <c r="N6" s="140" t="s">
        <v>631</v>
      </c>
      <c r="O6" s="141" t="s">
        <v>366</v>
      </c>
    </row>
    <row r="7" spans="1:15" ht="15.75" customHeight="1">
      <c r="A7" s="1421" t="s">
        <v>264</v>
      </c>
      <c r="B7" s="514" t="s">
        <v>1139</v>
      </c>
      <c r="C7" s="1422" t="s">
        <v>742</v>
      </c>
      <c r="D7" s="524" t="s">
        <v>742</v>
      </c>
      <c r="E7" s="524" t="s">
        <v>742</v>
      </c>
      <c r="F7" s="524" t="s">
        <v>742</v>
      </c>
      <c r="G7" s="524" t="s">
        <v>742</v>
      </c>
      <c r="H7" s="515">
        <v>11.9631</v>
      </c>
      <c r="I7" s="524" t="s">
        <v>742</v>
      </c>
      <c r="J7" s="524" t="s">
        <v>742</v>
      </c>
      <c r="K7" s="515">
        <v>10.5283</v>
      </c>
      <c r="L7" s="524" t="s">
        <v>742</v>
      </c>
      <c r="M7" s="515">
        <v>8.9766</v>
      </c>
      <c r="N7" s="525" t="s">
        <v>742</v>
      </c>
      <c r="O7" s="1423">
        <v>10.344</v>
      </c>
    </row>
    <row r="8" spans="1:15" ht="15.75" customHeight="1">
      <c r="A8" s="1421" t="s">
        <v>265</v>
      </c>
      <c r="B8" s="514" t="s">
        <v>1140</v>
      </c>
      <c r="C8" s="1422" t="s">
        <v>742</v>
      </c>
      <c r="D8" s="524" t="s">
        <v>742</v>
      </c>
      <c r="E8" s="524" t="s">
        <v>742</v>
      </c>
      <c r="F8" s="524" t="s">
        <v>742</v>
      </c>
      <c r="G8" s="524" t="s">
        <v>742</v>
      </c>
      <c r="H8" s="515">
        <v>6.3049</v>
      </c>
      <c r="I8" s="524" t="s">
        <v>742</v>
      </c>
      <c r="J8" s="524" t="s">
        <v>742</v>
      </c>
      <c r="K8" s="515">
        <v>7.2517</v>
      </c>
      <c r="L8" s="524" t="s">
        <v>742</v>
      </c>
      <c r="M8" s="515">
        <v>6.9928</v>
      </c>
      <c r="N8" s="525" t="s">
        <v>742</v>
      </c>
      <c r="O8" s="1423">
        <v>6.8624</v>
      </c>
    </row>
    <row r="9" spans="1:15" ht="15.75" customHeight="1">
      <c r="A9" s="1421" t="s">
        <v>266</v>
      </c>
      <c r="B9" s="514" t="s">
        <v>1141</v>
      </c>
      <c r="C9" s="1422" t="s">
        <v>742</v>
      </c>
      <c r="D9" s="524" t="s">
        <v>742</v>
      </c>
      <c r="E9" s="524" t="s">
        <v>742</v>
      </c>
      <c r="F9" s="524" t="s">
        <v>742</v>
      </c>
      <c r="G9" s="524" t="s">
        <v>742</v>
      </c>
      <c r="H9" s="524" t="s">
        <v>742</v>
      </c>
      <c r="I9" s="524" t="s">
        <v>742</v>
      </c>
      <c r="J9" s="524" t="s">
        <v>742</v>
      </c>
      <c r="K9" s="515">
        <v>4.9129</v>
      </c>
      <c r="L9" s="515">
        <v>5.424</v>
      </c>
      <c r="M9" s="515">
        <v>5.3116</v>
      </c>
      <c r="N9" s="525" t="s">
        <v>742</v>
      </c>
      <c r="O9" s="1423">
        <v>5.1282</v>
      </c>
    </row>
    <row r="10" spans="1:15" ht="15.75" customHeight="1">
      <c r="A10" s="1421" t="s">
        <v>267</v>
      </c>
      <c r="B10" s="514" t="s">
        <v>1142</v>
      </c>
      <c r="C10" s="1422" t="s">
        <v>742</v>
      </c>
      <c r="D10" s="524" t="s">
        <v>742</v>
      </c>
      <c r="E10" s="524" t="s">
        <v>742</v>
      </c>
      <c r="F10" s="524" t="s">
        <v>742</v>
      </c>
      <c r="G10" s="515">
        <v>5.6721</v>
      </c>
      <c r="H10" s="515">
        <v>5.5712</v>
      </c>
      <c r="I10" s="515">
        <v>6.0824</v>
      </c>
      <c r="J10" s="515">
        <v>7.2849</v>
      </c>
      <c r="K10" s="515">
        <v>6.142</v>
      </c>
      <c r="L10" s="524" t="s">
        <v>742</v>
      </c>
      <c r="M10" s="524" t="s">
        <v>742</v>
      </c>
      <c r="N10" s="525" t="s">
        <v>742</v>
      </c>
      <c r="O10" s="1423">
        <v>6.1565</v>
      </c>
    </row>
    <row r="11" spans="1:15" ht="15.75" customHeight="1">
      <c r="A11" s="1421" t="s">
        <v>268</v>
      </c>
      <c r="B11" s="514" t="s">
        <v>1143</v>
      </c>
      <c r="C11" s="1422" t="s">
        <v>742</v>
      </c>
      <c r="D11" s="524" t="s">
        <v>742</v>
      </c>
      <c r="E11" s="524" t="s">
        <v>742</v>
      </c>
      <c r="F11" s="524" t="s">
        <v>742</v>
      </c>
      <c r="G11" s="515">
        <v>5.731</v>
      </c>
      <c r="H11" s="515">
        <v>5.4412</v>
      </c>
      <c r="I11" s="515">
        <v>5.4568</v>
      </c>
      <c r="J11" s="515">
        <v>5.113</v>
      </c>
      <c r="K11" s="515">
        <v>4.921</v>
      </c>
      <c r="L11" s="515">
        <v>5.2675</v>
      </c>
      <c r="M11" s="515">
        <v>5.5204</v>
      </c>
      <c r="N11" s="526">
        <v>5.6215</v>
      </c>
      <c r="O11" s="1423">
        <v>5.2623</v>
      </c>
    </row>
    <row r="12" spans="1:15" ht="15.75" customHeight="1">
      <c r="A12" s="1421" t="s">
        <v>269</v>
      </c>
      <c r="B12" s="514" t="s">
        <v>1144</v>
      </c>
      <c r="C12" s="1422" t="s">
        <v>742</v>
      </c>
      <c r="D12" s="524" t="s">
        <v>742</v>
      </c>
      <c r="E12" s="524" t="s">
        <v>742</v>
      </c>
      <c r="F12" s="524" t="s">
        <v>742</v>
      </c>
      <c r="G12" s="515">
        <v>5.5134</v>
      </c>
      <c r="H12" s="515">
        <v>5.1547</v>
      </c>
      <c r="I12" s="515">
        <v>5.6571</v>
      </c>
      <c r="J12" s="515">
        <v>5.5606</v>
      </c>
      <c r="K12" s="515">
        <v>5.1416</v>
      </c>
      <c r="L12" s="515">
        <v>5.04</v>
      </c>
      <c r="M12" s="515">
        <v>4.9911</v>
      </c>
      <c r="N12" s="526">
        <v>4.4332</v>
      </c>
      <c r="O12" s="1423">
        <v>5.2011</v>
      </c>
    </row>
    <row r="13" spans="1:15" ht="15.75" customHeight="1">
      <c r="A13" s="1421" t="s">
        <v>270</v>
      </c>
      <c r="B13" s="514" t="s">
        <v>1145</v>
      </c>
      <c r="C13" s="1422" t="s">
        <v>742</v>
      </c>
      <c r="D13" s="524" t="s">
        <v>742</v>
      </c>
      <c r="E13" s="524" t="s">
        <v>742</v>
      </c>
      <c r="F13" s="524" t="s">
        <v>742</v>
      </c>
      <c r="G13" s="515">
        <v>4.0799</v>
      </c>
      <c r="H13" s="515">
        <v>4.4582</v>
      </c>
      <c r="I13" s="515">
        <v>4.2217</v>
      </c>
      <c r="J13" s="515">
        <v>4.940833333333333</v>
      </c>
      <c r="K13" s="515">
        <v>5.125140609689712</v>
      </c>
      <c r="L13" s="515">
        <v>4.6283</v>
      </c>
      <c r="M13" s="515">
        <v>3.313868815443266</v>
      </c>
      <c r="N13" s="526">
        <v>4.928079080914116</v>
      </c>
      <c r="O13" s="1423">
        <v>4.7107238804707094</v>
      </c>
    </row>
    <row r="14" spans="1:15" ht="15.75" customHeight="1">
      <c r="A14" s="1421" t="s">
        <v>271</v>
      </c>
      <c r="B14" s="518" t="s">
        <v>930</v>
      </c>
      <c r="C14" s="520">
        <v>5.313810591133005</v>
      </c>
      <c r="D14" s="515">
        <v>5.181625</v>
      </c>
      <c r="E14" s="515">
        <v>5.297252284263959</v>
      </c>
      <c r="F14" s="515">
        <v>5.152060401853295</v>
      </c>
      <c r="G14" s="515">
        <v>5.120841242937853</v>
      </c>
      <c r="H14" s="515">
        <v>4.954478199052133</v>
      </c>
      <c r="I14" s="515">
        <v>4.7035</v>
      </c>
      <c r="J14" s="515">
        <v>4.042</v>
      </c>
      <c r="K14" s="515">
        <v>3.018677865612648</v>
      </c>
      <c r="L14" s="515">
        <v>2.652016149068323</v>
      </c>
      <c r="M14" s="515">
        <v>2.5699083938892775</v>
      </c>
      <c r="N14" s="526">
        <v>3.8123749843660346</v>
      </c>
      <c r="O14" s="1423">
        <v>4.1462783631415165</v>
      </c>
    </row>
    <row r="15" spans="1:15" ht="15.75" customHeight="1">
      <c r="A15" s="1421" t="s">
        <v>272</v>
      </c>
      <c r="B15" s="514" t="s">
        <v>907</v>
      </c>
      <c r="C15" s="1422" t="s">
        <v>742</v>
      </c>
      <c r="D15" s="524" t="s">
        <v>742</v>
      </c>
      <c r="E15" s="515">
        <v>3.5281</v>
      </c>
      <c r="F15" s="515" t="s">
        <v>742</v>
      </c>
      <c r="G15" s="515">
        <v>3.0617128712871287</v>
      </c>
      <c r="H15" s="515">
        <v>2.494175</v>
      </c>
      <c r="I15" s="515">
        <v>2.7779</v>
      </c>
      <c r="J15" s="515">
        <v>3.536573184786784</v>
      </c>
      <c r="K15" s="515">
        <v>3.9791776119402984</v>
      </c>
      <c r="L15" s="515">
        <v>4.841109933774834</v>
      </c>
      <c r="M15" s="515">
        <v>4.865694115697157</v>
      </c>
      <c r="N15" s="526">
        <v>4.78535242830253</v>
      </c>
      <c r="O15" s="1423">
        <v>4.32219165363855</v>
      </c>
    </row>
    <row r="16" spans="1:15" ht="15.75" customHeight="1">
      <c r="A16" s="1424" t="s">
        <v>273</v>
      </c>
      <c r="B16" s="519" t="s">
        <v>109</v>
      </c>
      <c r="C16" s="1425" t="s">
        <v>742</v>
      </c>
      <c r="D16" s="527" t="s">
        <v>742</v>
      </c>
      <c r="E16" s="528">
        <v>3.8745670329670325</v>
      </c>
      <c r="F16" s="528">
        <v>3.9333</v>
      </c>
      <c r="G16" s="528">
        <v>3.0897297029702973</v>
      </c>
      <c r="H16" s="528">
        <v>3.4186746835443036</v>
      </c>
      <c r="I16" s="528">
        <v>3.5002</v>
      </c>
      <c r="J16" s="528">
        <v>3.7999</v>
      </c>
      <c r="K16" s="528">
        <v>4.3114</v>
      </c>
      <c r="L16" s="528">
        <v>4.2023</v>
      </c>
      <c r="M16" s="528">
        <v>3.7381</v>
      </c>
      <c r="N16" s="529">
        <v>4.04</v>
      </c>
      <c r="O16" s="1426">
        <v>3.9504</v>
      </c>
    </row>
    <row r="17" spans="1:15" s="1260" customFormat="1" ht="15.75" customHeight="1">
      <c r="A17" s="1424" t="s">
        <v>273</v>
      </c>
      <c r="B17" s="519" t="s">
        <v>110</v>
      </c>
      <c r="C17" s="1425" t="s">
        <v>742</v>
      </c>
      <c r="D17" s="527" t="s">
        <v>742</v>
      </c>
      <c r="E17" s="528">
        <v>3.7822</v>
      </c>
      <c r="F17" s="528">
        <v>3.3252</v>
      </c>
      <c r="G17" s="528">
        <v>3.0398</v>
      </c>
      <c r="H17" s="528">
        <v>3.1393</v>
      </c>
      <c r="I17" s="530">
        <v>3.2068</v>
      </c>
      <c r="J17" s="530">
        <v>3.0105</v>
      </c>
      <c r="K17" s="528">
        <v>3.0861</v>
      </c>
      <c r="L17" s="528">
        <v>3.546</v>
      </c>
      <c r="M17" s="530">
        <v>3.187</v>
      </c>
      <c r="N17" s="529">
        <v>3.9996456840042054</v>
      </c>
      <c r="O17" s="1426">
        <v>3.504522439769843</v>
      </c>
    </row>
    <row r="18" spans="1:15" s="1260" customFormat="1" ht="15.75" customHeight="1">
      <c r="A18" s="1427" t="s">
        <v>273</v>
      </c>
      <c r="B18" s="519" t="s">
        <v>644</v>
      </c>
      <c r="C18" s="1425" t="s">
        <v>742</v>
      </c>
      <c r="D18" s="527">
        <v>3.0449</v>
      </c>
      <c r="E18" s="528">
        <v>3.0448</v>
      </c>
      <c r="F18" s="530">
        <v>3.2809</v>
      </c>
      <c r="G18" s="530">
        <v>3.3989</v>
      </c>
      <c r="H18" s="530">
        <v>4.6724</v>
      </c>
      <c r="I18" s="530">
        <v>6.44</v>
      </c>
      <c r="J18" s="530">
        <v>5.9542</v>
      </c>
      <c r="K18" s="528">
        <v>4.822</v>
      </c>
      <c r="L18" s="528">
        <v>5.3</v>
      </c>
      <c r="M18" s="530">
        <v>5.66</v>
      </c>
      <c r="N18" s="529">
        <v>6.47</v>
      </c>
      <c r="O18" s="1426">
        <v>5.49</v>
      </c>
    </row>
    <row r="19" spans="1:15" s="1261" customFormat="1" ht="13.5" thickBot="1">
      <c r="A19" s="1428"/>
      <c r="B19" s="1429" t="s">
        <v>1484</v>
      </c>
      <c r="C19" s="1430" t="s">
        <v>742</v>
      </c>
      <c r="D19" s="719">
        <v>3.56</v>
      </c>
      <c r="E19" s="719">
        <v>5.57</v>
      </c>
      <c r="F19" s="719">
        <v>5.65</v>
      </c>
      <c r="G19" s="719">
        <v>4.96</v>
      </c>
      <c r="H19" s="719">
        <v>5.2</v>
      </c>
      <c r="I19" s="719">
        <v>6.84</v>
      </c>
      <c r="J19" s="719">
        <v>6.19</v>
      </c>
      <c r="K19" s="719">
        <v>5.96</v>
      </c>
      <c r="L19" s="719">
        <v>6.53</v>
      </c>
      <c r="M19" s="719"/>
      <c r="N19" s="719"/>
      <c r="O19" s="810"/>
    </row>
    <row r="20" spans="3:15" ht="12">
      <c r="C20" s="1262"/>
      <c r="D20" s="1262"/>
      <c r="E20" s="1262"/>
      <c r="F20" s="1262"/>
      <c r="G20" s="1262"/>
      <c r="H20" s="1262"/>
      <c r="I20" s="1262"/>
      <c r="J20" s="1262"/>
      <c r="K20" s="1262"/>
      <c r="L20" s="1262"/>
      <c r="M20" s="1263"/>
      <c r="N20" s="1262"/>
      <c r="O20" s="1264"/>
    </row>
    <row r="21" spans="3:15" ht="12">
      <c r="C21" s="1262"/>
      <c r="D21" s="1262"/>
      <c r="E21" s="1262"/>
      <c r="F21" s="1262"/>
      <c r="G21" s="1262"/>
      <c r="H21" s="1262"/>
      <c r="I21" s="1262"/>
      <c r="J21" s="1262"/>
      <c r="K21" s="1262"/>
      <c r="L21" s="1262"/>
      <c r="M21" s="1263"/>
      <c r="N21" s="1676"/>
      <c r="O21" s="1264"/>
    </row>
    <row r="22" spans="3:15" ht="12">
      <c r="C22" s="1262"/>
      <c r="D22" s="1262"/>
      <c r="E22" s="1262"/>
      <c r="F22" s="1262"/>
      <c r="G22" s="1262"/>
      <c r="H22" s="1262"/>
      <c r="I22" s="1262"/>
      <c r="J22" s="1262"/>
      <c r="K22" s="1262"/>
      <c r="L22" s="1262"/>
      <c r="M22" s="1263"/>
      <c r="N22" s="1262"/>
      <c r="O22" s="1264"/>
    </row>
    <row r="23" spans="3:15" ht="12">
      <c r="C23" s="1262"/>
      <c r="D23" s="1262"/>
      <c r="E23" s="1262"/>
      <c r="F23" s="1262"/>
      <c r="G23" s="1262"/>
      <c r="H23" s="1262"/>
      <c r="I23" s="1262"/>
      <c r="J23" s="1262"/>
      <c r="K23" s="1262"/>
      <c r="L23" s="1262"/>
      <c r="M23" s="1265"/>
      <c r="N23" s="1262"/>
      <c r="O23" s="1264"/>
    </row>
    <row r="24" spans="3:15" ht="12">
      <c r="C24" s="1262"/>
      <c r="D24" s="1262"/>
      <c r="E24" s="1262"/>
      <c r="F24" s="1262"/>
      <c r="G24" s="1262"/>
      <c r="H24" s="1262"/>
      <c r="I24" s="1262"/>
      <c r="J24" s="1262"/>
      <c r="K24" s="1262"/>
      <c r="L24" s="1262"/>
      <c r="M24" s="1262"/>
      <c r="N24" s="1262"/>
      <c r="O24" s="1264"/>
    </row>
    <row r="25" spans="3:15" ht="12">
      <c r="C25" s="1262"/>
      <c r="D25" s="1262"/>
      <c r="E25" s="1262"/>
      <c r="F25" s="1262"/>
      <c r="G25" s="1262"/>
      <c r="H25" s="1262"/>
      <c r="I25" s="1262"/>
      <c r="J25" s="1262"/>
      <c r="K25" s="1262"/>
      <c r="L25" s="1262"/>
      <c r="M25" s="1262"/>
      <c r="N25" s="1262"/>
      <c r="O25" s="1264"/>
    </row>
    <row r="26" spans="3:15" ht="12">
      <c r="C26" s="1262"/>
      <c r="D26" s="1262"/>
      <c r="E26" s="1262"/>
      <c r="F26" s="1262"/>
      <c r="G26" s="1262"/>
      <c r="H26" s="1262"/>
      <c r="I26" s="1262"/>
      <c r="J26" s="1262"/>
      <c r="K26" s="1262"/>
      <c r="L26" s="1262"/>
      <c r="M26" s="1262"/>
      <c r="N26" s="1262"/>
      <c r="O26" s="1264"/>
    </row>
    <row r="27" spans="3:15" ht="12">
      <c r="C27" s="1262"/>
      <c r="D27" s="1262"/>
      <c r="E27" s="1262"/>
      <c r="F27" s="1262"/>
      <c r="G27" s="1262"/>
      <c r="H27" s="1262"/>
      <c r="I27" s="1262"/>
      <c r="J27" s="1262"/>
      <c r="K27" s="1262"/>
      <c r="L27" s="1262"/>
      <c r="M27" s="1262"/>
      <c r="N27" s="1262"/>
      <c r="O27" s="1264"/>
    </row>
    <row r="28" spans="3:15" ht="12">
      <c r="C28" s="1262"/>
      <c r="D28" s="1262"/>
      <c r="E28" s="1262"/>
      <c r="F28" s="1262"/>
      <c r="G28" s="1262"/>
      <c r="H28" s="1262"/>
      <c r="I28" s="1262"/>
      <c r="J28" s="1262"/>
      <c r="K28" s="1262"/>
      <c r="L28" s="1262"/>
      <c r="M28" s="1262"/>
      <c r="N28" s="1262"/>
      <c r="O28" s="1264"/>
    </row>
  </sheetData>
  <sheetProtection/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zoomScalePageLayoutView="0" workbookViewId="0" topLeftCell="A1">
      <selection activeCell="I1" sqref="I1"/>
    </sheetView>
  </sheetViews>
  <sheetFormatPr defaultColWidth="11.00390625" defaultRowHeight="12.75"/>
  <cols>
    <col min="1" max="1" width="5.00390625" style="500" customWidth="1"/>
    <col min="2" max="2" width="15.8515625" style="500" customWidth="1"/>
    <col min="3" max="6" width="7.8515625" style="500" customWidth="1"/>
    <col min="7" max="8" width="7.8515625" style="531" customWidth="1"/>
    <col min="9" max="9" width="8.140625" style="531" customWidth="1"/>
    <col min="10" max="16384" width="11.00390625" style="500" customWidth="1"/>
  </cols>
  <sheetData>
    <row r="1" spans="2:9" ht="12.75">
      <c r="B1" s="1758" t="s">
        <v>726</v>
      </c>
      <c r="C1" s="1758"/>
      <c r="D1" s="1758"/>
      <c r="E1" s="1758"/>
      <c r="F1" s="1758"/>
      <c r="G1" s="1758"/>
      <c r="H1" s="1758"/>
      <c r="I1" s="611"/>
    </row>
    <row r="2" spans="2:9" ht="15.75">
      <c r="B2" s="1801" t="s">
        <v>1147</v>
      </c>
      <c r="C2" s="1801"/>
      <c r="D2" s="1801"/>
      <c r="E2" s="1801"/>
      <c r="F2" s="1801"/>
      <c r="G2" s="1801"/>
      <c r="H2" s="1801"/>
      <c r="I2" s="611"/>
    </row>
    <row r="3" spans="2:8" ht="15.75">
      <c r="B3" s="1801" t="s">
        <v>1148</v>
      </c>
      <c r="C3" s="1801"/>
      <c r="D3" s="1801"/>
      <c r="E3" s="1801"/>
      <c r="F3" s="1801"/>
      <c r="G3" s="1801"/>
      <c r="H3" s="1801"/>
    </row>
    <row r="4" spans="2:8" ht="13.5" thickBot="1">
      <c r="B4" s="419"/>
      <c r="C4" s="142"/>
      <c r="D4" s="142"/>
      <c r="E4" s="142"/>
      <c r="H4" s="510" t="s">
        <v>1082</v>
      </c>
    </row>
    <row r="5" spans="2:9" ht="12.75">
      <c r="B5" s="532" t="s">
        <v>1149</v>
      </c>
      <c r="C5" s="533" t="s">
        <v>930</v>
      </c>
      <c r="D5" s="533" t="s">
        <v>907</v>
      </c>
      <c r="E5" s="534" t="s">
        <v>109</v>
      </c>
      <c r="F5" s="534" t="s">
        <v>110</v>
      </c>
      <c r="G5" s="534" t="s">
        <v>644</v>
      </c>
      <c r="H5" s="636" t="s">
        <v>1484</v>
      </c>
      <c r="I5" s="500"/>
    </row>
    <row r="6" spans="2:9" ht="15.75" customHeight="1">
      <c r="B6" s="535" t="s">
        <v>909</v>
      </c>
      <c r="C6" s="528">
        <v>4.151581108829569</v>
      </c>
      <c r="D6" s="528">
        <v>1.0163611046646555</v>
      </c>
      <c r="E6" s="528">
        <v>2.4683254436238493</v>
      </c>
      <c r="F6" s="528">
        <v>2.0735</v>
      </c>
      <c r="G6" s="528">
        <v>4.0988</v>
      </c>
      <c r="H6" s="536">
        <v>5.15</v>
      </c>
      <c r="I6" s="500"/>
    </row>
    <row r="7" spans="2:9" ht="15.75" customHeight="1">
      <c r="B7" s="535" t="s">
        <v>910</v>
      </c>
      <c r="C7" s="528">
        <v>2.6650996015936252</v>
      </c>
      <c r="D7" s="528">
        <v>0.38693505507026205</v>
      </c>
      <c r="E7" s="528">
        <v>3.8682395168318435</v>
      </c>
      <c r="F7" s="528">
        <v>1.8315</v>
      </c>
      <c r="G7" s="528">
        <v>2.1819</v>
      </c>
      <c r="H7" s="536">
        <v>2.33</v>
      </c>
      <c r="I7" s="500"/>
    </row>
    <row r="8" spans="2:9" ht="15.75" customHeight="1">
      <c r="B8" s="535" t="s">
        <v>911</v>
      </c>
      <c r="C8" s="528">
        <v>3.597813121272366</v>
      </c>
      <c r="D8" s="530">
        <v>0.8257719226018938</v>
      </c>
      <c r="E8" s="528">
        <v>3.1771517899231903</v>
      </c>
      <c r="F8" s="528">
        <v>2.1114</v>
      </c>
      <c r="G8" s="528">
        <v>3.3517</v>
      </c>
      <c r="H8" s="536">
        <v>5.16</v>
      </c>
      <c r="I8" s="500"/>
    </row>
    <row r="9" spans="2:9" ht="15.75" customHeight="1">
      <c r="B9" s="535" t="s">
        <v>912</v>
      </c>
      <c r="C9" s="528">
        <v>4.207682092282675</v>
      </c>
      <c r="D9" s="528">
        <v>2.2410335689045935</v>
      </c>
      <c r="E9" s="528">
        <v>2.358943324653615</v>
      </c>
      <c r="F9" s="528">
        <v>1.2029</v>
      </c>
      <c r="G9" s="530">
        <v>3.7336</v>
      </c>
      <c r="H9" s="537">
        <v>5.34</v>
      </c>
      <c r="I9" s="500"/>
    </row>
    <row r="10" spans="2:9" ht="15.75" customHeight="1">
      <c r="B10" s="535" t="s">
        <v>913</v>
      </c>
      <c r="C10" s="528">
        <v>4.629822784810126</v>
      </c>
      <c r="D10" s="528">
        <v>3.5449809402795425</v>
      </c>
      <c r="E10" s="528">
        <v>0.9606522028369707</v>
      </c>
      <c r="F10" s="528">
        <v>1.34</v>
      </c>
      <c r="G10" s="530">
        <v>4.7295</v>
      </c>
      <c r="H10" s="537">
        <v>2.38</v>
      </c>
      <c r="I10" s="500"/>
    </row>
    <row r="11" spans="2:9" ht="15.75" customHeight="1">
      <c r="B11" s="535" t="s">
        <v>914</v>
      </c>
      <c r="C11" s="528">
        <v>4.680861812778603</v>
      </c>
      <c r="D11" s="538">
        <v>3.4931097008159564</v>
      </c>
      <c r="E11" s="538">
        <v>1.222</v>
      </c>
      <c r="F11" s="539">
        <v>3.0295</v>
      </c>
      <c r="G11" s="539">
        <v>4.9269</v>
      </c>
      <c r="H11" s="540">
        <v>3.37</v>
      </c>
      <c r="I11" s="500"/>
    </row>
    <row r="12" spans="2:9" ht="15.75" customHeight="1">
      <c r="B12" s="535" t="s">
        <v>915</v>
      </c>
      <c r="C12" s="528">
        <v>4.819987623762376</v>
      </c>
      <c r="D12" s="538">
        <v>3.954523996852872</v>
      </c>
      <c r="E12" s="539">
        <v>2.483</v>
      </c>
      <c r="F12" s="539">
        <v>2.01308</v>
      </c>
      <c r="G12" s="539">
        <v>7.55</v>
      </c>
      <c r="H12" s="540">
        <v>8.32</v>
      </c>
      <c r="I12" s="500"/>
    </row>
    <row r="13" spans="2:9" ht="15.75" customHeight="1">
      <c r="B13" s="535" t="s">
        <v>916</v>
      </c>
      <c r="C13" s="528">
        <v>3.665607142857143</v>
      </c>
      <c r="D13" s="538">
        <v>4.332315789473684</v>
      </c>
      <c r="E13" s="539">
        <v>2.837</v>
      </c>
      <c r="F13" s="539">
        <v>1.3863</v>
      </c>
      <c r="G13" s="539">
        <v>5.066</v>
      </c>
      <c r="H13" s="540">
        <v>6.38</v>
      </c>
      <c r="I13" s="500"/>
    </row>
    <row r="14" spans="2:9" ht="15.75" customHeight="1">
      <c r="B14" s="535" t="s">
        <v>917</v>
      </c>
      <c r="C14" s="528">
        <v>0.8290443686006825</v>
      </c>
      <c r="D14" s="538">
        <v>4.502812465587491</v>
      </c>
      <c r="E14" s="539">
        <v>1.965</v>
      </c>
      <c r="F14" s="539">
        <v>1.6876</v>
      </c>
      <c r="G14" s="539">
        <v>2.69</v>
      </c>
      <c r="H14" s="540">
        <v>5.06</v>
      </c>
      <c r="I14" s="500"/>
    </row>
    <row r="15" spans="2:9" ht="15.75" customHeight="1">
      <c r="B15" s="535" t="s">
        <v>541</v>
      </c>
      <c r="C15" s="528">
        <v>1.0105181918412347</v>
      </c>
      <c r="D15" s="538">
        <v>4.2827892720306515</v>
      </c>
      <c r="E15" s="539">
        <v>3.516</v>
      </c>
      <c r="F15" s="539">
        <v>3.3494</v>
      </c>
      <c r="G15" s="539">
        <v>6.48</v>
      </c>
      <c r="H15" s="540">
        <v>7.07</v>
      </c>
      <c r="I15" s="500"/>
    </row>
    <row r="16" spans="2:9" ht="15.75" customHeight="1">
      <c r="B16" s="535" t="s">
        <v>542</v>
      </c>
      <c r="C16" s="528">
        <v>0.9897522123893804</v>
      </c>
      <c r="D16" s="538">
        <v>4.112680775052157</v>
      </c>
      <c r="E16" s="539">
        <v>1.769</v>
      </c>
      <c r="F16" s="539">
        <v>2.7218</v>
      </c>
      <c r="G16" s="539">
        <v>4.64</v>
      </c>
      <c r="H16" s="540" t="s">
        <v>108</v>
      </c>
      <c r="I16" s="500"/>
    </row>
    <row r="17" spans="2:9" ht="15.75" customHeight="1">
      <c r="B17" s="541" t="s">
        <v>543</v>
      </c>
      <c r="C17" s="542">
        <v>0.7114005153562226</v>
      </c>
      <c r="D17" s="543">
        <v>4.71190657464941</v>
      </c>
      <c r="E17" s="544">
        <v>2.133</v>
      </c>
      <c r="F17" s="544">
        <v>3.0342345624701954</v>
      </c>
      <c r="G17" s="544">
        <v>3.61</v>
      </c>
      <c r="H17" s="545"/>
      <c r="I17" s="500"/>
    </row>
    <row r="18" spans="2:9" ht="15.75" customHeight="1" thickBot="1">
      <c r="B18" s="546" t="s">
        <v>1150</v>
      </c>
      <c r="C18" s="547">
        <v>3.0301222744460543</v>
      </c>
      <c r="D18" s="548">
        <v>3.3879368644199483</v>
      </c>
      <c r="E18" s="549">
        <v>2.4746</v>
      </c>
      <c r="F18" s="549">
        <v>2.2572540566778705</v>
      </c>
      <c r="G18" s="549">
        <v>4.2</v>
      </c>
      <c r="H18" s="550" t="s">
        <v>108</v>
      </c>
      <c r="I18" s="500"/>
    </row>
  </sheetData>
  <sheetProtection/>
  <mergeCells count="3">
    <mergeCell ref="B1:H1"/>
    <mergeCell ref="B2:H2"/>
    <mergeCell ref="B3:H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L7" sqref="L7"/>
    </sheetView>
  </sheetViews>
  <sheetFormatPr defaultColWidth="16.281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6.5742187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2" ht="12.75">
      <c r="A1" s="1704" t="s">
        <v>295</v>
      </c>
      <c r="B1" s="1704"/>
      <c r="C1" s="1704"/>
      <c r="D1" s="1704"/>
      <c r="E1" s="1704"/>
      <c r="F1" s="1704"/>
      <c r="G1" s="1704"/>
      <c r="H1" s="1704"/>
      <c r="I1" s="1704"/>
      <c r="J1" s="1704"/>
      <c r="K1" s="1704"/>
      <c r="L1" s="590"/>
    </row>
    <row r="2" spans="1:12" ht="15.75">
      <c r="A2" s="1705" t="s">
        <v>578</v>
      </c>
      <c r="B2" s="1705"/>
      <c r="C2" s="1705"/>
      <c r="D2" s="1705"/>
      <c r="E2" s="1705"/>
      <c r="F2" s="1705"/>
      <c r="G2" s="1705"/>
      <c r="H2" s="1705"/>
      <c r="I2" s="1705"/>
      <c r="J2" s="1705"/>
      <c r="K2" s="1705"/>
      <c r="L2" s="590"/>
    </row>
    <row r="3" spans="1:11" ht="13.5" thickBot="1">
      <c r="A3" s="35" t="s">
        <v>108</v>
      </c>
      <c r="B3" s="35"/>
      <c r="C3" s="35"/>
      <c r="D3" s="35"/>
      <c r="E3" s="35"/>
      <c r="F3" s="35"/>
      <c r="G3" s="35"/>
      <c r="H3" s="35"/>
      <c r="J3" s="35"/>
      <c r="K3" s="790" t="s">
        <v>641</v>
      </c>
    </row>
    <row r="4" spans="1:11" ht="12.75">
      <c r="A4" s="100"/>
      <c r="B4" s="791"/>
      <c r="C4" s="792"/>
      <c r="D4" s="792"/>
      <c r="E4" s="101"/>
      <c r="F4" s="102" t="s">
        <v>89</v>
      </c>
      <c r="G4" s="102"/>
      <c r="H4" s="102"/>
      <c r="I4" s="102"/>
      <c r="J4" s="102"/>
      <c r="K4" s="101"/>
    </row>
    <row r="5" spans="1:11" ht="12.75">
      <c r="A5" s="1681" t="s">
        <v>296</v>
      </c>
      <c r="B5" s="104">
        <v>2007</v>
      </c>
      <c r="C5" s="105">
        <v>2008</v>
      </c>
      <c r="D5" s="105">
        <v>2008</v>
      </c>
      <c r="E5" s="106">
        <v>2009</v>
      </c>
      <c r="F5" s="1706" t="s">
        <v>644</v>
      </c>
      <c r="G5" s="1707"/>
      <c r="H5" s="1708"/>
      <c r="I5" s="1709" t="s">
        <v>1484</v>
      </c>
      <c r="J5" s="1707"/>
      <c r="K5" s="1710"/>
    </row>
    <row r="6" spans="1:11" ht="13.5" thickBot="1">
      <c r="A6" s="107" t="s">
        <v>108</v>
      </c>
      <c r="B6" s="108" t="s">
        <v>631</v>
      </c>
      <c r="C6" s="109" t="s">
        <v>541</v>
      </c>
      <c r="D6" s="109" t="s">
        <v>113</v>
      </c>
      <c r="E6" s="110" t="s">
        <v>90</v>
      </c>
      <c r="F6" s="109" t="s">
        <v>114</v>
      </c>
      <c r="G6" s="109" t="s">
        <v>108</v>
      </c>
      <c r="H6" s="111" t="s">
        <v>203</v>
      </c>
      <c r="I6" s="109" t="s">
        <v>114</v>
      </c>
      <c r="J6" s="109" t="s">
        <v>108</v>
      </c>
      <c r="K6" s="110" t="s">
        <v>203</v>
      </c>
    </row>
    <row r="7" spans="1:11" ht="19.5" customHeight="1">
      <c r="A7" s="43" t="s">
        <v>297</v>
      </c>
      <c r="B7" s="43">
        <v>131909.47683242918</v>
      </c>
      <c r="C7" s="938">
        <v>157866.613129223</v>
      </c>
      <c r="D7" s="35">
        <v>171455.51005274398</v>
      </c>
      <c r="E7" s="36">
        <v>223509.851950304</v>
      </c>
      <c r="F7" s="35">
        <v>19884.486296793817</v>
      </c>
      <c r="G7" s="35" t="s">
        <v>48</v>
      </c>
      <c r="H7" s="4">
        <v>15.074342476586436</v>
      </c>
      <c r="I7" s="35">
        <v>43060.48189756002</v>
      </c>
      <c r="J7" s="35" t="s">
        <v>49</v>
      </c>
      <c r="K7" s="328">
        <v>25.11466787174909</v>
      </c>
    </row>
    <row r="8" spans="1:11" ht="19.5" customHeight="1">
      <c r="A8" s="43" t="s">
        <v>298</v>
      </c>
      <c r="B8" s="43">
        <v>165713.5079204292</v>
      </c>
      <c r="C8" s="939">
        <v>197649.670399873</v>
      </c>
      <c r="D8" s="35">
        <v>213254.123566394</v>
      </c>
      <c r="E8" s="36">
        <v>284083.473508104</v>
      </c>
      <c r="F8" s="35">
        <v>31936.162479443796</v>
      </c>
      <c r="G8" s="35"/>
      <c r="H8" s="4">
        <v>19.27191264020469</v>
      </c>
      <c r="I8" s="35">
        <v>70829.34994170998</v>
      </c>
      <c r="J8" s="35"/>
      <c r="K8" s="328">
        <v>33.21358985101085</v>
      </c>
    </row>
    <row r="9" spans="1:11" ht="19.5" customHeight="1">
      <c r="A9" s="43" t="s">
        <v>299</v>
      </c>
      <c r="B9" s="43">
        <v>28247.224000000002</v>
      </c>
      <c r="C9" s="939">
        <v>32131.25341965</v>
      </c>
      <c r="D9" s="35">
        <v>34229.060419650006</v>
      </c>
      <c r="E9" s="36">
        <v>52277.473</v>
      </c>
      <c r="F9" s="35">
        <v>3884.0294196499963</v>
      </c>
      <c r="G9" s="35"/>
      <c r="H9" s="4">
        <v>13.750127869733308</v>
      </c>
      <c r="I9" s="35">
        <v>18048.412580349992</v>
      </c>
      <c r="J9" s="35"/>
      <c r="K9" s="328">
        <v>52.72833188838823</v>
      </c>
    </row>
    <row r="10" spans="1:11" ht="19.5" customHeight="1">
      <c r="A10" s="44" t="s">
        <v>300</v>
      </c>
      <c r="B10" s="44">
        <v>5556.807087999999</v>
      </c>
      <c r="C10" s="940">
        <v>7651.803851</v>
      </c>
      <c r="D10" s="2">
        <v>7569.553094</v>
      </c>
      <c r="E10" s="37">
        <v>8296.1485578</v>
      </c>
      <c r="F10" s="44">
        <v>2094.996763000001</v>
      </c>
      <c r="G10" s="2"/>
      <c r="H10" s="5">
        <v>37.701448508518055</v>
      </c>
      <c r="I10" s="793">
        <v>726.5954637999994</v>
      </c>
      <c r="J10" s="2"/>
      <c r="K10" s="586">
        <v>9.598921558208433</v>
      </c>
    </row>
    <row r="11" spans="1:11" ht="19.5" customHeight="1">
      <c r="A11" s="258" t="s">
        <v>301</v>
      </c>
      <c r="B11" s="258">
        <v>263608.6896655708</v>
      </c>
      <c r="C11" s="941">
        <v>314129.67328508705</v>
      </c>
      <c r="D11" s="72">
        <v>323921.60730478604</v>
      </c>
      <c r="E11" s="86">
        <v>358113.95781144605</v>
      </c>
      <c r="F11" s="35">
        <v>56593.63361951622</v>
      </c>
      <c r="G11" s="72" t="s">
        <v>48</v>
      </c>
      <c r="H11" s="3">
        <v>21.468804268673455</v>
      </c>
      <c r="I11" s="35">
        <v>43186.21050666005</v>
      </c>
      <c r="J11" s="72" t="s">
        <v>49</v>
      </c>
      <c r="K11" s="587">
        <v>13.33230310444374</v>
      </c>
    </row>
    <row r="12" spans="1:11" ht="19.5" customHeight="1">
      <c r="A12" s="43" t="s">
        <v>302</v>
      </c>
      <c r="B12" s="43">
        <v>360558.092833</v>
      </c>
      <c r="C12" s="939">
        <v>420304.71129761</v>
      </c>
      <c r="D12" s="35">
        <v>437269.78131113003</v>
      </c>
      <c r="E12" s="36">
        <v>497931.41361282003</v>
      </c>
      <c r="F12" s="35">
        <v>59746.618464610016</v>
      </c>
      <c r="G12" s="35"/>
      <c r="H12" s="4">
        <v>16.570594212756422</v>
      </c>
      <c r="I12" s="35">
        <v>60661.63230169</v>
      </c>
      <c r="J12" s="35"/>
      <c r="K12" s="328">
        <v>13.87281602670995</v>
      </c>
    </row>
    <row r="13" spans="1:11" ht="19.5" customHeight="1">
      <c r="A13" s="43" t="s">
        <v>303</v>
      </c>
      <c r="B13" s="43">
        <v>78343.61342000001</v>
      </c>
      <c r="C13" s="939">
        <v>75267.2650308</v>
      </c>
      <c r="D13" s="35">
        <v>87079.61926467002</v>
      </c>
      <c r="E13" s="36">
        <v>71211.15405582</v>
      </c>
      <c r="F13" s="35">
        <v>-3076.3483892000077</v>
      </c>
      <c r="G13" s="35"/>
      <c r="H13" s="4">
        <v>-3.9267379367705546</v>
      </c>
      <c r="I13" s="35">
        <v>-15868.465208850015</v>
      </c>
      <c r="J13" s="35"/>
      <c r="K13" s="328">
        <v>-18.222938206263123</v>
      </c>
    </row>
    <row r="14" spans="1:11" ht="19.5" customHeight="1">
      <c r="A14" s="43" t="s">
        <v>304</v>
      </c>
      <c r="B14" s="43">
        <v>81466.144069</v>
      </c>
      <c r="C14" s="939">
        <v>88257.86180252</v>
      </c>
      <c r="D14" s="35">
        <v>91026.00310252002</v>
      </c>
      <c r="E14" s="36">
        <v>92767.6349093</v>
      </c>
      <c r="F14" s="35">
        <v>6791.717733519996</v>
      </c>
      <c r="G14" s="35"/>
      <c r="H14" s="4">
        <v>8.336859208369507</v>
      </c>
      <c r="I14" s="35">
        <v>1741.6318067799875</v>
      </c>
      <c r="J14" s="35"/>
      <c r="K14" s="328">
        <v>1.9133343741550828</v>
      </c>
    </row>
    <row r="15" spans="1:11" ht="19.5" customHeight="1">
      <c r="A15" s="43" t="s">
        <v>305</v>
      </c>
      <c r="B15" s="43">
        <v>3122.5306490000003</v>
      </c>
      <c r="C15" s="942">
        <v>12990.59677172</v>
      </c>
      <c r="D15" s="35">
        <v>3946.383837849993</v>
      </c>
      <c r="E15" s="36">
        <v>21556.480853479996</v>
      </c>
      <c r="F15" s="35">
        <v>9868.06612272</v>
      </c>
      <c r="G15" s="35"/>
      <c r="H15" s="819">
        <v>316.0278386980854</v>
      </c>
      <c r="I15" s="35">
        <v>17610.097015630003</v>
      </c>
      <c r="J15" s="47"/>
      <c r="K15" s="328">
        <v>446.23376080984707</v>
      </c>
    </row>
    <row r="16" spans="1:11" ht="19.5" customHeight="1">
      <c r="A16" s="43" t="s">
        <v>306</v>
      </c>
      <c r="B16" s="43">
        <v>5114.8669</v>
      </c>
      <c r="C16" s="939">
        <v>4763.642</v>
      </c>
      <c r="D16" s="35">
        <v>5646.474400000001</v>
      </c>
      <c r="E16" s="36">
        <v>5152.036995</v>
      </c>
      <c r="F16" s="35">
        <v>-351.22490000000016</v>
      </c>
      <c r="G16" s="35"/>
      <c r="H16" s="4">
        <v>-6.866745642980468</v>
      </c>
      <c r="I16" s="35">
        <v>-494.4374050000006</v>
      </c>
      <c r="J16" s="35"/>
      <c r="K16" s="328">
        <v>-8.756568612088287</v>
      </c>
    </row>
    <row r="17" spans="1:11" ht="19.5" customHeight="1">
      <c r="A17" s="43" t="s">
        <v>307</v>
      </c>
      <c r="B17" s="43">
        <v>3622.2125</v>
      </c>
      <c r="C17" s="939">
        <v>13589.82901</v>
      </c>
      <c r="D17" s="35">
        <v>4709.51501</v>
      </c>
      <c r="E17" s="36">
        <v>5476.60787871</v>
      </c>
      <c r="F17" s="35">
        <v>9967.61651</v>
      </c>
      <c r="G17" s="35"/>
      <c r="H17" s="4">
        <v>275.1803354993668</v>
      </c>
      <c r="I17" s="35">
        <v>767.0928687099995</v>
      </c>
      <c r="J17" s="35"/>
      <c r="K17" s="328">
        <v>16.288149991690958</v>
      </c>
    </row>
    <row r="18" spans="1:11" ht="19.5" customHeight="1">
      <c r="A18" s="43" t="s">
        <v>308</v>
      </c>
      <c r="B18" s="43">
        <v>1712.9665</v>
      </c>
      <c r="C18" s="939">
        <v>2036.22501</v>
      </c>
      <c r="D18" s="35">
        <v>1670.4510100000002</v>
      </c>
      <c r="E18" s="36">
        <v>1500.10887871</v>
      </c>
      <c r="F18" s="35">
        <v>323.2585100000001</v>
      </c>
      <c r="G18" s="35"/>
      <c r="H18" s="4">
        <v>18.87126864419124</v>
      </c>
      <c r="I18" s="35">
        <v>-170.34213129000022</v>
      </c>
      <c r="J18" s="35"/>
      <c r="K18" s="328">
        <v>-10.197373659584317</v>
      </c>
    </row>
    <row r="19" spans="1:11" ht="19.5" customHeight="1">
      <c r="A19" s="43" t="s">
        <v>309</v>
      </c>
      <c r="B19" s="43">
        <v>1909.246</v>
      </c>
      <c r="C19" s="939">
        <v>11553.604</v>
      </c>
      <c r="D19" s="35">
        <v>3039.064</v>
      </c>
      <c r="E19" s="36">
        <v>3976.499</v>
      </c>
      <c r="F19" s="35">
        <v>9644.358</v>
      </c>
      <c r="G19" s="35"/>
      <c r="H19" s="4">
        <v>505.13962056225336</v>
      </c>
      <c r="I19" s="35">
        <v>937.435</v>
      </c>
      <c r="J19" s="35"/>
      <c r="K19" s="328">
        <v>30.846175006515164</v>
      </c>
    </row>
    <row r="20" spans="1:11" ht="19.5" customHeight="1">
      <c r="A20" s="43" t="s">
        <v>310</v>
      </c>
      <c r="B20" s="43">
        <v>273477.400013</v>
      </c>
      <c r="C20" s="939">
        <v>326683.97525681</v>
      </c>
      <c r="D20" s="35">
        <v>339834.17263646</v>
      </c>
      <c r="E20" s="36">
        <v>416091.61468329</v>
      </c>
      <c r="F20" s="35">
        <v>53206.57524381002</v>
      </c>
      <c r="G20" s="35"/>
      <c r="H20" s="4">
        <v>19.455565703520946</v>
      </c>
      <c r="I20" s="35">
        <v>76257.44204683002</v>
      </c>
      <c r="J20" s="35"/>
      <c r="K20" s="328">
        <v>22.43960383831292</v>
      </c>
    </row>
    <row r="21" spans="1:11" ht="19.5" customHeight="1">
      <c r="A21" s="44" t="s">
        <v>311</v>
      </c>
      <c r="B21" s="44">
        <v>96949.40316742919</v>
      </c>
      <c r="C21" s="940">
        <v>106175.03801252299</v>
      </c>
      <c r="D21" s="2">
        <v>113348.17400634401</v>
      </c>
      <c r="E21" s="37">
        <v>139817.45580137396</v>
      </c>
      <c r="F21" s="44">
        <v>3152.9848450937952</v>
      </c>
      <c r="G21" s="2" t="s">
        <v>48</v>
      </c>
      <c r="H21" s="5">
        <v>3.2521962405984794</v>
      </c>
      <c r="I21" s="793">
        <v>17475.42179502995</v>
      </c>
      <c r="J21" s="2" t="s">
        <v>49</v>
      </c>
      <c r="K21" s="586">
        <v>15.417470945806205</v>
      </c>
    </row>
    <row r="22" spans="1:11" ht="19.5" customHeight="1">
      <c r="A22" s="258" t="s">
        <v>312</v>
      </c>
      <c r="B22" s="258">
        <v>395518.166498</v>
      </c>
      <c r="C22" s="941">
        <v>471996.28641431005</v>
      </c>
      <c r="D22" s="72">
        <v>495377.11735753005</v>
      </c>
      <c r="E22" s="86">
        <v>581623.80976175</v>
      </c>
      <c r="F22" s="35">
        <v>76478.11991631007</v>
      </c>
      <c r="G22" s="72"/>
      <c r="H22" s="3">
        <v>19.336183870759523</v>
      </c>
      <c r="I22" s="35">
        <v>86246.69240422</v>
      </c>
      <c r="J22" s="72"/>
      <c r="K22" s="587">
        <v>17.41031012176788</v>
      </c>
    </row>
    <row r="23" spans="1:11" ht="19.5" customHeight="1">
      <c r="A23" s="43" t="s">
        <v>313</v>
      </c>
      <c r="B23" s="43">
        <v>126887.93449799997</v>
      </c>
      <c r="C23" s="939">
        <v>146825.63242639013</v>
      </c>
      <c r="D23" s="35">
        <v>154343.92536961002</v>
      </c>
      <c r="E23" s="36">
        <v>178605.90276175013</v>
      </c>
      <c r="F23" s="35">
        <v>19937.69792839016</v>
      </c>
      <c r="G23" s="35"/>
      <c r="H23" s="4">
        <v>15.71283984349546</v>
      </c>
      <c r="I23" s="35">
        <v>24261.977392140107</v>
      </c>
      <c r="J23" s="35"/>
      <c r="K23" s="328">
        <v>15.719424871461275</v>
      </c>
    </row>
    <row r="24" spans="1:11" ht="19.5" customHeight="1">
      <c r="A24" s="43" t="s">
        <v>314</v>
      </c>
      <c r="B24" s="43">
        <v>83553.27504500002</v>
      </c>
      <c r="C24" s="939">
        <v>98443.41075834</v>
      </c>
      <c r="D24" s="35">
        <v>100175.227928</v>
      </c>
      <c r="E24" s="36">
        <v>123392.61708599998</v>
      </c>
      <c r="F24" s="35">
        <v>14890.135713339987</v>
      </c>
      <c r="G24" s="35"/>
      <c r="H24" s="4">
        <v>17.821127544456488</v>
      </c>
      <c r="I24" s="35">
        <v>23217.38915799999</v>
      </c>
      <c r="J24" s="35"/>
      <c r="K24" s="328">
        <v>23.17677697193489</v>
      </c>
    </row>
    <row r="25" spans="1:11" ht="19.5" customHeight="1">
      <c r="A25" s="43" t="s">
        <v>315</v>
      </c>
      <c r="B25" s="43">
        <v>43334.380493000004</v>
      </c>
      <c r="C25" s="939">
        <v>48382.27083415</v>
      </c>
      <c r="D25" s="35">
        <v>54168.73175364</v>
      </c>
      <c r="E25" s="36">
        <v>55213.15086644</v>
      </c>
      <c r="F25" s="35">
        <v>5047.890341149992</v>
      </c>
      <c r="G25" s="35"/>
      <c r="H25" s="4">
        <v>11.648696217003495</v>
      </c>
      <c r="I25" s="35">
        <v>1044.419112800002</v>
      </c>
      <c r="J25" s="35"/>
      <c r="K25" s="328">
        <v>1.9280848544692384</v>
      </c>
    </row>
    <row r="26" spans="1:11" ht="19.5" customHeight="1">
      <c r="A26" s="44" t="s">
        <v>316</v>
      </c>
      <c r="B26" s="44">
        <v>268630.232</v>
      </c>
      <c r="C26" s="939">
        <v>325170.65398791997</v>
      </c>
      <c r="D26" s="2">
        <v>341033.19198791997</v>
      </c>
      <c r="E26" s="37">
        <v>403017.907</v>
      </c>
      <c r="F26" s="44">
        <v>56540.42198791995</v>
      </c>
      <c r="G26" s="2"/>
      <c r="H26" s="5">
        <v>21.04767641637593</v>
      </c>
      <c r="I26" s="793">
        <v>61984.715012080036</v>
      </c>
      <c r="J26" s="2"/>
      <c r="K26" s="586">
        <v>18.175566621760282</v>
      </c>
    </row>
    <row r="27" spans="1:11" ht="19.5" customHeight="1">
      <c r="A27" s="45" t="s">
        <v>317</v>
      </c>
      <c r="B27" s="45">
        <v>423765.39049799996</v>
      </c>
      <c r="C27" s="1679">
        <v>504127.53983396007</v>
      </c>
      <c r="D27" s="6">
        <v>529606.1777771801</v>
      </c>
      <c r="E27" s="38">
        <v>633901.28276175</v>
      </c>
      <c r="F27" s="45">
        <v>80362.1493359601</v>
      </c>
      <c r="G27" s="6"/>
      <c r="H27" s="7">
        <v>18.96383025558558</v>
      </c>
      <c r="I27" s="1680">
        <v>104295.10498456995</v>
      </c>
      <c r="J27" s="6"/>
      <c r="K27" s="1665">
        <v>19.692954757874777</v>
      </c>
    </row>
    <row r="28" spans="1:11" ht="19.5" customHeight="1">
      <c r="A28" s="43" t="s">
        <v>318</v>
      </c>
      <c r="B28" s="43">
        <v>119269.29203800001</v>
      </c>
      <c r="C28" s="35">
        <v>137465.065665</v>
      </c>
      <c r="D28" s="35">
        <v>144591.61460822</v>
      </c>
      <c r="E28" s="36">
        <v>181994.01906788</v>
      </c>
      <c r="F28" s="35">
        <v>18195.773626999988</v>
      </c>
      <c r="G28" s="35"/>
      <c r="H28" s="4">
        <v>15.256042285555521</v>
      </c>
      <c r="I28" s="263">
        <v>37402.40445966</v>
      </c>
      <c r="J28" s="35"/>
      <c r="K28" s="328">
        <v>25.86761657029984</v>
      </c>
    </row>
    <row r="29" spans="1:11" ht="19.5" customHeight="1">
      <c r="A29" s="43" t="s">
        <v>319</v>
      </c>
      <c r="B29" s="794">
        <v>1.0638776530808334</v>
      </c>
      <c r="C29" s="795">
        <v>1.0680941497107466</v>
      </c>
      <c r="D29" s="795">
        <v>1.0674472775465889</v>
      </c>
      <c r="E29" s="796">
        <v>0.9813833645551496</v>
      </c>
      <c r="F29" s="35">
        <v>0.004216496629913191</v>
      </c>
      <c r="G29" s="35"/>
      <c r="H29" s="4">
        <v>0.3963328506527829</v>
      </c>
      <c r="I29" s="263">
        <v>-0.08606391299143923</v>
      </c>
      <c r="J29" s="35"/>
      <c r="K29" s="328">
        <v>-8.062591455500055</v>
      </c>
    </row>
    <row r="30" spans="1:11" ht="19.5" customHeight="1" thickBot="1">
      <c r="A30" s="46" t="s">
        <v>320</v>
      </c>
      <c r="B30" s="797">
        <v>3.3161776995539234</v>
      </c>
      <c r="C30" s="798">
        <v>3.433572625386561</v>
      </c>
      <c r="D30" s="798">
        <v>3.4260431955185315</v>
      </c>
      <c r="E30" s="799">
        <v>3.1958402410181206</v>
      </c>
      <c r="F30" s="39">
        <v>0.11739492583263766</v>
      </c>
      <c r="G30" s="39"/>
      <c r="H30" s="40">
        <v>3.540067404965333</v>
      </c>
      <c r="I30" s="264">
        <v>-0.23020295450041095</v>
      </c>
      <c r="J30" s="39"/>
      <c r="K30" s="329">
        <v>-6.719207592056343</v>
      </c>
    </row>
    <row r="31" spans="1:11" ht="19.5" customHeight="1">
      <c r="A31" s="800" t="s">
        <v>91</v>
      </c>
      <c r="B31" s="801"/>
      <c r="C31" s="590"/>
      <c r="D31" s="590"/>
      <c r="E31" s="590"/>
      <c r="F31" s="590"/>
      <c r="G31" s="590"/>
      <c r="H31" s="590"/>
      <c r="I31" s="590"/>
      <c r="J31" s="590"/>
      <c r="K31" s="590"/>
    </row>
    <row r="32" spans="1:11" ht="19.5" customHeight="1">
      <c r="A32" s="800" t="s">
        <v>92</v>
      </c>
      <c r="B32" s="18"/>
      <c r="C32" s="590"/>
      <c r="D32" s="590"/>
      <c r="E32" s="590"/>
      <c r="F32" s="590"/>
      <c r="G32" s="590"/>
      <c r="H32" s="590"/>
      <c r="I32" s="590"/>
      <c r="J32" s="590"/>
      <c r="K32" s="590"/>
    </row>
    <row r="33" spans="1:6" ht="19.5" customHeight="1">
      <c r="A33" s="345" t="s">
        <v>531</v>
      </c>
      <c r="F33" s="590"/>
    </row>
    <row r="34" spans="1:11" ht="12.75">
      <c r="A34" s="800"/>
      <c r="B34" s="341"/>
      <c r="C34" s="341"/>
      <c r="D34" s="341"/>
      <c r="E34" s="341"/>
      <c r="F34" s="341"/>
      <c r="G34" s="341"/>
      <c r="H34" s="1175"/>
      <c r="I34" s="341"/>
      <c r="J34" s="341"/>
      <c r="K34" s="341"/>
    </row>
    <row r="35" spans="1:11" ht="30.75" customHeight="1">
      <c r="A35" s="1702"/>
      <c r="B35" s="1702"/>
      <c r="C35" s="1702"/>
      <c r="D35" s="1702"/>
      <c r="E35" s="1702"/>
      <c r="F35" s="1702"/>
      <c r="G35" s="1702"/>
      <c r="H35" s="1702"/>
      <c r="I35" s="1702"/>
      <c r="J35" s="1702"/>
      <c r="K35" s="1702"/>
    </row>
    <row r="36" spans="1:11" ht="12.75">
      <c r="A36" s="345"/>
      <c r="B36" s="18"/>
      <c r="C36" s="18"/>
      <c r="D36" s="18"/>
      <c r="E36" s="18"/>
      <c r="F36" s="341"/>
      <c r="G36" s="18"/>
      <c r="H36" s="341"/>
      <c r="I36" s="18"/>
      <c r="J36" s="341"/>
      <c r="K36" s="18"/>
    </row>
    <row r="37" spans="1:11" ht="12.75">
      <c r="A37" s="1703"/>
      <c r="B37" s="1703"/>
      <c r="C37" s="1703"/>
      <c r="D37" s="1703"/>
      <c r="E37" s="1703"/>
      <c r="F37" s="1703"/>
      <c r="G37" s="1703"/>
      <c r="H37" s="1703"/>
      <c r="I37" s="1703"/>
      <c r="J37" s="1703"/>
      <c r="K37" s="1703"/>
    </row>
    <row r="38" ht="12.75">
      <c r="A38" s="1176"/>
    </row>
  </sheetData>
  <sheetProtection/>
  <mergeCells count="6">
    <mergeCell ref="A35:K35"/>
    <mergeCell ref="A37:K37"/>
    <mergeCell ref="A1:K1"/>
    <mergeCell ref="A2:K2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3.4218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8" ht="12.75">
      <c r="B1" s="1718" t="s">
        <v>727</v>
      </c>
      <c r="C1" s="1718"/>
      <c r="D1" s="1718"/>
      <c r="E1" s="1718"/>
      <c r="F1" s="1718"/>
      <c r="G1" s="1718"/>
      <c r="H1" s="341"/>
    </row>
    <row r="2" spans="2:8" ht="15.75">
      <c r="B2" s="1806" t="s">
        <v>693</v>
      </c>
      <c r="C2" s="1806"/>
      <c r="D2" s="1806"/>
      <c r="E2" s="1806"/>
      <c r="F2" s="1806"/>
      <c r="G2" s="1806"/>
      <c r="H2" s="341"/>
    </row>
    <row r="3" spans="2:8" ht="16.5" thickBot="1">
      <c r="B3" s="226"/>
      <c r="C3" s="226"/>
      <c r="D3" s="226"/>
      <c r="E3" s="226"/>
      <c r="F3" s="226"/>
      <c r="G3" s="226"/>
      <c r="H3" s="341"/>
    </row>
    <row r="4" spans="2:7" ht="12.75">
      <c r="B4" s="269"/>
      <c r="C4" s="1807" t="s">
        <v>758</v>
      </c>
      <c r="D4" s="1808"/>
      <c r="E4" s="1809"/>
      <c r="F4" s="1807" t="s">
        <v>545</v>
      </c>
      <c r="G4" s="1810"/>
    </row>
    <row r="5" spans="2:7" ht="12.75">
      <c r="B5" s="270" t="s">
        <v>642</v>
      </c>
      <c r="C5" s="95">
        <v>2007</v>
      </c>
      <c r="D5" s="94">
        <v>2008</v>
      </c>
      <c r="E5" s="95">
        <v>2009</v>
      </c>
      <c r="F5" s="1802" t="s">
        <v>652</v>
      </c>
      <c r="G5" s="1804" t="s">
        <v>646</v>
      </c>
    </row>
    <row r="6" spans="2:7" ht="12.75">
      <c r="B6" s="271"/>
      <c r="C6" s="94">
        <v>1</v>
      </c>
      <c r="D6" s="95">
        <v>2</v>
      </c>
      <c r="E6" s="95">
        <v>3</v>
      </c>
      <c r="F6" s="1803"/>
      <c r="G6" s="1805"/>
    </row>
    <row r="7" spans="2:7" ht="12.75">
      <c r="B7" s="320" t="s">
        <v>647</v>
      </c>
      <c r="C7" s="1266">
        <v>513.45</v>
      </c>
      <c r="D7" s="1267">
        <v>806.26</v>
      </c>
      <c r="E7" s="821">
        <v>660.96</v>
      </c>
      <c r="F7" s="822">
        <v>57.02794819359235</v>
      </c>
      <c r="G7" s="823">
        <v>-18.021481904100412</v>
      </c>
    </row>
    <row r="8" spans="2:7" ht="12.75">
      <c r="B8" s="320" t="s">
        <v>648</v>
      </c>
      <c r="C8" s="1268">
        <v>128.59</v>
      </c>
      <c r="D8" s="1266">
        <v>212.14</v>
      </c>
      <c r="E8" s="821">
        <v>174.13</v>
      </c>
      <c r="F8" s="822">
        <v>64.97394820748113</v>
      </c>
      <c r="G8" s="824">
        <v>-17.91741302913171</v>
      </c>
    </row>
    <row r="9" spans="2:7" ht="12.75">
      <c r="B9" s="995" t="s">
        <v>1163</v>
      </c>
      <c r="C9" s="994" t="s">
        <v>954</v>
      </c>
      <c r="D9" s="996" t="s">
        <v>954</v>
      </c>
      <c r="E9" s="997">
        <v>63.89</v>
      </c>
      <c r="F9" s="822" t="s">
        <v>954</v>
      </c>
      <c r="G9" s="824" t="s">
        <v>742</v>
      </c>
    </row>
    <row r="10" spans="2:7" ht="12.75">
      <c r="B10" s="825" t="s">
        <v>653</v>
      </c>
      <c r="C10" s="1281">
        <v>553.92</v>
      </c>
      <c r="D10" s="1282">
        <v>810.94</v>
      </c>
      <c r="E10" s="821">
        <v>658.53</v>
      </c>
      <c r="F10" s="822">
        <v>46.40020219526289</v>
      </c>
      <c r="G10" s="824">
        <v>-18.794238784620333</v>
      </c>
    </row>
    <row r="11" spans="2:7" ht="13.5" customHeight="1">
      <c r="B11" s="320" t="s">
        <v>1225</v>
      </c>
      <c r="C11" s="1269">
        <v>138487.01</v>
      </c>
      <c r="D11" s="1267">
        <v>274101.44</v>
      </c>
      <c r="E11" s="821">
        <v>423459.05</v>
      </c>
      <c r="F11" s="822">
        <v>97.92574047197638</v>
      </c>
      <c r="G11" s="823">
        <v>54.4899034459651</v>
      </c>
    </row>
    <row r="12" spans="2:7" ht="23.25" customHeight="1">
      <c r="B12" s="321" t="s">
        <v>1224</v>
      </c>
      <c r="C12" s="1270">
        <v>21359</v>
      </c>
      <c r="D12" s="1271">
        <v>25539</v>
      </c>
      <c r="E12" s="821">
        <v>55173</v>
      </c>
      <c r="F12" s="822">
        <v>19.570204597593516</v>
      </c>
      <c r="G12" s="823">
        <v>116.03430048161636</v>
      </c>
    </row>
    <row r="13" spans="2:7" ht="12.75">
      <c r="B13" s="322" t="s">
        <v>649</v>
      </c>
      <c r="C13" s="1266">
        <v>131</v>
      </c>
      <c r="D13" s="1272">
        <v>148</v>
      </c>
      <c r="E13" s="826">
        <v>157</v>
      </c>
      <c r="F13" s="827">
        <v>12.977099236641223</v>
      </c>
      <c r="G13" s="824">
        <v>6.081081081081081</v>
      </c>
    </row>
    <row r="14" spans="2:7" ht="12.75">
      <c r="B14" s="322" t="s">
        <v>1044</v>
      </c>
      <c r="C14" s="1266">
        <v>239633</v>
      </c>
      <c r="D14" s="1272">
        <v>281034</v>
      </c>
      <c r="E14" s="826">
        <v>578196</v>
      </c>
      <c r="F14" s="827">
        <v>17.27683582812051</v>
      </c>
      <c r="G14" s="824">
        <v>105.73880740408632</v>
      </c>
    </row>
    <row r="15" spans="2:7" ht="12.75">
      <c r="B15" s="320" t="s">
        <v>554</v>
      </c>
      <c r="C15" s="1266">
        <v>19</v>
      </c>
      <c r="D15" s="1266">
        <v>23</v>
      </c>
      <c r="E15" s="826">
        <v>21</v>
      </c>
      <c r="F15" s="822">
        <v>21.05263157894737</v>
      </c>
      <c r="G15" s="824">
        <v>-8.695652173913047</v>
      </c>
    </row>
    <row r="16" spans="2:7" ht="12.75">
      <c r="B16" s="322" t="s">
        <v>555</v>
      </c>
      <c r="C16" s="1266">
        <v>85</v>
      </c>
      <c r="D16" s="1271">
        <v>118</v>
      </c>
      <c r="E16" s="826">
        <v>120</v>
      </c>
      <c r="F16" s="827">
        <v>38.823529411764696</v>
      </c>
      <c r="G16" s="824">
        <v>1.6949152542372872</v>
      </c>
    </row>
    <row r="17" spans="2:7" ht="12.75">
      <c r="B17" s="322" t="s">
        <v>556</v>
      </c>
      <c r="C17" s="1266">
        <v>10947</v>
      </c>
      <c r="D17" s="1266">
        <v>17585</v>
      </c>
      <c r="E17" s="826">
        <v>19455</v>
      </c>
      <c r="F17" s="822">
        <v>60.63761761213118</v>
      </c>
      <c r="G17" s="823">
        <v>10.634063121978969</v>
      </c>
    </row>
    <row r="18" spans="2:7" ht="14.25" customHeight="1">
      <c r="B18" s="323" t="s">
        <v>845</v>
      </c>
      <c r="C18" s="1273"/>
      <c r="D18" s="1273"/>
      <c r="E18" s="690"/>
      <c r="F18" s="828"/>
      <c r="G18" s="829"/>
    </row>
    <row r="19" spans="2:7" ht="16.5" customHeight="1">
      <c r="B19" s="324" t="s">
        <v>650</v>
      </c>
      <c r="C19" s="1266">
        <v>1201.38</v>
      </c>
      <c r="D19" s="1266">
        <v>3495.17</v>
      </c>
      <c r="E19" s="821">
        <v>1750.56</v>
      </c>
      <c r="F19" s="822">
        <v>190.92959762939284</v>
      </c>
      <c r="G19" s="823">
        <v>-49.91488253790231</v>
      </c>
    </row>
    <row r="20" spans="2:7" ht="12" customHeight="1">
      <c r="B20" s="322" t="s">
        <v>1223</v>
      </c>
      <c r="C20" s="1266">
        <v>499.48</v>
      </c>
      <c r="D20" s="1266">
        <v>1920.93</v>
      </c>
      <c r="E20" s="821">
        <v>1069.77</v>
      </c>
      <c r="F20" s="822">
        <v>284.5859694081845</v>
      </c>
      <c r="G20" s="823">
        <v>-44.3097874467055</v>
      </c>
    </row>
    <row r="21" spans="2:7" ht="24.75" customHeight="1">
      <c r="B21" s="324" t="s">
        <v>1227</v>
      </c>
      <c r="C21" s="1267">
        <v>0.36066920644759387</v>
      </c>
      <c r="D21" s="1267">
        <v>0.7008098899443943</v>
      </c>
      <c r="E21" s="997">
        <v>0.2526265526737473</v>
      </c>
      <c r="F21" s="827">
        <v>94.30821301519228</v>
      </c>
      <c r="G21" s="824">
        <v>-63.9521992627998</v>
      </c>
    </row>
    <row r="22" spans="2:8" ht="23.25" customHeight="1">
      <c r="B22" s="324" t="s">
        <v>1226</v>
      </c>
      <c r="C22" s="1390">
        <v>19.018290857455185</v>
      </c>
      <c r="D22" s="1274">
        <v>33.49231489208835</v>
      </c>
      <c r="E22" s="1391">
        <v>44.10981228340092</v>
      </c>
      <c r="F22" s="827">
        <v>76.1058085772168</v>
      </c>
      <c r="G22" s="824">
        <v>31.701294537334775</v>
      </c>
      <c r="H22" s="1283"/>
    </row>
    <row r="23" spans="2:7" ht="22.5" customHeight="1">
      <c r="B23" s="325" t="s">
        <v>651</v>
      </c>
      <c r="C23" s="1392">
        <v>64.3</v>
      </c>
      <c r="D23" s="1392">
        <v>151.7</v>
      </c>
      <c r="E23" s="1391">
        <v>156.9</v>
      </c>
      <c r="F23" s="827">
        <v>135.9253499222395</v>
      </c>
      <c r="G23" s="824">
        <v>3.427818061964416</v>
      </c>
    </row>
    <row r="24" spans="2:7" ht="22.5" customHeight="1" thickBot="1">
      <c r="B24" s="1682" t="s">
        <v>1228</v>
      </c>
      <c r="C24" s="1683">
        <v>728178</v>
      </c>
      <c r="D24" s="1683">
        <v>818401</v>
      </c>
      <c r="E24" s="1701">
        <v>960011</v>
      </c>
      <c r="F24" s="830">
        <v>12.39023974907235</v>
      </c>
      <c r="G24" s="831">
        <v>17.30325353952402</v>
      </c>
    </row>
    <row r="25" spans="2:7" ht="9" customHeight="1">
      <c r="B25" s="1284"/>
      <c r="C25" s="344"/>
      <c r="D25" s="96"/>
      <c r="E25" s="96"/>
      <c r="F25" s="97"/>
      <c r="G25" s="97"/>
    </row>
    <row r="26" ht="12.75">
      <c r="B26" s="331" t="s">
        <v>673</v>
      </c>
    </row>
    <row r="27" ht="12.75">
      <c r="B27" s="331" t="s">
        <v>674</v>
      </c>
    </row>
    <row r="28" ht="12.75">
      <c r="B28" s="332" t="s">
        <v>1045</v>
      </c>
    </row>
    <row r="29" ht="12.75">
      <c r="B29" s="18" t="s">
        <v>407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4" right="0.32" top="1" bottom="1" header="0.5" footer="0.5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A37">
      <selection activeCell="G61" sqref="G61"/>
    </sheetView>
  </sheetViews>
  <sheetFormatPr defaultColWidth="9.140625" defaultRowHeight="12.75"/>
  <cols>
    <col min="1" max="1" width="7.7109375" style="18" customWidth="1"/>
    <col min="2" max="2" width="46.57421875" style="18" customWidth="1"/>
    <col min="3" max="3" width="18.140625" style="18" bestFit="1" customWidth="1"/>
    <col min="4" max="4" width="10.8515625" style="256" customWidth="1"/>
    <col min="5" max="5" width="23.7109375" style="256" bestFit="1" customWidth="1"/>
    <col min="6" max="6" width="9.140625" style="18" customWidth="1"/>
    <col min="7" max="7" width="29.28125" style="18" customWidth="1"/>
    <col min="8" max="16384" width="9.140625" style="18" customWidth="1"/>
  </cols>
  <sheetData>
    <row r="1" spans="1:6" ht="12.75">
      <c r="A1" s="341"/>
      <c r="B1" s="1718" t="s">
        <v>728</v>
      </c>
      <c r="C1" s="1718"/>
      <c r="D1" s="1718"/>
      <c r="E1" s="1718"/>
      <c r="F1" s="341"/>
    </row>
    <row r="2" spans="2:6" ht="15.75">
      <c r="B2" s="1811" t="s">
        <v>1164</v>
      </c>
      <c r="C2" s="1811"/>
      <c r="D2" s="1811"/>
      <c r="E2" s="1811"/>
      <c r="F2" s="341"/>
    </row>
    <row r="3" spans="2:5" ht="16.5" thickBot="1">
      <c r="B3" s="1811" t="s">
        <v>1092</v>
      </c>
      <c r="C3" s="1811"/>
      <c r="D3" s="1811"/>
      <c r="E3" s="1811"/>
    </row>
    <row r="4" spans="1:5" ht="12.75" customHeight="1">
      <c r="A4" s="1572" t="s">
        <v>451</v>
      </c>
      <c r="B4" s="1812" t="s">
        <v>557</v>
      </c>
      <c r="C4" s="1814" t="s">
        <v>842</v>
      </c>
      <c r="D4" s="1587" t="s">
        <v>654</v>
      </c>
      <c r="E4" s="1816" t="s">
        <v>558</v>
      </c>
    </row>
    <row r="5" spans="1:5" ht="21">
      <c r="A5" s="1573"/>
      <c r="B5" s="1813"/>
      <c r="C5" s="1815"/>
      <c r="D5" s="1588" t="s">
        <v>559</v>
      </c>
      <c r="E5" s="1817"/>
    </row>
    <row r="6" spans="1:5" ht="12.75" customHeight="1">
      <c r="A6" s="1611">
        <v>1</v>
      </c>
      <c r="B6" s="1612" t="s">
        <v>568</v>
      </c>
      <c r="C6" s="1612" t="s">
        <v>1093</v>
      </c>
      <c r="D6" s="1589">
        <v>14</v>
      </c>
      <c r="E6" s="1590" t="s">
        <v>1487</v>
      </c>
    </row>
    <row r="7" spans="1:5" ht="12.75" customHeight="1">
      <c r="A7" s="1613">
        <v>2</v>
      </c>
      <c r="B7" s="1614" t="s">
        <v>846</v>
      </c>
      <c r="C7" s="1612" t="s">
        <v>1093</v>
      </c>
      <c r="D7" s="1591">
        <v>72.52</v>
      </c>
      <c r="E7" s="1590" t="s">
        <v>847</v>
      </c>
    </row>
    <row r="8" spans="1:5" ht="12.75" customHeight="1">
      <c r="A8" s="1613">
        <v>3</v>
      </c>
      <c r="B8" s="1614" t="s">
        <v>848</v>
      </c>
      <c r="C8" s="1612" t="s">
        <v>1093</v>
      </c>
      <c r="D8" s="1591">
        <v>1200</v>
      </c>
      <c r="E8" s="1590" t="s">
        <v>861</v>
      </c>
    </row>
    <row r="9" spans="1:5" ht="12.75" customHeight="1">
      <c r="A9" s="1613">
        <v>4</v>
      </c>
      <c r="B9" s="1614" t="s">
        <v>862</v>
      </c>
      <c r="C9" s="1612" t="s">
        <v>1093</v>
      </c>
      <c r="D9" s="1591">
        <v>168</v>
      </c>
      <c r="E9" s="1590" t="s">
        <v>863</v>
      </c>
    </row>
    <row r="10" spans="1:5" ht="12.75" customHeight="1">
      <c r="A10" s="1613">
        <v>5</v>
      </c>
      <c r="B10" s="1614" t="s">
        <v>1397</v>
      </c>
      <c r="C10" s="1612" t="s">
        <v>1094</v>
      </c>
      <c r="D10" s="1591">
        <v>14</v>
      </c>
      <c r="E10" s="1590" t="s">
        <v>1398</v>
      </c>
    </row>
    <row r="11" spans="1:5" ht="12.75" customHeight="1">
      <c r="A11" s="1613">
        <v>6</v>
      </c>
      <c r="B11" s="1614" t="s">
        <v>1399</v>
      </c>
      <c r="C11" s="1612" t="s">
        <v>1094</v>
      </c>
      <c r="D11" s="1591">
        <v>35</v>
      </c>
      <c r="E11" s="1590" t="s">
        <v>1398</v>
      </c>
    </row>
    <row r="12" spans="1:5" ht="12.75" customHeight="1">
      <c r="A12" s="1613">
        <v>7</v>
      </c>
      <c r="B12" s="1614" t="s">
        <v>1400</v>
      </c>
      <c r="C12" s="1612" t="s">
        <v>1094</v>
      </c>
      <c r="D12" s="1591">
        <v>200</v>
      </c>
      <c r="E12" s="1590" t="s">
        <v>1046</v>
      </c>
    </row>
    <row r="13" spans="1:5" ht="12.75" customHeight="1">
      <c r="A13" s="1613">
        <v>8</v>
      </c>
      <c r="B13" s="1614" t="s">
        <v>1401</v>
      </c>
      <c r="C13" s="1612" t="s">
        <v>1094</v>
      </c>
      <c r="D13" s="1591">
        <v>62.8</v>
      </c>
      <c r="E13" s="1590" t="s">
        <v>1047</v>
      </c>
    </row>
    <row r="14" spans="1:5" ht="12.75" customHeight="1">
      <c r="A14" s="1613">
        <v>9</v>
      </c>
      <c r="B14" s="1614" t="s">
        <v>1402</v>
      </c>
      <c r="C14" s="1612" t="s">
        <v>1094</v>
      </c>
      <c r="D14" s="1591">
        <v>27.84</v>
      </c>
      <c r="E14" s="1590" t="s">
        <v>1048</v>
      </c>
    </row>
    <row r="15" spans="1:5" ht="12.75" customHeight="1">
      <c r="A15" s="1613">
        <v>10</v>
      </c>
      <c r="B15" s="1614" t="s">
        <v>1403</v>
      </c>
      <c r="C15" s="1612" t="s">
        <v>1094</v>
      </c>
      <c r="D15" s="1591">
        <v>1116.89</v>
      </c>
      <c r="E15" s="1590" t="s">
        <v>1049</v>
      </c>
    </row>
    <row r="16" spans="1:5" ht="12.75" customHeight="1">
      <c r="A16" s="1613">
        <v>11</v>
      </c>
      <c r="B16" s="1614" t="s">
        <v>1464</v>
      </c>
      <c r="C16" s="1612" t="s">
        <v>1094</v>
      </c>
      <c r="D16" s="1591">
        <v>15</v>
      </c>
      <c r="E16" s="1590" t="s">
        <v>1465</v>
      </c>
    </row>
    <row r="17" spans="1:5" ht="12.75" customHeight="1">
      <c r="A17" s="1613">
        <v>12</v>
      </c>
      <c r="B17" s="1614" t="s">
        <v>1466</v>
      </c>
      <c r="C17" s="1612" t="s">
        <v>1094</v>
      </c>
      <c r="D17" s="1591">
        <v>180</v>
      </c>
      <c r="E17" s="1590" t="s">
        <v>1465</v>
      </c>
    </row>
    <row r="18" spans="1:5" ht="12.75" customHeight="1">
      <c r="A18" s="1613">
        <v>13</v>
      </c>
      <c r="B18" s="1614" t="s">
        <v>62</v>
      </c>
      <c r="C18" s="1612" t="s">
        <v>1094</v>
      </c>
      <c r="D18" s="1591">
        <v>125</v>
      </c>
      <c r="E18" s="1590" t="s">
        <v>1050</v>
      </c>
    </row>
    <row r="19" spans="1:5" ht="12.75" customHeight="1">
      <c r="A19" s="1613">
        <v>14</v>
      </c>
      <c r="B19" s="1614" t="s">
        <v>1051</v>
      </c>
      <c r="C19" s="1612" t="s">
        <v>1094</v>
      </c>
      <c r="D19" s="1591">
        <v>320</v>
      </c>
      <c r="E19" s="1590" t="s">
        <v>1052</v>
      </c>
    </row>
    <row r="20" spans="1:5" ht="12.75" customHeight="1">
      <c r="A20" s="1613">
        <v>15</v>
      </c>
      <c r="B20" s="1614" t="s">
        <v>1454</v>
      </c>
      <c r="C20" s="1612" t="s">
        <v>1094</v>
      </c>
      <c r="D20" s="1591">
        <v>240</v>
      </c>
      <c r="E20" s="1590" t="s">
        <v>421</v>
      </c>
    </row>
    <row r="21" spans="1:5" ht="12.75" customHeight="1">
      <c r="A21" s="1613">
        <v>16</v>
      </c>
      <c r="B21" s="1614" t="s">
        <v>1455</v>
      </c>
      <c r="C21" s="1612" t="s">
        <v>1094</v>
      </c>
      <c r="D21" s="1591">
        <v>803.03</v>
      </c>
      <c r="E21" s="1590" t="s">
        <v>422</v>
      </c>
    </row>
    <row r="22" spans="1:5" ht="12.75" customHeight="1">
      <c r="A22" s="1613">
        <v>17</v>
      </c>
      <c r="B22" s="1614" t="s">
        <v>1456</v>
      </c>
      <c r="C22" s="1612" t="s">
        <v>1094</v>
      </c>
      <c r="D22" s="1591">
        <v>60.22</v>
      </c>
      <c r="E22" s="1590" t="s">
        <v>423</v>
      </c>
    </row>
    <row r="23" spans="1:7" ht="12.75" customHeight="1">
      <c r="A23" s="1613">
        <v>18</v>
      </c>
      <c r="B23" s="1614" t="s">
        <v>1457</v>
      </c>
      <c r="C23" s="1612" t="s">
        <v>1094</v>
      </c>
      <c r="D23" s="1591">
        <v>132</v>
      </c>
      <c r="E23" s="1590" t="s">
        <v>424</v>
      </c>
      <c r="G23" s="8"/>
    </row>
    <row r="24" spans="1:9" ht="12.75" customHeight="1">
      <c r="A24" s="1613">
        <v>19</v>
      </c>
      <c r="B24" s="1614" t="s">
        <v>1458</v>
      </c>
      <c r="C24" s="1612" t="s">
        <v>1094</v>
      </c>
      <c r="D24" s="1591">
        <v>537.86</v>
      </c>
      <c r="E24" s="1590" t="s">
        <v>424</v>
      </c>
      <c r="G24" s="8"/>
      <c r="H24" s="8"/>
      <c r="I24" s="8"/>
    </row>
    <row r="25" spans="1:10" ht="12.75" customHeight="1">
      <c r="A25" s="1613">
        <v>20</v>
      </c>
      <c r="B25" s="1614" t="s">
        <v>425</v>
      </c>
      <c r="C25" s="1612" t="s">
        <v>1094</v>
      </c>
      <c r="D25" s="1591">
        <v>50</v>
      </c>
      <c r="E25" s="1590" t="s">
        <v>426</v>
      </c>
      <c r="G25" s="8"/>
      <c r="H25" s="8"/>
      <c r="I25" s="8"/>
      <c r="J25" s="8"/>
    </row>
    <row r="26" spans="1:10" ht="12.75" customHeight="1">
      <c r="A26" s="1613">
        <v>21</v>
      </c>
      <c r="B26" s="1614" t="s">
        <v>427</v>
      </c>
      <c r="C26" s="1612" t="s">
        <v>1094</v>
      </c>
      <c r="D26" s="1591">
        <v>47.52</v>
      </c>
      <c r="E26" s="1590" t="s">
        <v>426</v>
      </c>
      <c r="G26" s="1818"/>
      <c r="H26" s="1574"/>
      <c r="I26" s="1819"/>
      <c r="J26" s="1575"/>
    </row>
    <row r="27" spans="1:10" ht="12.75" customHeight="1">
      <c r="A27" s="1613">
        <v>22</v>
      </c>
      <c r="B27" s="1614" t="s">
        <v>428</v>
      </c>
      <c r="C27" s="1612" t="s">
        <v>1094</v>
      </c>
      <c r="D27" s="1591">
        <v>28.8</v>
      </c>
      <c r="E27" s="1590" t="s">
        <v>426</v>
      </c>
      <c r="G27" s="1818"/>
      <c r="H27" s="1574"/>
      <c r="I27" s="1819"/>
      <c r="J27" s="1574"/>
    </row>
    <row r="28" spans="1:10" ht="12.75" customHeight="1">
      <c r="A28" s="1613">
        <v>23</v>
      </c>
      <c r="B28" s="1614" t="s">
        <v>429</v>
      </c>
      <c r="C28" s="1612" t="s">
        <v>1094</v>
      </c>
      <c r="D28" s="1591">
        <v>72</v>
      </c>
      <c r="E28" s="1590" t="s">
        <v>420</v>
      </c>
      <c r="G28" s="1818"/>
      <c r="H28" s="1574"/>
      <c r="I28" s="1819"/>
      <c r="J28" s="1575"/>
    </row>
    <row r="29" spans="1:10" ht="12.75" customHeight="1">
      <c r="A29" s="1613">
        <v>24</v>
      </c>
      <c r="B29" s="1614" t="s">
        <v>430</v>
      </c>
      <c r="C29" s="1612" t="s">
        <v>1094</v>
      </c>
      <c r="D29" s="1591">
        <v>50</v>
      </c>
      <c r="E29" s="1590" t="s">
        <v>431</v>
      </c>
      <c r="G29" s="1818"/>
      <c r="H29" s="1574"/>
      <c r="I29" s="1819"/>
      <c r="J29" s="1574"/>
    </row>
    <row r="30" spans="1:10" ht="12.75" customHeight="1">
      <c r="A30" s="1613">
        <v>25</v>
      </c>
      <c r="B30" s="1615" t="s">
        <v>1095</v>
      </c>
      <c r="C30" s="1612" t="s">
        <v>1094</v>
      </c>
      <c r="D30" s="1591">
        <v>384</v>
      </c>
      <c r="E30" s="1592" t="s">
        <v>1096</v>
      </c>
      <c r="G30" s="1275"/>
      <c r="H30" s="1574"/>
      <c r="I30" s="1574"/>
      <c r="J30" s="1574"/>
    </row>
    <row r="31" spans="1:10" ht="12.75" customHeight="1">
      <c r="A31" s="1613">
        <v>26</v>
      </c>
      <c r="B31" s="1615" t="s">
        <v>1194</v>
      </c>
      <c r="C31" s="1612" t="s">
        <v>1094</v>
      </c>
      <c r="D31" s="1591">
        <v>292.86</v>
      </c>
      <c r="E31" s="1592" t="s">
        <v>1097</v>
      </c>
      <c r="G31" s="1275"/>
      <c r="H31" s="1574"/>
      <c r="I31" s="1574"/>
      <c r="J31" s="1574"/>
    </row>
    <row r="32" spans="1:10" ht="12.75" customHeight="1">
      <c r="A32" s="1613">
        <v>27</v>
      </c>
      <c r="B32" s="1615" t="s">
        <v>436</v>
      </c>
      <c r="C32" s="1612" t="s">
        <v>1094</v>
      </c>
      <c r="D32" s="1591">
        <v>330</v>
      </c>
      <c r="E32" s="1592" t="s">
        <v>1098</v>
      </c>
      <c r="G32" s="1275"/>
      <c r="H32" s="1574"/>
      <c r="I32" s="1574"/>
      <c r="J32" s="1574"/>
    </row>
    <row r="33" spans="1:10" ht="12.75" customHeight="1">
      <c r="A33" s="1613">
        <v>28</v>
      </c>
      <c r="B33" s="1615" t="s">
        <v>1099</v>
      </c>
      <c r="C33" s="1612" t="s">
        <v>1094</v>
      </c>
      <c r="D33" s="1591">
        <v>553.73</v>
      </c>
      <c r="E33" s="1592" t="s">
        <v>1100</v>
      </c>
      <c r="G33" s="1275"/>
      <c r="H33" s="1574"/>
      <c r="I33" s="1574"/>
      <c r="J33" s="1574"/>
    </row>
    <row r="34" spans="1:10" ht="12.75" customHeight="1">
      <c r="A34" s="1613">
        <v>29</v>
      </c>
      <c r="B34" s="1615" t="s">
        <v>1101</v>
      </c>
      <c r="C34" s="1612" t="s">
        <v>1094</v>
      </c>
      <c r="D34" s="1591">
        <v>45</v>
      </c>
      <c r="E34" s="1592" t="s">
        <v>1102</v>
      </c>
      <c r="G34" s="1275"/>
      <c r="H34" s="1574"/>
      <c r="I34" s="1574"/>
      <c r="J34" s="1574"/>
    </row>
    <row r="35" spans="1:10" ht="12.75" customHeight="1">
      <c r="A35" s="1613">
        <v>30</v>
      </c>
      <c r="B35" s="1615" t="s">
        <v>1103</v>
      </c>
      <c r="C35" s="1612" t="s">
        <v>1094</v>
      </c>
      <c r="D35" s="1591">
        <v>10</v>
      </c>
      <c r="E35" s="1592" t="s">
        <v>1104</v>
      </c>
      <c r="G35" s="1275"/>
      <c r="H35" s="1574"/>
      <c r="I35" s="1574"/>
      <c r="J35" s="1574"/>
    </row>
    <row r="36" spans="1:10" ht="12.75" customHeight="1">
      <c r="A36" s="1613">
        <v>31</v>
      </c>
      <c r="B36" s="1615" t="s">
        <v>1105</v>
      </c>
      <c r="C36" s="1612" t="s">
        <v>1094</v>
      </c>
      <c r="D36" s="1591">
        <v>50</v>
      </c>
      <c r="E36" s="1592" t="s">
        <v>1104</v>
      </c>
      <c r="G36" s="1275"/>
      <c r="H36" s="1574"/>
      <c r="I36" s="1574"/>
      <c r="J36" s="1574"/>
    </row>
    <row r="37" spans="1:10" ht="12.75" customHeight="1">
      <c r="A37" s="1613">
        <v>32</v>
      </c>
      <c r="B37" s="1615" t="s">
        <v>1106</v>
      </c>
      <c r="C37" s="1612" t="s">
        <v>1094</v>
      </c>
      <c r="D37" s="1591">
        <v>156.77</v>
      </c>
      <c r="E37" s="1592" t="s">
        <v>1107</v>
      </c>
      <c r="G37" s="1275"/>
      <c r="H37" s="1574"/>
      <c r="I37" s="1574"/>
      <c r="J37" s="1574"/>
    </row>
    <row r="38" spans="1:10" ht="12.75" customHeight="1">
      <c r="A38" s="1613">
        <v>33</v>
      </c>
      <c r="B38" s="1615" t="s">
        <v>1108</v>
      </c>
      <c r="C38" s="1612" t="s">
        <v>1094</v>
      </c>
      <c r="D38" s="1591">
        <v>60</v>
      </c>
      <c r="E38" s="1592" t="s">
        <v>1107</v>
      </c>
      <c r="G38" s="1275"/>
      <c r="H38" s="1574"/>
      <c r="I38" s="1574"/>
      <c r="J38" s="1574"/>
    </row>
    <row r="39" spans="1:10" ht="12.75" customHeight="1">
      <c r="A39" s="1613">
        <v>34</v>
      </c>
      <c r="B39" s="1615" t="s">
        <v>1109</v>
      </c>
      <c r="C39" s="1612" t="s">
        <v>1094</v>
      </c>
      <c r="D39" s="1591">
        <v>120</v>
      </c>
      <c r="E39" s="1592" t="s">
        <v>1110</v>
      </c>
      <c r="G39" s="1275"/>
      <c r="H39" s="1574"/>
      <c r="I39" s="1574"/>
      <c r="J39" s="1574"/>
    </row>
    <row r="40" spans="1:10" ht="12.75" customHeight="1">
      <c r="A40" s="1613">
        <v>35</v>
      </c>
      <c r="B40" s="1615" t="s">
        <v>1111</v>
      </c>
      <c r="C40" s="1612" t="s">
        <v>1094</v>
      </c>
      <c r="D40" s="1591">
        <v>25.39</v>
      </c>
      <c r="E40" s="1592" t="s">
        <v>1112</v>
      </c>
      <c r="G40" s="1275"/>
      <c r="H40" s="1574"/>
      <c r="I40" s="1574"/>
      <c r="J40" s="1574"/>
    </row>
    <row r="41" spans="1:10" ht="12.75" customHeight="1">
      <c r="A41" s="1613">
        <v>36</v>
      </c>
      <c r="B41" s="1615" t="s">
        <v>1113</v>
      </c>
      <c r="C41" s="1612" t="s">
        <v>1094</v>
      </c>
      <c r="D41" s="1591">
        <v>834.9</v>
      </c>
      <c r="E41" s="1592" t="s">
        <v>1114</v>
      </c>
      <c r="G41" s="1275"/>
      <c r="H41" s="1574"/>
      <c r="I41" s="1574"/>
      <c r="J41" s="1574"/>
    </row>
    <row r="42" spans="1:10" ht="12.75" customHeight="1">
      <c r="A42" s="1613">
        <v>37</v>
      </c>
      <c r="B42" s="1615" t="s">
        <v>1115</v>
      </c>
      <c r="C42" s="1612" t="s">
        <v>1094</v>
      </c>
      <c r="D42" s="1591">
        <v>140.99</v>
      </c>
      <c r="E42" s="1592" t="s">
        <v>1116</v>
      </c>
      <c r="G42" s="1275"/>
      <c r="H42" s="1574"/>
      <c r="I42" s="1574"/>
      <c r="J42" s="1574"/>
    </row>
    <row r="43" spans="1:10" ht="12.75" customHeight="1">
      <c r="A43" s="1613">
        <v>38</v>
      </c>
      <c r="B43" s="1615" t="s">
        <v>1117</v>
      </c>
      <c r="C43" s="1612" t="s">
        <v>1094</v>
      </c>
      <c r="D43" s="1591">
        <v>160</v>
      </c>
      <c r="E43" s="1592" t="s">
        <v>1114</v>
      </c>
      <c r="G43" s="1275"/>
      <c r="H43" s="1574"/>
      <c r="I43" s="1574"/>
      <c r="J43" s="1574"/>
    </row>
    <row r="44" spans="1:10" ht="12.75" customHeight="1">
      <c r="A44" s="1613"/>
      <c r="B44" s="1616" t="s">
        <v>1118</v>
      </c>
      <c r="C44" s="1617" t="s">
        <v>1053</v>
      </c>
      <c r="D44" s="1593">
        <v>8736.12</v>
      </c>
      <c r="E44" s="1590"/>
      <c r="G44" s="1818"/>
      <c r="H44" s="1574"/>
      <c r="I44" s="1819"/>
      <c r="J44" s="1575"/>
    </row>
    <row r="45" spans="1:10" ht="12.75" customHeight="1">
      <c r="A45" s="1613">
        <v>1</v>
      </c>
      <c r="B45" s="1614" t="s">
        <v>864</v>
      </c>
      <c r="C45" s="1612" t="s">
        <v>865</v>
      </c>
      <c r="D45" s="1591">
        <v>400</v>
      </c>
      <c r="E45" s="1590" t="s">
        <v>866</v>
      </c>
      <c r="G45" s="1818"/>
      <c r="H45" s="1574"/>
      <c r="I45" s="1819"/>
      <c r="J45" s="1574"/>
    </row>
    <row r="46" spans="1:10" ht="12.75" customHeight="1">
      <c r="A46" s="1613">
        <v>2</v>
      </c>
      <c r="B46" s="1614" t="s">
        <v>867</v>
      </c>
      <c r="C46" s="1612" t="s">
        <v>865</v>
      </c>
      <c r="D46" s="1591">
        <v>350</v>
      </c>
      <c r="E46" s="1590" t="s">
        <v>868</v>
      </c>
      <c r="G46" s="1818"/>
      <c r="H46" s="1574"/>
      <c r="I46" s="1819"/>
      <c r="J46" s="1575"/>
    </row>
    <row r="47" spans="1:10" ht="12.75" customHeight="1">
      <c r="A47" s="1613"/>
      <c r="B47" s="1618"/>
      <c r="C47" s="1618" t="s">
        <v>1054</v>
      </c>
      <c r="D47" s="1593">
        <v>750</v>
      </c>
      <c r="E47" s="1590"/>
      <c r="G47" s="1818"/>
      <c r="H47" s="1574"/>
      <c r="I47" s="1819"/>
      <c r="J47" s="1574"/>
    </row>
    <row r="48" spans="1:10" ht="12.75" customHeight="1">
      <c r="A48" s="1613">
        <v>1</v>
      </c>
      <c r="B48" s="1614" t="s">
        <v>1055</v>
      </c>
      <c r="C48" s="1612" t="s">
        <v>1181</v>
      </c>
      <c r="D48" s="1591">
        <v>300</v>
      </c>
      <c r="E48" s="1590" t="s">
        <v>1056</v>
      </c>
      <c r="G48" s="1818"/>
      <c r="H48" s="1574"/>
      <c r="I48" s="1819"/>
      <c r="J48" s="1574"/>
    </row>
    <row r="49" spans="1:10" ht="12.75" customHeight="1">
      <c r="A49" s="1613">
        <v>2</v>
      </c>
      <c r="B49" s="1614" t="s">
        <v>1459</v>
      </c>
      <c r="C49" s="1612" t="s">
        <v>1181</v>
      </c>
      <c r="D49" s="1591">
        <v>300</v>
      </c>
      <c r="E49" s="1594" t="s">
        <v>423</v>
      </c>
      <c r="G49" s="1818"/>
      <c r="H49" s="1574"/>
      <c r="I49" s="1819"/>
      <c r="J49" s="1574"/>
    </row>
    <row r="50" spans="1:10" ht="12.75" customHeight="1">
      <c r="A50" s="1613">
        <v>3</v>
      </c>
      <c r="B50" s="1614" t="s">
        <v>1460</v>
      </c>
      <c r="C50" s="1612" t="s">
        <v>1181</v>
      </c>
      <c r="D50" s="1591">
        <v>18</v>
      </c>
      <c r="E50" s="1590" t="s">
        <v>432</v>
      </c>
      <c r="G50" s="8"/>
      <c r="H50" s="8"/>
      <c r="I50" s="8"/>
      <c r="J50" s="8"/>
    </row>
    <row r="51" spans="1:10" ht="12.75" customHeight="1">
      <c r="A51" s="1613">
        <v>4</v>
      </c>
      <c r="B51" s="1614" t="s">
        <v>419</v>
      </c>
      <c r="C51" s="1612" t="s">
        <v>1181</v>
      </c>
      <c r="D51" s="1591">
        <v>375</v>
      </c>
      <c r="E51" s="1590" t="s">
        <v>420</v>
      </c>
      <c r="G51" s="8"/>
      <c r="H51" s="8"/>
      <c r="I51" s="8"/>
      <c r="J51" s="8"/>
    </row>
    <row r="52" spans="1:10" ht="12.75" customHeight="1">
      <c r="A52" s="1613">
        <v>5</v>
      </c>
      <c r="B52" s="1615" t="s">
        <v>1119</v>
      </c>
      <c r="C52" s="1612" t="s">
        <v>1181</v>
      </c>
      <c r="D52" s="1591">
        <v>300</v>
      </c>
      <c r="E52" s="1592" t="s">
        <v>1120</v>
      </c>
      <c r="G52" s="8"/>
      <c r="H52" s="8"/>
      <c r="I52" s="8"/>
      <c r="J52" s="8"/>
    </row>
    <row r="53" spans="1:10" ht="12.75" customHeight="1">
      <c r="A53" s="1613">
        <v>6</v>
      </c>
      <c r="B53" s="1615" t="s">
        <v>1121</v>
      </c>
      <c r="C53" s="1612" t="s">
        <v>1181</v>
      </c>
      <c r="D53" s="1591">
        <v>30</v>
      </c>
      <c r="E53" s="1592" t="s">
        <v>1096</v>
      </c>
      <c r="G53" s="8"/>
      <c r="H53" s="8"/>
      <c r="I53" s="8"/>
      <c r="J53" s="8"/>
    </row>
    <row r="54" spans="1:10" ht="12.75" customHeight="1">
      <c r="A54" s="1613">
        <v>7</v>
      </c>
      <c r="B54" s="1615" t="s">
        <v>1122</v>
      </c>
      <c r="C54" s="1612" t="s">
        <v>1181</v>
      </c>
      <c r="D54" s="1591">
        <v>94.76</v>
      </c>
      <c r="E54" s="1592" t="s">
        <v>1123</v>
      </c>
      <c r="G54" s="8"/>
      <c r="H54" s="8"/>
      <c r="I54" s="8"/>
      <c r="J54" s="8"/>
    </row>
    <row r="55" spans="1:10" ht="12.75" customHeight="1">
      <c r="A55" s="1613">
        <v>8</v>
      </c>
      <c r="B55" s="1615" t="s">
        <v>1124</v>
      </c>
      <c r="C55" s="1612" t="s">
        <v>1181</v>
      </c>
      <c r="D55" s="1591">
        <v>21</v>
      </c>
      <c r="E55" s="1592" t="s">
        <v>1114</v>
      </c>
      <c r="G55" s="8"/>
      <c r="H55" s="8"/>
      <c r="I55" s="8"/>
      <c r="J55" s="8"/>
    </row>
    <row r="56" spans="1:10" ht="12.75" customHeight="1">
      <c r="A56" s="1613"/>
      <c r="B56" s="1614"/>
      <c r="C56" s="1618" t="s">
        <v>1183</v>
      </c>
      <c r="D56" s="1593">
        <v>993</v>
      </c>
      <c r="E56" s="1595"/>
      <c r="G56" s="1818"/>
      <c r="H56" s="1819"/>
      <c r="I56" s="1819"/>
      <c r="J56" s="1575"/>
    </row>
    <row r="57" spans="1:10" ht="12.75" customHeight="1">
      <c r="A57" s="1613"/>
      <c r="B57" s="1614"/>
      <c r="C57" s="1617" t="s">
        <v>655</v>
      </c>
      <c r="D57" s="1593">
        <v>10479.12</v>
      </c>
      <c r="E57" s="1590"/>
      <c r="G57" s="1818"/>
      <c r="H57" s="1819"/>
      <c r="I57" s="1819"/>
      <c r="J57" s="1574"/>
    </row>
    <row r="58" spans="1:9" ht="12.75" customHeight="1">
      <c r="A58" s="832"/>
      <c r="B58" s="1275"/>
      <c r="C58" s="1276"/>
      <c r="D58" s="1596"/>
      <c r="E58" s="1597"/>
      <c r="G58" s="8"/>
      <c r="H58" s="8"/>
      <c r="I58" s="8"/>
    </row>
    <row r="59" spans="1:5" ht="12.75" customHeight="1">
      <c r="A59" s="832"/>
      <c r="B59" s="833"/>
      <c r="C59" s="834"/>
      <c r="D59" s="1598"/>
      <c r="E59" s="1599"/>
    </row>
    <row r="60" spans="1:6" ht="12.75" customHeight="1">
      <c r="A60" s="1820" t="s">
        <v>779</v>
      </c>
      <c r="B60" s="1820"/>
      <c r="C60" s="1820"/>
      <c r="D60" s="1820"/>
      <c r="E60" s="1820"/>
      <c r="F60" s="1820"/>
    </row>
    <row r="61" spans="1:5" ht="12.75" customHeight="1">
      <c r="A61" s="832"/>
      <c r="B61" s="601"/>
      <c r="C61" s="601"/>
      <c r="D61" s="1598"/>
      <c r="E61" s="1600"/>
    </row>
    <row r="62" spans="1:6" ht="22.5" customHeight="1">
      <c r="A62" s="1576" t="s">
        <v>451</v>
      </c>
      <c r="B62" s="1821" t="s">
        <v>569</v>
      </c>
      <c r="C62" s="1821" t="s">
        <v>842</v>
      </c>
      <c r="D62" s="1601" t="s">
        <v>570</v>
      </c>
      <c r="E62" s="1822" t="s">
        <v>571</v>
      </c>
      <c r="F62" s="835"/>
    </row>
    <row r="63" spans="1:6" ht="12.75" customHeight="1">
      <c r="A63" s="1577"/>
      <c r="B63" s="1815"/>
      <c r="C63" s="1815"/>
      <c r="D63" s="1588" t="s">
        <v>987</v>
      </c>
      <c r="E63" s="1823"/>
      <c r="F63" s="835"/>
    </row>
    <row r="64" spans="1:6" ht="12.75" customHeight="1">
      <c r="A64" s="1619">
        <v>1</v>
      </c>
      <c r="B64" s="1620" t="s">
        <v>1165</v>
      </c>
      <c r="C64" s="1621" t="s">
        <v>572</v>
      </c>
      <c r="D64" s="997">
        <v>1500</v>
      </c>
      <c r="E64" s="1602">
        <v>1500</v>
      </c>
      <c r="F64" s="836"/>
    </row>
    <row r="65" spans="1:6" ht="12.75" customHeight="1">
      <c r="A65" s="1619">
        <v>2</v>
      </c>
      <c r="B65" s="1620" t="s">
        <v>1166</v>
      </c>
      <c r="C65" s="1621" t="s">
        <v>572</v>
      </c>
      <c r="D65" s="997">
        <v>500</v>
      </c>
      <c r="E65" s="997">
        <v>500</v>
      </c>
      <c r="F65" s="836"/>
    </row>
    <row r="66" spans="1:7" ht="12.75" customHeight="1">
      <c r="A66" s="1619">
        <v>3</v>
      </c>
      <c r="B66" s="1622" t="s">
        <v>1167</v>
      </c>
      <c r="C66" s="1622" t="s">
        <v>572</v>
      </c>
      <c r="D66" s="997">
        <v>400</v>
      </c>
      <c r="E66" s="997">
        <v>400</v>
      </c>
      <c r="F66" s="836"/>
      <c r="G66" s="358"/>
    </row>
    <row r="67" spans="1:6" ht="12.75" customHeight="1">
      <c r="A67" s="1619">
        <v>4</v>
      </c>
      <c r="B67" s="1620" t="s">
        <v>1168</v>
      </c>
      <c r="C67" s="1621" t="s">
        <v>572</v>
      </c>
      <c r="D67" s="997">
        <v>250</v>
      </c>
      <c r="E67" s="997">
        <v>250</v>
      </c>
      <c r="F67" s="836"/>
    </row>
    <row r="68" spans="1:6" ht="12.75" customHeight="1">
      <c r="A68" s="1619">
        <v>5</v>
      </c>
      <c r="B68" s="1605" t="s">
        <v>1057</v>
      </c>
      <c r="C68" s="1621" t="s">
        <v>572</v>
      </c>
      <c r="D68" s="1603">
        <v>300</v>
      </c>
      <c r="E68" s="1603">
        <v>300</v>
      </c>
      <c r="F68" s="836"/>
    </row>
    <row r="69" spans="1:6" ht="12.75" customHeight="1">
      <c r="A69" s="1619">
        <v>6</v>
      </c>
      <c r="B69" s="1605" t="s">
        <v>1186</v>
      </c>
      <c r="C69" s="1621" t="s">
        <v>572</v>
      </c>
      <c r="D69" s="1603">
        <v>350</v>
      </c>
      <c r="E69" s="1603">
        <v>350</v>
      </c>
      <c r="F69" s="836"/>
    </row>
    <row r="70" spans="1:6" ht="12.75" customHeight="1">
      <c r="A70" s="1619"/>
      <c r="B70" s="1620"/>
      <c r="C70" s="1623" t="s">
        <v>1169</v>
      </c>
      <c r="D70" s="1604">
        <v>3300</v>
      </c>
      <c r="E70" s="1604">
        <v>3300</v>
      </c>
      <c r="F70" s="836"/>
    </row>
    <row r="71" spans="1:6" ht="12.75" customHeight="1">
      <c r="A71" s="1619">
        <v>1</v>
      </c>
      <c r="B71" s="1620" t="s">
        <v>1170</v>
      </c>
      <c r="C71" s="1621" t="s">
        <v>1171</v>
      </c>
      <c r="D71" s="997">
        <v>120</v>
      </c>
      <c r="E71" s="997">
        <v>12</v>
      </c>
      <c r="F71" s="836"/>
    </row>
    <row r="72" spans="1:6" ht="12.75">
      <c r="A72" s="1619">
        <v>2</v>
      </c>
      <c r="B72" s="1620" t="s">
        <v>1172</v>
      </c>
      <c r="C72" s="1621" t="s">
        <v>1171</v>
      </c>
      <c r="D72" s="997">
        <v>30</v>
      </c>
      <c r="E72" s="997">
        <v>3</v>
      </c>
      <c r="F72" s="836"/>
    </row>
    <row r="73" spans="1:6" ht="12.75">
      <c r="A73" s="1619">
        <v>3</v>
      </c>
      <c r="B73" s="1620" t="s">
        <v>1173</v>
      </c>
      <c r="C73" s="1621" t="s">
        <v>1171</v>
      </c>
      <c r="D73" s="997">
        <v>47.677</v>
      </c>
      <c r="E73" s="997">
        <v>4.7677</v>
      </c>
      <c r="F73" s="836"/>
    </row>
    <row r="74" spans="1:6" ht="12.75">
      <c r="A74" s="1619">
        <v>4</v>
      </c>
      <c r="B74" s="1620" t="s">
        <v>1174</v>
      </c>
      <c r="C74" s="1621" t="s">
        <v>1171</v>
      </c>
      <c r="D74" s="997">
        <v>60.441</v>
      </c>
      <c r="E74" s="997">
        <v>6.0441</v>
      </c>
      <c r="F74" s="836"/>
    </row>
    <row r="75" spans="1:6" ht="12.75">
      <c r="A75" s="1619">
        <v>5</v>
      </c>
      <c r="B75" s="1622" t="s">
        <v>1175</v>
      </c>
      <c r="C75" s="1622" t="s">
        <v>1171</v>
      </c>
      <c r="D75" s="997">
        <v>241.5</v>
      </c>
      <c r="E75" s="997">
        <v>24.15</v>
      </c>
      <c r="F75" s="836"/>
    </row>
    <row r="76" spans="1:6" ht="12.75" customHeight="1">
      <c r="A76" s="1619">
        <v>6</v>
      </c>
      <c r="B76" s="1622" t="s">
        <v>1176</v>
      </c>
      <c r="C76" s="1622" t="s">
        <v>1171</v>
      </c>
      <c r="D76" s="997">
        <v>35</v>
      </c>
      <c r="E76" s="997">
        <v>3.5</v>
      </c>
      <c r="F76" s="836"/>
    </row>
    <row r="77" spans="1:6" ht="12.75">
      <c r="A77" s="1619">
        <v>7</v>
      </c>
      <c r="B77" s="1622" t="s">
        <v>1177</v>
      </c>
      <c r="C77" s="1622" t="s">
        <v>1171</v>
      </c>
      <c r="D77" s="997">
        <v>300</v>
      </c>
      <c r="E77" s="997">
        <v>30</v>
      </c>
      <c r="F77" s="836"/>
    </row>
    <row r="78" spans="1:6" ht="12.75">
      <c r="A78" s="1619">
        <v>8</v>
      </c>
      <c r="B78" s="1622" t="s">
        <v>1178</v>
      </c>
      <c r="C78" s="1622" t="s">
        <v>1171</v>
      </c>
      <c r="D78" s="997">
        <v>157.418</v>
      </c>
      <c r="E78" s="997">
        <v>15.7418</v>
      </c>
      <c r="F78" s="836"/>
    </row>
    <row r="79" spans="1:6" ht="12.75">
      <c r="A79" s="1619">
        <v>9</v>
      </c>
      <c r="B79" s="1622" t="s">
        <v>869</v>
      </c>
      <c r="C79" s="1622" t="s">
        <v>1171</v>
      </c>
      <c r="D79" s="997">
        <v>50</v>
      </c>
      <c r="E79" s="997">
        <v>5</v>
      </c>
      <c r="F79" s="836"/>
    </row>
    <row r="80" spans="1:7" s="358" customFormat="1" ht="12.75">
      <c r="A80" s="1619">
        <v>10</v>
      </c>
      <c r="B80" s="1622" t="s">
        <v>1168</v>
      </c>
      <c r="C80" s="1622" t="s">
        <v>1171</v>
      </c>
      <c r="D80" s="997">
        <v>4021.5</v>
      </c>
      <c r="E80" s="997">
        <v>402.15</v>
      </c>
      <c r="F80" s="836"/>
      <c r="G80" s="18"/>
    </row>
    <row r="81" spans="1:6" ht="12.75">
      <c r="A81" s="1619">
        <v>11</v>
      </c>
      <c r="B81" s="1622" t="s">
        <v>1467</v>
      </c>
      <c r="C81" s="1622" t="s">
        <v>1171</v>
      </c>
      <c r="D81" s="997">
        <v>500</v>
      </c>
      <c r="E81" s="997">
        <v>50</v>
      </c>
      <c r="F81" s="836"/>
    </row>
    <row r="82" spans="1:6" ht="12.75">
      <c r="A82" s="1619">
        <v>12</v>
      </c>
      <c r="B82" s="1622" t="s">
        <v>1058</v>
      </c>
      <c r="C82" s="1622" t="s">
        <v>1171</v>
      </c>
      <c r="D82" s="1603">
        <v>52.2</v>
      </c>
      <c r="E82" s="1605">
        <v>5.22</v>
      </c>
      <c r="F82" s="836"/>
    </row>
    <row r="83" spans="1:6" ht="12.75">
      <c r="A83" s="1619">
        <v>13</v>
      </c>
      <c r="B83" s="1622" t="s">
        <v>1461</v>
      </c>
      <c r="C83" s="1622" t="s">
        <v>1171</v>
      </c>
      <c r="D83" s="997">
        <v>3111.82</v>
      </c>
      <c r="E83" s="997">
        <v>311.18</v>
      </c>
      <c r="F83" s="836"/>
    </row>
    <row r="84" spans="1:6" ht="12.75">
      <c r="A84" s="1619">
        <v>14</v>
      </c>
      <c r="B84" s="1622" t="s">
        <v>433</v>
      </c>
      <c r="C84" s="1622" t="s">
        <v>1171</v>
      </c>
      <c r="D84" s="997">
        <v>112.5</v>
      </c>
      <c r="E84" s="997">
        <v>11.25</v>
      </c>
      <c r="F84" s="836"/>
    </row>
    <row r="85" spans="1:6" ht="12.75">
      <c r="A85" s="1619">
        <v>15</v>
      </c>
      <c r="B85" s="1622" t="s">
        <v>434</v>
      </c>
      <c r="C85" s="1622" t="s">
        <v>1171</v>
      </c>
      <c r="D85" s="997">
        <v>2027.02</v>
      </c>
      <c r="E85" s="997">
        <v>202.7</v>
      </c>
      <c r="F85" s="836"/>
    </row>
    <row r="86" spans="1:6" ht="12.75">
      <c r="A86" s="1619">
        <v>16</v>
      </c>
      <c r="B86" s="1622" t="s">
        <v>435</v>
      </c>
      <c r="C86" s="1622" t="s">
        <v>1171</v>
      </c>
      <c r="D86" s="997">
        <v>1900.8</v>
      </c>
      <c r="E86" s="997">
        <v>190.08</v>
      </c>
      <c r="F86" s="836"/>
    </row>
    <row r="87" spans="1:6" ht="12.75">
      <c r="A87" s="1619">
        <v>17</v>
      </c>
      <c r="B87" s="1622" t="s">
        <v>436</v>
      </c>
      <c r="C87" s="1622" t="s">
        <v>1171</v>
      </c>
      <c r="D87" s="997">
        <v>1000</v>
      </c>
      <c r="E87" s="997">
        <v>100</v>
      </c>
      <c r="F87" s="836"/>
    </row>
    <row r="88" spans="1:6" ht="12.75">
      <c r="A88" s="1619">
        <v>18</v>
      </c>
      <c r="B88" s="1622" t="s">
        <v>437</v>
      </c>
      <c r="C88" s="1622" t="s">
        <v>1171</v>
      </c>
      <c r="D88" s="997">
        <v>210</v>
      </c>
      <c r="E88" s="997">
        <v>21</v>
      </c>
      <c r="F88" s="836"/>
    </row>
    <row r="89" spans="1:6" ht="12.75">
      <c r="A89" s="1619">
        <v>19</v>
      </c>
      <c r="B89" s="1622" t="s">
        <v>438</v>
      </c>
      <c r="C89" s="1622" t="s">
        <v>1171</v>
      </c>
      <c r="D89" s="997">
        <v>129.6</v>
      </c>
      <c r="E89" s="997">
        <v>12.96</v>
      </c>
      <c r="F89" s="836"/>
    </row>
    <row r="90" spans="1:6" ht="12.75">
      <c r="A90" s="1619">
        <v>20</v>
      </c>
      <c r="B90" s="1622" t="s">
        <v>1125</v>
      </c>
      <c r="C90" s="1622" t="s">
        <v>1171</v>
      </c>
      <c r="D90" s="997">
        <v>60</v>
      </c>
      <c r="E90" s="997">
        <v>6</v>
      </c>
      <c r="F90" s="836"/>
    </row>
    <row r="91" spans="1:6" ht="12.75">
      <c r="A91" s="1619">
        <v>21</v>
      </c>
      <c r="B91" s="1622" t="s">
        <v>1126</v>
      </c>
      <c r="C91" s="1622" t="s">
        <v>1171</v>
      </c>
      <c r="D91" s="997">
        <v>33.2</v>
      </c>
      <c r="E91" s="997">
        <v>3.32</v>
      </c>
      <c r="F91" s="836"/>
    </row>
    <row r="92" spans="1:6" ht="12.75">
      <c r="A92" s="1619">
        <v>22</v>
      </c>
      <c r="B92" s="1622" t="s">
        <v>1127</v>
      </c>
      <c r="C92" s="1622" t="s">
        <v>1171</v>
      </c>
      <c r="D92" s="997">
        <v>379.2</v>
      </c>
      <c r="E92" s="997">
        <v>37.92</v>
      </c>
      <c r="F92" s="836"/>
    </row>
    <row r="93" spans="1:6" ht="12.75">
      <c r="A93" s="1619">
        <v>23</v>
      </c>
      <c r="B93" s="1622" t="s">
        <v>1128</v>
      </c>
      <c r="C93" s="1622" t="s">
        <v>1171</v>
      </c>
      <c r="D93" s="997">
        <v>117.3</v>
      </c>
      <c r="E93" s="997">
        <v>11.74</v>
      </c>
      <c r="F93" s="836"/>
    </row>
    <row r="94" spans="1:6" ht="12.75">
      <c r="A94" s="1619">
        <v>24</v>
      </c>
      <c r="B94" s="1622" t="s">
        <v>1129</v>
      </c>
      <c r="C94" s="1622" t="s">
        <v>1171</v>
      </c>
      <c r="D94" s="997">
        <v>126.94</v>
      </c>
      <c r="E94" s="997">
        <v>12.69</v>
      </c>
      <c r="F94" s="836"/>
    </row>
    <row r="95" spans="1:6" ht="12.75">
      <c r="A95" s="1619">
        <v>25</v>
      </c>
      <c r="B95" s="1622" t="s">
        <v>1130</v>
      </c>
      <c r="C95" s="1622" t="s">
        <v>1171</v>
      </c>
      <c r="D95" s="997">
        <v>191.9</v>
      </c>
      <c r="E95" s="997">
        <v>19.19</v>
      </c>
      <c r="F95" s="836"/>
    </row>
    <row r="96" spans="1:6" ht="12.75">
      <c r="A96" s="1619">
        <v>26</v>
      </c>
      <c r="B96" s="1622" t="s">
        <v>1131</v>
      </c>
      <c r="C96" s="1622" t="s">
        <v>1171</v>
      </c>
      <c r="D96" s="997">
        <v>604.8</v>
      </c>
      <c r="E96" s="997">
        <v>60.48</v>
      </c>
      <c r="F96" s="836"/>
    </row>
    <row r="97" spans="1:6" ht="12.75">
      <c r="A97" s="1619">
        <v>27</v>
      </c>
      <c r="B97" s="1622" t="s">
        <v>1132</v>
      </c>
      <c r="C97" s="1622" t="s">
        <v>1171</v>
      </c>
      <c r="D97" s="997">
        <v>150</v>
      </c>
      <c r="E97" s="997">
        <v>15</v>
      </c>
      <c r="F97" s="836"/>
    </row>
    <row r="98" spans="1:6" ht="12.75">
      <c r="A98" s="1619"/>
      <c r="B98" s="1624"/>
      <c r="C98" s="1625" t="s">
        <v>1179</v>
      </c>
      <c r="D98" s="1604">
        <v>15770.816</v>
      </c>
      <c r="E98" s="1604">
        <v>1577.0836000000002</v>
      </c>
      <c r="F98" s="836"/>
    </row>
    <row r="99" spans="1:6" ht="12.75">
      <c r="A99" s="1626">
        <v>1</v>
      </c>
      <c r="B99" s="1621" t="s">
        <v>1180</v>
      </c>
      <c r="C99" s="1621" t="s">
        <v>1181</v>
      </c>
      <c r="D99" s="1606">
        <v>150000</v>
      </c>
      <c r="E99" s="1606">
        <v>15000</v>
      </c>
      <c r="F99" s="837"/>
    </row>
    <row r="100" spans="1:6" ht="12.75">
      <c r="A100" s="1619">
        <v>2</v>
      </c>
      <c r="B100" s="1620" t="s">
        <v>1182</v>
      </c>
      <c r="C100" s="1621" t="s">
        <v>1181</v>
      </c>
      <c r="D100" s="997">
        <v>1600</v>
      </c>
      <c r="E100" s="997">
        <v>160</v>
      </c>
      <c r="F100" s="836"/>
    </row>
    <row r="101" spans="1:6" ht="11.25" customHeight="1">
      <c r="A101" s="1619">
        <v>3</v>
      </c>
      <c r="B101" s="1620" t="s">
        <v>870</v>
      </c>
      <c r="C101" s="1621" t="s">
        <v>1181</v>
      </c>
      <c r="D101" s="997">
        <v>3200</v>
      </c>
      <c r="E101" s="997">
        <v>320</v>
      </c>
      <c r="F101" s="836"/>
    </row>
    <row r="102" spans="1:6" ht="12.75">
      <c r="A102" s="1626">
        <v>4</v>
      </c>
      <c r="B102" s="976" t="s">
        <v>1059</v>
      </c>
      <c r="C102" s="1621" t="s">
        <v>1181</v>
      </c>
      <c r="D102" s="1603">
        <v>750</v>
      </c>
      <c r="E102" s="1605">
        <v>75</v>
      </c>
      <c r="F102" s="836"/>
    </row>
    <row r="103" spans="1:6" ht="12.75">
      <c r="A103" s="1619">
        <v>5</v>
      </c>
      <c r="B103" s="976" t="s">
        <v>1060</v>
      </c>
      <c r="C103" s="1621" t="s">
        <v>1181</v>
      </c>
      <c r="D103" s="1603">
        <v>500</v>
      </c>
      <c r="E103" s="1605">
        <v>50</v>
      </c>
      <c r="F103" s="836"/>
    </row>
    <row r="104" spans="1:6" ht="12.75">
      <c r="A104" s="1619">
        <v>6</v>
      </c>
      <c r="B104" s="976" t="s">
        <v>1061</v>
      </c>
      <c r="C104" s="1621" t="s">
        <v>1181</v>
      </c>
      <c r="D104" s="1603">
        <v>400</v>
      </c>
      <c r="E104" s="1605">
        <v>40</v>
      </c>
      <c r="F104" s="836"/>
    </row>
    <row r="105" spans="1:6" ht="12.75">
      <c r="A105" s="1626">
        <v>7</v>
      </c>
      <c r="B105" s="976" t="s">
        <v>1062</v>
      </c>
      <c r="C105" s="1621" t="s">
        <v>1181</v>
      </c>
      <c r="D105" s="1603">
        <v>500</v>
      </c>
      <c r="E105" s="1605">
        <v>50</v>
      </c>
      <c r="F105" s="836"/>
    </row>
    <row r="106" spans="1:6" ht="12.75">
      <c r="A106" s="1626">
        <v>8</v>
      </c>
      <c r="B106" s="1622" t="s">
        <v>439</v>
      </c>
      <c r="C106" s="1621" t="s">
        <v>1181</v>
      </c>
      <c r="D106" s="997">
        <v>600</v>
      </c>
      <c r="E106" s="997">
        <v>60</v>
      </c>
      <c r="F106" s="836"/>
    </row>
    <row r="107" spans="1:6" ht="12.75">
      <c r="A107" s="1619">
        <v>9</v>
      </c>
      <c r="B107" s="1622" t="s">
        <v>440</v>
      </c>
      <c r="C107" s="1621" t="s">
        <v>1181</v>
      </c>
      <c r="D107" s="997">
        <v>10000</v>
      </c>
      <c r="E107" s="997">
        <v>1000</v>
      </c>
      <c r="F107" s="836"/>
    </row>
    <row r="108" spans="1:6" ht="12.75">
      <c r="A108" s="1619">
        <v>10</v>
      </c>
      <c r="B108" s="1622" t="s">
        <v>441</v>
      </c>
      <c r="C108" s="1621" t="s">
        <v>1181</v>
      </c>
      <c r="D108" s="997">
        <v>825</v>
      </c>
      <c r="E108" s="997">
        <v>82.5</v>
      </c>
      <c r="F108" s="836"/>
    </row>
    <row r="109" spans="1:6" ht="12.75">
      <c r="A109" s="1626">
        <v>11</v>
      </c>
      <c r="B109" s="1622" t="s">
        <v>442</v>
      </c>
      <c r="C109" s="1621" t="s">
        <v>1181</v>
      </c>
      <c r="D109" s="997">
        <v>2000</v>
      </c>
      <c r="E109" s="997">
        <v>200</v>
      </c>
      <c r="F109" s="836"/>
    </row>
    <row r="110" spans="1:6" ht="12.75">
      <c r="A110" s="1619">
        <v>12</v>
      </c>
      <c r="B110" s="1622" t="s">
        <v>443</v>
      </c>
      <c r="C110" s="1621" t="s">
        <v>1181</v>
      </c>
      <c r="D110" s="997">
        <v>500</v>
      </c>
      <c r="E110" s="997">
        <v>50</v>
      </c>
      <c r="F110" s="836"/>
    </row>
    <row r="111" spans="1:6" ht="12.75">
      <c r="A111" s="1619"/>
      <c r="B111" s="1620"/>
      <c r="C111" s="1623" t="s">
        <v>1183</v>
      </c>
      <c r="D111" s="1604">
        <v>170875</v>
      </c>
      <c r="E111" s="1604">
        <v>17087.5</v>
      </c>
      <c r="F111" s="836"/>
    </row>
    <row r="112" spans="1:6" ht="12.75">
      <c r="A112" s="1611">
        <v>1</v>
      </c>
      <c r="B112" s="1627" t="s">
        <v>1184</v>
      </c>
      <c r="C112" s="1628" t="s">
        <v>1185</v>
      </c>
      <c r="D112" s="1607">
        <v>6000</v>
      </c>
      <c r="E112" s="1607">
        <v>600</v>
      </c>
      <c r="F112" s="838"/>
    </row>
    <row r="113" spans="1:6" ht="12.75">
      <c r="A113" s="1611">
        <v>2</v>
      </c>
      <c r="B113" s="1627" t="s">
        <v>1186</v>
      </c>
      <c r="C113" s="1628" t="s">
        <v>1185</v>
      </c>
      <c r="D113" s="1607">
        <v>1830</v>
      </c>
      <c r="E113" s="1607">
        <v>183</v>
      </c>
      <c r="F113" s="838"/>
    </row>
    <row r="114" spans="1:8" ht="12.75">
      <c r="A114" s="1611">
        <v>3</v>
      </c>
      <c r="B114" s="1627" t="s">
        <v>1190</v>
      </c>
      <c r="C114" s="1628" t="s">
        <v>1185</v>
      </c>
      <c r="D114" s="1607">
        <v>600</v>
      </c>
      <c r="E114" s="1607">
        <v>60</v>
      </c>
      <c r="F114" s="838"/>
      <c r="H114" s="20"/>
    </row>
    <row r="115" spans="1:6" ht="12.75">
      <c r="A115" s="1611">
        <v>4</v>
      </c>
      <c r="B115" s="1627" t="s">
        <v>1063</v>
      </c>
      <c r="C115" s="1628" t="s">
        <v>1185</v>
      </c>
      <c r="D115" s="1607">
        <v>500</v>
      </c>
      <c r="E115" s="1607">
        <v>50</v>
      </c>
      <c r="F115" s="838"/>
    </row>
    <row r="116" spans="1:6" ht="12.75">
      <c r="A116" s="1611">
        <v>5</v>
      </c>
      <c r="B116" s="1627" t="s">
        <v>1191</v>
      </c>
      <c r="C116" s="1628" t="s">
        <v>1185</v>
      </c>
      <c r="D116" s="1607">
        <v>1500</v>
      </c>
      <c r="E116" s="1607">
        <v>150</v>
      </c>
      <c r="F116" s="838"/>
    </row>
    <row r="117" spans="1:5" ht="12.75">
      <c r="A117" s="1611">
        <v>6</v>
      </c>
      <c r="B117" s="1620" t="s">
        <v>1192</v>
      </c>
      <c r="C117" s="1622" t="s">
        <v>1185</v>
      </c>
      <c r="D117" s="821">
        <v>144</v>
      </c>
      <c r="E117" s="821">
        <v>14.4</v>
      </c>
    </row>
    <row r="118" spans="1:5" ht="12.75">
      <c r="A118" s="1611">
        <v>7</v>
      </c>
      <c r="B118" s="1620" t="s">
        <v>1193</v>
      </c>
      <c r="C118" s="1622" t="s">
        <v>1185</v>
      </c>
      <c r="D118" s="821">
        <v>1518.77</v>
      </c>
      <c r="E118" s="821">
        <v>151.8773</v>
      </c>
    </row>
    <row r="119" spans="1:5" ht="12.75">
      <c r="A119" s="1611">
        <v>8</v>
      </c>
      <c r="B119" s="1620" t="s">
        <v>1194</v>
      </c>
      <c r="C119" s="1620" t="s">
        <v>1185</v>
      </c>
      <c r="D119" s="1608">
        <v>960</v>
      </c>
      <c r="E119" s="1608">
        <v>96</v>
      </c>
    </row>
    <row r="120" spans="1:5" ht="12.75">
      <c r="A120" s="1611">
        <v>9</v>
      </c>
      <c r="B120" s="1620" t="s">
        <v>1173</v>
      </c>
      <c r="C120" s="1620" t="s">
        <v>1185</v>
      </c>
      <c r="D120" s="1608">
        <v>300.32</v>
      </c>
      <c r="E120" s="1608">
        <v>30.032</v>
      </c>
    </row>
    <row r="121" spans="1:5" ht="12.75">
      <c r="A121" s="1611">
        <v>10</v>
      </c>
      <c r="B121" s="1620" t="s">
        <v>871</v>
      </c>
      <c r="C121" s="1620" t="s">
        <v>1185</v>
      </c>
      <c r="D121" s="1608">
        <v>1600</v>
      </c>
      <c r="E121" s="1608">
        <v>160</v>
      </c>
    </row>
    <row r="122" spans="1:5" ht="12.75">
      <c r="A122" s="1611">
        <v>11</v>
      </c>
      <c r="B122" s="1620" t="s">
        <v>872</v>
      </c>
      <c r="C122" s="1620" t="s">
        <v>1185</v>
      </c>
      <c r="D122" s="1608">
        <v>640</v>
      </c>
      <c r="E122" s="1608">
        <v>64</v>
      </c>
    </row>
    <row r="123" spans="1:5" ht="12.75">
      <c r="A123" s="1611">
        <v>12</v>
      </c>
      <c r="B123" s="1620" t="s">
        <v>869</v>
      </c>
      <c r="C123" s="1620" t="s">
        <v>1185</v>
      </c>
      <c r="D123" s="1608">
        <v>500</v>
      </c>
      <c r="E123" s="1608">
        <v>50</v>
      </c>
    </row>
    <row r="124" spans="1:5" ht="12.75">
      <c r="A124" s="1611">
        <v>13</v>
      </c>
      <c r="B124" s="976" t="s">
        <v>1468</v>
      </c>
      <c r="C124" s="1620" t="s">
        <v>1185</v>
      </c>
      <c r="D124" s="1603">
        <v>168</v>
      </c>
      <c r="E124" s="1608">
        <v>16.8</v>
      </c>
    </row>
    <row r="125" spans="1:5" ht="12.75">
      <c r="A125" s="1611">
        <v>14</v>
      </c>
      <c r="B125" s="976" t="s">
        <v>1469</v>
      </c>
      <c r="C125" s="1620" t="s">
        <v>1185</v>
      </c>
      <c r="D125" s="1603">
        <v>2248.062</v>
      </c>
      <c r="E125" s="1608">
        <v>224.8062</v>
      </c>
    </row>
    <row r="126" spans="1:5" ht="14.25" customHeight="1">
      <c r="A126" s="1611">
        <v>15</v>
      </c>
      <c r="B126" s="976" t="s">
        <v>1193</v>
      </c>
      <c r="C126" s="1620" t="s">
        <v>1185</v>
      </c>
      <c r="D126" s="1603">
        <v>65.227</v>
      </c>
      <c r="E126" s="1608">
        <v>6.5227</v>
      </c>
    </row>
    <row r="127" spans="1:5" ht="15" customHeight="1">
      <c r="A127" s="1611">
        <v>16</v>
      </c>
      <c r="B127" s="976" t="s">
        <v>1064</v>
      </c>
      <c r="C127" s="1620" t="s">
        <v>1185</v>
      </c>
      <c r="D127" s="1603">
        <v>168</v>
      </c>
      <c r="E127" s="1608">
        <v>16.8</v>
      </c>
    </row>
    <row r="128" spans="1:5" ht="12.75">
      <c r="A128" s="1611">
        <v>17</v>
      </c>
      <c r="B128" s="976" t="s">
        <v>1470</v>
      </c>
      <c r="C128" s="1620" t="s">
        <v>1185</v>
      </c>
      <c r="D128" s="1603">
        <v>726</v>
      </c>
      <c r="E128" s="1608">
        <v>72.6</v>
      </c>
    </row>
    <row r="129" spans="1:5" ht="12.75">
      <c r="A129" s="1611">
        <v>18</v>
      </c>
      <c r="B129" s="976" t="s">
        <v>1471</v>
      </c>
      <c r="C129" s="1620" t="s">
        <v>1185</v>
      </c>
      <c r="D129" s="1603">
        <v>2495</v>
      </c>
      <c r="E129" s="1608">
        <v>249.5</v>
      </c>
    </row>
    <row r="130" spans="1:5" ht="12.75">
      <c r="A130" s="1611">
        <v>19</v>
      </c>
      <c r="B130" s="976" t="s">
        <v>1472</v>
      </c>
      <c r="C130" s="1620" t="s">
        <v>1185</v>
      </c>
      <c r="D130" s="1603">
        <v>615.843</v>
      </c>
      <c r="E130" s="1608">
        <v>61.5843</v>
      </c>
    </row>
    <row r="131" spans="1:5" ht="12.75">
      <c r="A131" s="1611">
        <v>20</v>
      </c>
      <c r="B131" s="976" t="s">
        <v>1167</v>
      </c>
      <c r="C131" s="1620" t="s">
        <v>1185</v>
      </c>
      <c r="D131" s="1603">
        <v>1782.72</v>
      </c>
      <c r="E131" s="1608">
        <v>178.272</v>
      </c>
    </row>
    <row r="132" spans="1:5" ht="12.75">
      <c r="A132" s="1611">
        <v>21</v>
      </c>
      <c r="B132" s="976" t="s">
        <v>63</v>
      </c>
      <c r="C132" s="1620" t="s">
        <v>1185</v>
      </c>
      <c r="D132" s="1603">
        <v>300</v>
      </c>
      <c r="E132" s="1608">
        <v>30</v>
      </c>
    </row>
    <row r="133" spans="1:5" ht="12.75">
      <c r="A133" s="1611">
        <v>22</v>
      </c>
      <c r="B133" s="976" t="s">
        <v>64</v>
      </c>
      <c r="C133" s="1620" t="s">
        <v>1185</v>
      </c>
      <c r="D133" s="1603">
        <v>4929.907</v>
      </c>
      <c r="E133" s="1608">
        <v>492.9907</v>
      </c>
    </row>
    <row r="134" spans="1:5" ht="12.75">
      <c r="A134" s="1611">
        <v>23</v>
      </c>
      <c r="B134" s="976" t="s">
        <v>1065</v>
      </c>
      <c r="C134" s="1620" t="s">
        <v>1185</v>
      </c>
      <c r="D134" s="1603">
        <v>235.62</v>
      </c>
      <c r="E134" s="1608">
        <v>23.562</v>
      </c>
    </row>
    <row r="135" spans="1:5" ht="12.75">
      <c r="A135" s="1611">
        <v>24</v>
      </c>
      <c r="B135" s="976" t="s">
        <v>65</v>
      </c>
      <c r="C135" s="1620" t="s">
        <v>1185</v>
      </c>
      <c r="D135" s="1603">
        <v>1319.75</v>
      </c>
      <c r="E135" s="1608">
        <v>131.975</v>
      </c>
    </row>
    <row r="136" spans="1:5" ht="12.75">
      <c r="A136" s="1611">
        <v>25</v>
      </c>
      <c r="B136" s="976" t="s">
        <v>66</v>
      </c>
      <c r="C136" s="1620" t="s">
        <v>1185</v>
      </c>
      <c r="D136" s="1603">
        <v>5040</v>
      </c>
      <c r="E136" s="1608">
        <v>504</v>
      </c>
    </row>
    <row r="137" spans="1:5" ht="12.75">
      <c r="A137" s="1611">
        <v>26</v>
      </c>
      <c r="B137" s="976" t="s">
        <v>67</v>
      </c>
      <c r="C137" s="1620" t="s">
        <v>1185</v>
      </c>
      <c r="D137" s="1603">
        <v>370.088</v>
      </c>
      <c r="E137" s="1608">
        <v>37.0088</v>
      </c>
    </row>
    <row r="138" spans="1:5" ht="12.75">
      <c r="A138" s="1611">
        <v>27</v>
      </c>
      <c r="B138" s="976" t="s">
        <v>68</v>
      </c>
      <c r="C138" s="1620" t="s">
        <v>1185</v>
      </c>
      <c r="D138" s="1603">
        <v>1469.527</v>
      </c>
      <c r="E138" s="1608">
        <v>146.9527</v>
      </c>
    </row>
    <row r="139" spans="1:5" ht="12.75">
      <c r="A139" s="1611">
        <v>28</v>
      </c>
      <c r="B139" s="976" t="s">
        <v>1184</v>
      </c>
      <c r="C139" s="1620" t="s">
        <v>1185</v>
      </c>
      <c r="D139" s="1603">
        <v>12000</v>
      </c>
      <c r="E139" s="1608">
        <v>1200</v>
      </c>
    </row>
    <row r="140" spans="1:5" ht="12.75">
      <c r="A140" s="1611">
        <v>29</v>
      </c>
      <c r="B140" s="976" t="s">
        <v>1066</v>
      </c>
      <c r="C140" s="1620" t="s">
        <v>1185</v>
      </c>
      <c r="D140" s="1603">
        <v>676.015</v>
      </c>
      <c r="E140" s="1608">
        <v>67.6015</v>
      </c>
    </row>
    <row r="141" spans="1:5" ht="12.75">
      <c r="A141" s="1611">
        <v>30</v>
      </c>
      <c r="B141" s="976" t="s">
        <v>1067</v>
      </c>
      <c r="C141" s="1620" t="s">
        <v>1185</v>
      </c>
      <c r="D141" s="1603">
        <v>418.5</v>
      </c>
      <c r="E141" s="1608">
        <v>41.85</v>
      </c>
    </row>
    <row r="142" spans="1:5" ht="12.75">
      <c r="A142" s="1611">
        <v>31</v>
      </c>
      <c r="B142" s="976" t="s">
        <v>1068</v>
      </c>
      <c r="C142" s="1620" t="s">
        <v>1185</v>
      </c>
      <c r="D142" s="1603">
        <v>378</v>
      </c>
      <c r="E142" s="1608">
        <v>37.8</v>
      </c>
    </row>
    <row r="143" spans="1:5" ht="12.75">
      <c r="A143" s="1611">
        <v>32</v>
      </c>
      <c r="B143" s="976" t="s">
        <v>1069</v>
      </c>
      <c r="C143" s="1620" t="s">
        <v>1185</v>
      </c>
      <c r="D143" s="1603">
        <v>312.5</v>
      </c>
      <c r="E143" s="1608">
        <v>31.25</v>
      </c>
    </row>
    <row r="144" spans="1:5" ht="12.75">
      <c r="A144" s="1611">
        <v>33</v>
      </c>
      <c r="B144" s="1622" t="s">
        <v>1462</v>
      </c>
      <c r="C144" s="1620" t="s">
        <v>1185</v>
      </c>
      <c r="D144" s="997">
        <v>750</v>
      </c>
      <c r="E144" s="997">
        <v>75</v>
      </c>
    </row>
    <row r="145" spans="1:5" ht="12.75">
      <c r="A145" s="1611">
        <v>34</v>
      </c>
      <c r="B145" s="1622" t="s">
        <v>444</v>
      </c>
      <c r="C145" s="1620" t="s">
        <v>1185</v>
      </c>
      <c r="D145" s="997">
        <v>180.25</v>
      </c>
      <c r="E145" s="997">
        <v>18.02</v>
      </c>
    </row>
    <row r="146" spans="1:5" ht="12.75">
      <c r="A146" s="1611">
        <v>35</v>
      </c>
      <c r="B146" s="1622" t="s">
        <v>445</v>
      </c>
      <c r="C146" s="1620" t="s">
        <v>1185</v>
      </c>
      <c r="D146" s="997">
        <v>500</v>
      </c>
      <c r="E146" s="997">
        <v>50</v>
      </c>
    </row>
    <row r="147" spans="1:5" ht="12.75">
      <c r="A147" s="1611">
        <v>36</v>
      </c>
      <c r="B147" s="1622" t="s">
        <v>446</v>
      </c>
      <c r="C147" s="1620" t="s">
        <v>1185</v>
      </c>
      <c r="D147" s="997">
        <v>295.5</v>
      </c>
      <c r="E147" s="997">
        <v>29.55</v>
      </c>
    </row>
    <row r="148" spans="1:5" ht="12.75">
      <c r="A148" s="1611">
        <v>37</v>
      </c>
      <c r="B148" s="1622" t="s">
        <v>1125</v>
      </c>
      <c r="C148" s="1620" t="s">
        <v>1185</v>
      </c>
      <c r="D148" s="997">
        <v>100</v>
      </c>
      <c r="E148" s="997">
        <v>10</v>
      </c>
    </row>
    <row r="149" spans="1:5" ht="12.75">
      <c r="A149" s="1611">
        <v>38</v>
      </c>
      <c r="B149" s="1622" t="s">
        <v>1126</v>
      </c>
      <c r="C149" s="1620" t="s">
        <v>1185</v>
      </c>
      <c r="D149" s="997">
        <v>347.3</v>
      </c>
      <c r="E149" s="997">
        <v>34.73</v>
      </c>
    </row>
    <row r="150" spans="1:5" ht="12.75">
      <c r="A150" s="1611">
        <v>39</v>
      </c>
      <c r="B150" s="1622" t="s">
        <v>1133</v>
      </c>
      <c r="C150" s="1620" t="s">
        <v>1185</v>
      </c>
      <c r="D150" s="997">
        <v>1244.6</v>
      </c>
      <c r="E150" s="997">
        <v>124.46</v>
      </c>
    </row>
    <row r="151" spans="1:5" ht="12.75">
      <c r="A151" s="1611">
        <v>40</v>
      </c>
      <c r="B151" s="1622" t="s">
        <v>1401</v>
      </c>
      <c r="C151" s="1620" t="s">
        <v>1185</v>
      </c>
      <c r="D151" s="997">
        <v>605.2</v>
      </c>
      <c r="E151" s="997">
        <v>60.52</v>
      </c>
    </row>
    <row r="152" spans="1:5" ht="12.75">
      <c r="A152" s="1611">
        <v>41</v>
      </c>
      <c r="B152" s="1622" t="s">
        <v>1134</v>
      </c>
      <c r="C152" s="1620" t="s">
        <v>1185</v>
      </c>
      <c r="D152" s="997">
        <v>139.56</v>
      </c>
      <c r="E152" s="997">
        <v>13.95</v>
      </c>
    </row>
    <row r="153" spans="1:5" ht="12.75">
      <c r="A153" s="1620"/>
      <c r="B153" s="1620"/>
      <c r="C153" s="1629" t="s">
        <v>1195</v>
      </c>
      <c r="D153" s="1609">
        <v>55974.259</v>
      </c>
      <c r="E153" s="1609">
        <v>5597.4152</v>
      </c>
    </row>
    <row r="154" spans="1:5" ht="12.75">
      <c r="A154" s="1620"/>
      <c r="B154" s="1620"/>
      <c r="C154" s="1629" t="s">
        <v>655</v>
      </c>
      <c r="D154" s="1609" t="s">
        <v>1463</v>
      </c>
      <c r="E154" s="1609">
        <v>27561.9988</v>
      </c>
    </row>
    <row r="157" ht="12.75">
      <c r="D157" s="1610"/>
    </row>
    <row r="158" ht="12.75">
      <c r="D158" s="1610"/>
    </row>
  </sheetData>
  <sheetProtection/>
  <mergeCells count="23">
    <mergeCell ref="A60:F60"/>
    <mergeCell ref="B62:B63"/>
    <mergeCell ref="C62:C63"/>
    <mergeCell ref="E62:E63"/>
    <mergeCell ref="G46:G47"/>
    <mergeCell ref="I46:I47"/>
    <mergeCell ref="G48:G49"/>
    <mergeCell ref="I48:I49"/>
    <mergeCell ref="G56:G57"/>
    <mergeCell ref="H56:H57"/>
    <mergeCell ref="I56:I57"/>
    <mergeCell ref="G26:G27"/>
    <mergeCell ref="I26:I27"/>
    <mergeCell ref="G28:G29"/>
    <mergeCell ref="I28:I29"/>
    <mergeCell ref="G44:G45"/>
    <mergeCell ref="I44:I45"/>
    <mergeCell ref="B1:E1"/>
    <mergeCell ref="B2:E2"/>
    <mergeCell ref="B3:E3"/>
    <mergeCell ref="B4:B5"/>
    <mergeCell ref="C4:C5"/>
    <mergeCell ref="E4:E5"/>
  </mergeCells>
  <printOptions/>
  <pageMargins left="0.6" right="0.48" top="1" bottom="1" header="0.5" footer="0.5"/>
  <pageSetup horizontalDpi="600" verticalDpi="600" orientation="portrait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8.140625" style="18" bestFit="1" customWidth="1"/>
    <col min="12" max="12" width="7.421875" style="18" customWidth="1"/>
    <col min="13" max="16384" width="9.140625" style="18" customWidth="1"/>
  </cols>
  <sheetData>
    <row r="1" spans="1:12" ht="12.75">
      <c r="A1" s="1824" t="s">
        <v>729</v>
      </c>
      <c r="B1" s="1824"/>
      <c r="C1" s="1824"/>
      <c r="D1" s="1824"/>
      <c r="E1" s="1824"/>
      <c r="F1" s="1824"/>
      <c r="G1" s="1824"/>
      <c r="H1" s="1824"/>
      <c r="I1" s="1824"/>
      <c r="J1" s="1824"/>
      <c r="K1" s="1824"/>
      <c r="L1" s="341"/>
    </row>
    <row r="2" spans="1:11" ht="15.75">
      <c r="A2" s="1825" t="s">
        <v>996</v>
      </c>
      <c r="B2" s="1825"/>
      <c r="C2" s="1825"/>
      <c r="D2" s="1825"/>
      <c r="E2" s="1825"/>
      <c r="F2" s="1825"/>
      <c r="G2" s="1825"/>
      <c r="H2" s="1825"/>
      <c r="I2" s="1825"/>
      <c r="J2" s="1825"/>
      <c r="K2" s="1825"/>
    </row>
    <row r="3" spans="1:13" ht="13.5" thickBot="1">
      <c r="A3" s="1826"/>
      <c r="B3" s="1826"/>
      <c r="C3" s="1826"/>
      <c r="D3" s="1826"/>
      <c r="E3" s="1826"/>
      <c r="F3" s="1826"/>
      <c r="G3" s="1826"/>
      <c r="H3" s="1826"/>
      <c r="I3" s="1826"/>
      <c r="J3" s="1826"/>
      <c r="K3" s="1826"/>
      <c r="L3" s="1826"/>
      <c r="M3" s="341"/>
    </row>
    <row r="4" spans="1:12" s="161" customFormat="1" ht="12">
      <c r="A4" s="275"/>
      <c r="B4" s="1827" t="s">
        <v>656</v>
      </c>
      <c r="C4" s="1828"/>
      <c r="D4" s="1829"/>
      <c r="E4" s="1828" t="s">
        <v>694</v>
      </c>
      <c r="F4" s="1828"/>
      <c r="G4" s="1828"/>
      <c r="H4" s="1828"/>
      <c r="I4" s="1828"/>
      <c r="J4" s="1828"/>
      <c r="K4" s="1828"/>
      <c r="L4" s="1830"/>
    </row>
    <row r="5" spans="1:12" s="161" customFormat="1" ht="12">
      <c r="A5" s="276"/>
      <c r="B5" s="1833" t="s">
        <v>1135</v>
      </c>
      <c r="C5" s="1834"/>
      <c r="D5" s="1835"/>
      <c r="E5" s="1834" t="s">
        <v>1135</v>
      </c>
      <c r="F5" s="1834"/>
      <c r="G5" s="1834"/>
      <c r="H5" s="1834"/>
      <c r="I5" s="1834"/>
      <c r="J5" s="1835"/>
      <c r="K5" s="159"/>
      <c r="L5" s="272"/>
    </row>
    <row r="6" spans="1:12" s="161" customFormat="1" ht="12">
      <c r="A6" s="277" t="s">
        <v>544</v>
      </c>
      <c r="B6" s="163"/>
      <c r="C6" s="163"/>
      <c r="D6" s="163"/>
      <c r="E6" s="1836">
        <v>2007</v>
      </c>
      <c r="F6" s="1837"/>
      <c r="G6" s="1833">
        <v>2008</v>
      </c>
      <c r="H6" s="1835"/>
      <c r="I6" s="1831">
        <v>2009</v>
      </c>
      <c r="J6" s="1831"/>
      <c r="K6" s="1831" t="s">
        <v>545</v>
      </c>
      <c r="L6" s="1832"/>
    </row>
    <row r="7" spans="1:12" s="161" customFormat="1" ht="12">
      <c r="A7" s="277"/>
      <c r="B7" s="998">
        <v>2007</v>
      </c>
      <c r="C7" s="162">
        <v>2008</v>
      </c>
      <c r="D7" s="999">
        <v>2009</v>
      </c>
      <c r="E7" s="246">
        <v>1</v>
      </c>
      <c r="F7" s="164">
        <v>2</v>
      </c>
      <c r="G7" s="158">
        <v>3</v>
      </c>
      <c r="H7" s="160">
        <v>4</v>
      </c>
      <c r="I7" s="165">
        <v>5</v>
      </c>
      <c r="J7" s="165">
        <v>6</v>
      </c>
      <c r="K7" s="157" t="s">
        <v>661</v>
      </c>
      <c r="L7" s="273" t="s">
        <v>662</v>
      </c>
    </row>
    <row r="8" spans="1:12" s="161" customFormat="1" ht="12">
      <c r="A8" s="278"/>
      <c r="B8" s="151"/>
      <c r="C8" s="166"/>
      <c r="D8" s="619"/>
      <c r="E8" s="164" t="s">
        <v>546</v>
      </c>
      <c r="F8" s="232" t="s">
        <v>548</v>
      </c>
      <c r="G8" s="232" t="s">
        <v>546</v>
      </c>
      <c r="H8" s="232" t="s">
        <v>548</v>
      </c>
      <c r="I8" s="232" t="s">
        <v>546</v>
      </c>
      <c r="J8" s="232" t="s">
        <v>548</v>
      </c>
      <c r="K8" s="166">
        <v>1</v>
      </c>
      <c r="L8" s="274">
        <v>3</v>
      </c>
    </row>
    <row r="9" spans="1:12" s="74" customFormat="1" ht="12.75">
      <c r="A9" s="279" t="s">
        <v>547</v>
      </c>
      <c r="B9" s="1000">
        <v>131</v>
      </c>
      <c r="C9" s="1001">
        <v>148</v>
      </c>
      <c r="D9" s="1001">
        <v>157</v>
      </c>
      <c r="E9" s="839">
        <v>138487</v>
      </c>
      <c r="F9" s="840">
        <v>100</v>
      </c>
      <c r="G9" s="841">
        <v>274101.44</v>
      </c>
      <c r="H9" s="840">
        <v>100</v>
      </c>
      <c r="I9" s="841">
        <v>423459.06</v>
      </c>
      <c r="J9" s="840">
        <v>100</v>
      </c>
      <c r="K9" s="840">
        <v>97.92575476398508</v>
      </c>
      <c r="L9" s="842">
        <v>54.489907094249475</v>
      </c>
    </row>
    <row r="10" spans="1:12" ht="12.75">
      <c r="A10" s="280" t="s">
        <v>553</v>
      </c>
      <c r="B10" s="1578">
        <v>96</v>
      </c>
      <c r="C10" s="1005">
        <v>113</v>
      </c>
      <c r="D10" s="1005">
        <v>126</v>
      </c>
      <c r="E10" s="843">
        <v>115265.13</v>
      </c>
      <c r="F10" s="844">
        <v>83.23173294244226</v>
      </c>
      <c r="G10" s="845">
        <v>238206.9</v>
      </c>
      <c r="H10" s="844">
        <v>86.9046510664081</v>
      </c>
      <c r="I10" s="845">
        <v>310338.35</v>
      </c>
      <c r="J10" s="844">
        <v>73.28650613827936</v>
      </c>
      <c r="K10" s="844">
        <v>106.65998468053607</v>
      </c>
      <c r="L10" s="1393">
        <v>30.28100781295589</v>
      </c>
    </row>
    <row r="11" spans="1:12" ht="12.75">
      <c r="A11" s="281" t="s">
        <v>657</v>
      </c>
      <c r="B11" s="1004">
        <v>15</v>
      </c>
      <c r="C11" s="1005">
        <v>15</v>
      </c>
      <c r="D11" s="1005">
        <v>18</v>
      </c>
      <c r="E11" s="1579">
        <v>95164</v>
      </c>
      <c r="F11" s="844">
        <v>68.71691927762173</v>
      </c>
      <c r="G11" s="1580">
        <v>187015.91</v>
      </c>
      <c r="H11" s="844">
        <v>68.22872218402063</v>
      </c>
      <c r="I11" s="1002">
        <v>225210.38</v>
      </c>
      <c r="J11" s="844">
        <v>53.18350727931055</v>
      </c>
      <c r="K11" s="844">
        <v>96.51959774704721</v>
      </c>
      <c r="L11" s="1393">
        <v>20.423112664585588</v>
      </c>
    </row>
    <row r="12" spans="1:12" ht="12.75">
      <c r="A12" s="281" t="s">
        <v>658</v>
      </c>
      <c r="B12" s="1004">
        <v>13</v>
      </c>
      <c r="C12" s="1005">
        <v>24</v>
      </c>
      <c r="D12" s="1005">
        <v>28</v>
      </c>
      <c r="E12" s="1579">
        <v>3816.32</v>
      </c>
      <c r="F12" s="844">
        <v>2.755724364019728</v>
      </c>
      <c r="G12" s="1580">
        <v>15575.05</v>
      </c>
      <c r="H12" s="844">
        <v>5.682221151410222</v>
      </c>
      <c r="I12" s="1002">
        <v>23987.39</v>
      </c>
      <c r="J12" s="844">
        <v>5.6646302478449755</v>
      </c>
      <c r="K12" s="844">
        <v>308.1169818044608</v>
      </c>
      <c r="L12" s="1393">
        <v>54.01164041206931</v>
      </c>
    </row>
    <row r="13" spans="1:12" ht="12.75">
      <c r="A13" s="281" t="s">
        <v>659</v>
      </c>
      <c r="B13" s="1004">
        <v>52</v>
      </c>
      <c r="C13" s="1005">
        <v>57</v>
      </c>
      <c r="D13" s="1005">
        <v>63</v>
      </c>
      <c r="E13" s="1579">
        <v>9066.93</v>
      </c>
      <c r="F13" s="844">
        <v>6.547134388065307</v>
      </c>
      <c r="G13" s="1580">
        <v>25392.5</v>
      </c>
      <c r="H13" s="844">
        <v>9.26390609257653</v>
      </c>
      <c r="I13" s="1002">
        <v>51090.07</v>
      </c>
      <c r="J13" s="844">
        <v>12.064937281067975</v>
      </c>
      <c r="K13" s="844">
        <v>180.0562042499501</v>
      </c>
      <c r="L13" s="1393">
        <v>101.2014177414591</v>
      </c>
    </row>
    <row r="14" spans="1:12" ht="12.75">
      <c r="A14" s="281" t="s">
        <v>660</v>
      </c>
      <c r="B14" s="1004">
        <v>16</v>
      </c>
      <c r="C14" s="1005">
        <v>17</v>
      </c>
      <c r="D14" s="1005">
        <v>17</v>
      </c>
      <c r="E14" s="1579">
        <v>7217.88</v>
      </c>
      <c r="F14" s="844">
        <v>5.211954912735492</v>
      </c>
      <c r="G14" s="1580">
        <v>10223.44</v>
      </c>
      <c r="H14" s="844">
        <v>3.7298016384007324</v>
      </c>
      <c r="I14" s="1002">
        <v>10050.51</v>
      </c>
      <c r="J14" s="844">
        <v>2.3734313300558503</v>
      </c>
      <c r="K14" s="844">
        <v>41.6404816926854</v>
      </c>
      <c r="L14" s="1393">
        <v>-1.6915050120116177</v>
      </c>
    </row>
    <row r="15" spans="1:12" ht="12.75">
      <c r="A15" s="282" t="s">
        <v>549</v>
      </c>
      <c r="B15" s="1004">
        <v>21</v>
      </c>
      <c r="C15" s="1005">
        <v>21</v>
      </c>
      <c r="D15" s="1005">
        <v>18</v>
      </c>
      <c r="E15" s="1579">
        <v>5858.27</v>
      </c>
      <c r="F15" s="844">
        <v>4.230194891939316</v>
      </c>
      <c r="G15" s="1580">
        <v>7339.37</v>
      </c>
      <c r="H15" s="844">
        <v>2.677610887414528</v>
      </c>
      <c r="I15" s="1002">
        <v>7667.24</v>
      </c>
      <c r="J15" s="844">
        <v>1.8106213148444623</v>
      </c>
      <c r="K15" s="844">
        <v>25.28220788731143</v>
      </c>
      <c r="L15" s="1393">
        <v>4.467277164116268</v>
      </c>
    </row>
    <row r="16" spans="1:12" ht="12.75">
      <c r="A16" s="282" t="s">
        <v>550</v>
      </c>
      <c r="B16" s="1004">
        <v>4</v>
      </c>
      <c r="C16" s="1005">
        <v>4</v>
      </c>
      <c r="D16" s="1005">
        <v>4</v>
      </c>
      <c r="E16" s="1579">
        <v>3055.85</v>
      </c>
      <c r="F16" s="844">
        <v>2.206597009105548</v>
      </c>
      <c r="G16" s="1580">
        <v>5094.88</v>
      </c>
      <c r="H16" s="844">
        <v>1.8587571083172711</v>
      </c>
      <c r="I16" s="1002">
        <v>4794.98</v>
      </c>
      <c r="J16" s="844">
        <v>1.132336146025545</v>
      </c>
      <c r="K16" s="844">
        <v>66.72546100103082</v>
      </c>
      <c r="L16" s="1393">
        <v>-5.886301541940156</v>
      </c>
    </row>
    <row r="17" spans="1:12" ht="12.75">
      <c r="A17" s="282" t="s">
        <v>551</v>
      </c>
      <c r="B17" s="1004">
        <v>5</v>
      </c>
      <c r="C17" s="1005">
        <v>5</v>
      </c>
      <c r="D17" s="1005">
        <v>4</v>
      </c>
      <c r="E17" s="1579">
        <v>762.23</v>
      </c>
      <c r="F17" s="844">
        <v>0.5503982323250558</v>
      </c>
      <c r="G17" s="1580">
        <v>1147.41</v>
      </c>
      <c r="H17" s="844">
        <v>0.41860779717173324</v>
      </c>
      <c r="I17" s="1002">
        <v>1345.5</v>
      </c>
      <c r="J17" s="844">
        <v>0.3177402793082288</v>
      </c>
      <c r="K17" s="844">
        <v>50.53330359602745</v>
      </c>
      <c r="L17" s="1393">
        <v>17.264099145030983</v>
      </c>
    </row>
    <row r="18" spans="1:12" ht="12.75">
      <c r="A18" s="282" t="s">
        <v>552</v>
      </c>
      <c r="B18" s="1004">
        <v>2</v>
      </c>
      <c r="C18" s="1005">
        <v>2</v>
      </c>
      <c r="D18" s="1005">
        <v>2</v>
      </c>
      <c r="E18" s="1579">
        <v>13545.52</v>
      </c>
      <c r="F18" s="844">
        <v>9.78107692418783</v>
      </c>
      <c r="G18" s="1580">
        <v>26.4</v>
      </c>
      <c r="H18" s="844">
        <v>0.009631470743094235</v>
      </c>
      <c r="I18" s="1002">
        <v>82219.16</v>
      </c>
      <c r="J18" s="844">
        <v>19.416082395308774</v>
      </c>
      <c r="K18" s="844">
        <v>-99.80510161293181</v>
      </c>
      <c r="L18" s="1393">
        <v>64649.356060606064</v>
      </c>
    </row>
    <row r="19" spans="1:12" ht="12.75">
      <c r="A19" s="1003" t="s">
        <v>667</v>
      </c>
      <c r="B19" s="1004">
        <v>3</v>
      </c>
      <c r="C19" s="1005">
        <v>3</v>
      </c>
      <c r="D19" s="1005">
        <v>3</v>
      </c>
      <c r="E19" s="1394" t="s">
        <v>742</v>
      </c>
      <c r="F19" s="1006"/>
      <c r="G19" s="1580">
        <v>22286.48</v>
      </c>
      <c r="H19" s="1007">
        <v>8.130741669945259</v>
      </c>
      <c r="I19" s="1002">
        <v>17093.83</v>
      </c>
      <c r="J19" s="1008">
        <v>4.036713726233653</v>
      </c>
      <c r="K19" s="846" t="s">
        <v>742</v>
      </c>
      <c r="L19" s="1395">
        <v>-100</v>
      </c>
    </row>
    <row r="20" spans="1:12" ht="9.75" customHeight="1">
      <c r="A20" s="4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78"/>
    </row>
    <row r="21" spans="1:12" ht="13.5" thickBot="1">
      <c r="A21" s="789" t="s">
        <v>407</v>
      </c>
      <c r="B21" s="1009"/>
      <c r="C21" s="1009"/>
      <c r="D21" s="1009"/>
      <c r="E21" s="1009"/>
      <c r="F21" s="1009"/>
      <c r="G21" s="1009"/>
      <c r="H21" s="1009"/>
      <c r="I21" s="39"/>
      <c r="J21" s="1009"/>
      <c r="K21" s="1009"/>
      <c r="L21" s="79"/>
    </row>
  </sheetData>
  <sheetProtection/>
  <mergeCells count="11">
    <mergeCell ref="I6:J6"/>
    <mergeCell ref="A1:K1"/>
    <mergeCell ref="A2:K2"/>
    <mergeCell ref="A3:L3"/>
    <mergeCell ref="B4:D4"/>
    <mergeCell ref="E4:L4"/>
    <mergeCell ref="K6:L6"/>
    <mergeCell ref="B5:D5"/>
    <mergeCell ref="E5:J5"/>
    <mergeCell ref="E6:F6"/>
    <mergeCell ref="G6:H6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23.421875" style="142" customWidth="1"/>
    <col min="2" max="2" width="10.140625" style="142" bestFit="1" customWidth="1"/>
    <col min="3" max="3" width="9.421875" style="142" bestFit="1" customWidth="1"/>
    <col min="4" max="4" width="9.57421875" style="142" bestFit="1" customWidth="1"/>
    <col min="5" max="6" width="8.421875" style="142" bestFit="1" customWidth="1"/>
    <col min="7" max="7" width="8.28125" style="142" bestFit="1" customWidth="1"/>
    <col min="8" max="8" width="8.421875" style="142" customWidth="1"/>
    <col min="9" max="9" width="8.7109375" style="142" bestFit="1" customWidth="1"/>
    <col min="10" max="10" width="9.28125" style="142" bestFit="1" customWidth="1"/>
    <col min="11" max="11" width="9.57421875" style="142" customWidth="1"/>
    <col min="12" max="14" width="9.7109375" style="142" bestFit="1" customWidth="1"/>
    <col min="15" max="16384" width="9.140625" style="142" customWidth="1"/>
  </cols>
  <sheetData>
    <row r="1" spans="1:14" ht="12.75">
      <c r="A1" s="1758" t="s">
        <v>741</v>
      </c>
      <c r="B1" s="1758"/>
      <c r="C1" s="1758"/>
      <c r="D1" s="1758"/>
      <c r="E1" s="1758"/>
      <c r="F1" s="1758"/>
      <c r="G1" s="1758"/>
      <c r="H1" s="1758"/>
      <c r="I1" s="1758"/>
      <c r="J1" s="1758"/>
      <c r="K1" s="1675"/>
      <c r="L1" s="89"/>
      <c r="M1" s="89"/>
      <c r="N1" s="89"/>
    </row>
    <row r="2" spans="1:14" ht="15.75">
      <c r="A2" s="1825" t="s">
        <v>997</v>
      </c>
      <c r="B2" s="1825"/>
      <c r="C2" s="1825"/>
      <c r="D2" s="1825"/>
      <c r="E2" s="1825"/>
      <c r="F2" s="1825"/>
      <c r="G2" s="1825"/>
      <c r="H2" s="1825"/>
      <c r="I2" s="1825"/>
      <c r="J2" s="1825"/>
      <c r="K2" s="90"/>
      <c r="L2" s="612"/>
      <c r="M2" s="90"/>
      <c r="N2" s="90"/>
    </row>
    <row r="3" spans="1:14" ht="16.5" thickBo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.75">
      <c r="A4" s="1010"/>
      <c r="B4" s="1838" t="s">
        <v>364</v>
      </c>
      <c r="C4" s="1838"/>
      <c r="D4" s="1838"/>
      <c r="E4" s="1838"/>
      <c r="F4" s="1838"/>
      <c r="G4" s="1838"/>
      <c r="H4" s="1838"/>
      <c r="I4" s="1389"/>
      <c r="J4" s="1396"/>
      <c r="K4" s="90"/>
      <c r="L4" s="90"/>
      <c r="M4" s="90"/>
      <c r="N4" s="90"/>
    </row>
    <row r="5" spans="1:11" ht="18" customHeight="1">
      <c r="A5" s="1839" t="s">
        <v>561</v>
      </c>
      <c r="B5" s="1840" t="s">
        <v>1135</v>
      </c>
      <c r="C5" s="1840"/>
      <c r="D5" s="1840"/>
      <c r="E5" s="1840"/>
      <c r="F5" s="1840"/>
      <c r="G5" s="1840"/>
      <c r="H5" s="1840"/>
      <c r="I5" s="650"/>
      <c r="J5" s="1397"/>
      <c r="K5" s="24"/>
    </row>
    <row r="6" spans="1:11" ht="18" customHeight="1">
      <c r="A6" s="1839"/>
      <c r="B6" s="650">
        <v>2007</v>
      </c>
      <c r="C6" s="1840">
        <v>2008</v>
      </c>
      <c r="D6" s="1840"/>
      <c r="E6" s="1840"/>
      <c r="F6" s="1840">
        <v>2009</v>
      </c>
      <c r="G6" s="1840"/>
      <c r="H6" s="1840"/>
      <c r="I6" s="1840" t="s">
        <v>663</v>
      </c>
      <c r="J6" s="1841"/>
      <c r="K6" s="24"/>
    </row>
    <row r="7" spans="1:11" ht="18" customHeight="1">
      <c r="A7" s="1839"/>
      <c r="B7" s="143" t="s">
        <v>562</v>
      </c>
      <c r="C7" s="95" t="s">
        <v>563</v>
      </c>
      <c r="D7" s="143" t="s">
        <v>564</v>
      </c>
      <c r="E7" s="143" t="s">
        <v>562</v>
      </c>
      <c r="F7" s="95" t="s">
        <v>563</v>
      </c>
      <c r="G7" s="143" t="s">
        <v>564</v>
      </c>
      <c r="H7" s="143" t="s">
        <v>562</v>
      </c>
      <c r="I7" s="1011"/>
      <c r="J7" s="1012"/>
      <c r="K7" s="144"/>
    </row>
    <row r="8" spans="1:14" ht="18" customHeight="1">
      <c r="A8" s="1839"/>
      <c r="B8" s="95">
        <v>1</v>
      </c>
      <c r="C8" s="143">
        <v>2</v>
      </c>
      <c r="D8" s="143">
        <v>3</v>
      </c>
      <c r="E8" s="95">
        <v>4</v>
      </c>
      <c r="F8" s="143">
        <v>5</v>
      </c>
      <c r="G8" s="143">
        <v>6</v>
      </c>
      <c r="H8" s="95">
        <v>7</v>
      </c>
      <c r="I8" s="143" t="s">
        <v>565</v>
      </c>
      <c r="J8" s="284" t="s">
        <v>664</v>
      </c>
      <c r="K8" s="283"/>
      <c r="L8" s="145"/>
      <c r="M8" s="146"/>
      <c r="N8" s="145"/>
    </row>
    <row r="9" spans="1:14" ht="18" customHeight="1">
      <c r="A9" s="322" t="s">
        <v>566</v>
      </c>
      <c r="B9" s="1581">
        <v>553.92</v>
      </c>
      <c r="C9" s="1581">
        <v>810.94</v>
      </c>
      <c r="D9" s="1581">
        <v>682.5</v>
      </c>
      <c r="E9" s="1581">
        <v>810.94</v>
      </c>
      <c r="F9" s="1398">
        <v>664.72</v>
      </c>
      <c r="G9" s="1398">
        <v>640.06</v>
      </c>
      <c r="H9" s="1398">
        <v>658.53</v>
      </c>
      <c r="I9" s="1398">
        <v>46.40020219526289</v>
      </c>
      <c r="J9" s="1399">
        <v>-18.794238784620333</v>
      </c>
      <c r="L9" s="147"/>
      <c r="M9" s="147"/>
      <c r="N9" s="147"/>
    </row>
    <row r="10" spans="1:14" ht="17.25" customHeight="1">
      <c r="A10" s="322" t="s">
        <v>567</v>
      </c>
      <c r="B10" s="1581">
        <v>441.61</v>
      </c>
      <c r="C10" s="1581">
        <v>1102.97</v>
      </c>
      <c r="D10" s="1581">
        <v>927.45</v>
      </c>
      <c r="E10" s="1581">
        <v>1102.97</v>
      </c>
      <c r="F10" s="1400">
        <v>846.63</v>
      </c>
      <c r="G10" s="1400">
        <v>761.92</v>
      </c>
      <c r="H10" s="1277">
        <v>779.1</v>
      </c>
      <c r="I10" s="1398">
        <v>149.76110142433367</v>
      </c>
      <c r="J10" s="1399">
        <v>-29.363445968612012</v>
      </c>
      <c r="L10" s="147"/>
      <c r="M10" s="147"/>
      <c r="N10" s="147"/>
    </row>
    <row r="11" spans="1:14" ht="18" customHeight="1">
      <c r="A11" s="322" t="s">
        <v>665</v>
      </c>
      <c r="B11" s="1581">
        <v>548.48</v>
      </c>
      <c r="C11" s="1581">
        <v>753.53</v>
      </c>
      <c r="D11" s="1581">
        <v>733.14</v>
      </c>
      <c r="E11" s="1581">
        <v>749.72</v>
      </c>
      <c r="F11" s="1398">
        <v>657.47</v>
      </c>
      <c r="G11" s="1398">
        <v>626.07</v>
      </c>
      <c r="H11" s="1398">
        <v>626.07</v>
      </c>
      <c r="I11" s="1398">
        <v>36.69049008168028</v>
      </c>
      <c r="J11" s="1399">
        <v>-16.492823987622046</v>
      </c>
      <c r="L11" s="147"/>
      <c r="M11" s="147"/>
      <c r="N11" s="147"/>
    </row>
    <row r="12" spans="1:14" ht="18" customHeight="1">
      <c r="A12" s="322" t="s">
        <v>666</v>
      </c>
      <c r="B12" s="1581">
        <v>536.29</v>
      </c>
      <c r="C12" s="1581">
        <v>994.5</v>
      </c>
      <c r="D12" s="1581">
        <v>925.08</v>
      </c>
      <c r="E12" s="1581">
        <v>994.5</v>
      </c>
      <c r="F12" s="1398">
        <v>763.46</v>
      </c>
      <c r="G12" s="1398">
        <v>725.15</v>
      </c>
      <c r="H12" s="1398">
        <v>752.1</v>
      </c>
      <c r="I12" s="1398">
        <v>85.44071304704545</v>
      </c>
      <c r="J12" s="1399">
        <v>-24.374057315233784</v>
      </c>
      <c r="L12" s="147"/>
      <c r="M12" s="147"/>
      <c r="N12" s="147"/>
    </row>
    <row r="13" spans="1:14" ht="18" customHeight="1">
      <c r="A13" s="322" t="s">
        <v>549</v>
      </c>
      <c r="B13" s="1581">
        <v>329.42</v>
      </c>
      <c r="C13" s="1581">
        <v>414.52</v>
      </c>
      <c r="D13" s="1581">
        <v>407.38</v>
      </c>
      <c r="E13" s="1581">
        <v>412.7</v>
      </c>
      <c r="F13" s="1398">
        <v>438.21</v>
      </c>
      <c r="G13" s="1398">
        <v>432.13</v>
      </c>
      <c r="H13" s="1398">
        <v>432.13</v>
      </c>
      <c r="I13" s="1398">
        <v>25.280796551514783</v>
      </c>
      <c r="J13" s="1399">
        <v>4.708020353767878</v>
      </c>
      <c r="L13" s="147"/>
      <c r="M13" s="147"/>
      <c r="N13" s="147"/>
    </row>
    <row r="14" spans="1:14" ht="18" customHeight="1">
      <c r="A14" s="322" t="s">
        <v>550</v>
      </c>
      <c r="B14" s="1581">
        <v>235.64</v>
      </c>
      <c r="C14" s="1581">
        <v>410.85</v>
      </c>
      <c r="D14" s="1581">
        <v>390.56</v>
      </c>
      <c r="E14" s="1581">
        <v>392.88</v>
      </c>
      <c r="F14" s="1398">
        <v>363.11</v>
      </c>
      <c r="G14" s="1398">
        <v>361.66</v>
      </c>
      <c r="H14" s="1398">
        <v>363.11</v>
      </c>
      <c r="I14" s="1398">
        <v>66.7289085044984</v>
      </c>
      <c r="J14" s="1399">
        <v>-7.577377316228862</v>
      </c>
      <c r="L14" s="147"/>
      <c r="M14" s="147"/>
      <c r="N14" s="147"/>
    </row>
    <row r="15" spans="1:14" ht="18" customHeight="1">
      <c r="A15" s="322" t="s">
        <v>551</v>
      </c>
      <c r="B15" s="1581">
        <v>148.71</v>
      </c>
      <c r="C15" s="1581">
        <v>199.88</v>
      </c>
      <c r="D15" s="1581">
        <v>128.12</v>
      </c>
      <c r="E15" s="1581">
        <v>199.88</v>
      </c>
      <c r="F15" s="1398">
        <v>234.64</v>
      </c>
      <c r="G15" s="1398">
        <v>214.08</v>
      </c>
      <c r="H15" s="1398">
        <v>234.64</v>
      </c>
      <c r="I15" s="1398">
        <v>34.40925290834508</v>
      </c>
      <c r="J15" s="1399">
        <v>17.390434260556333</v>
      </c>
      <c r="L15" s="147"/>
      <c r="M15" s="147"/>
      <c r="N15" s="147"/>
    </row>
    <row r="16" spans="1:14" ht="18" customHeight="1">
      <c r="A16" s="322" t="s">
        <v>552</v>
      </c>
      <c r="B16" s="1581">
        <v>696.25</v>
      </c>
      <c r="C16" s="1581">
        <v>817.47</v>
      </c>
      <c r="D16" s="1581">
        <v>817.47</v>
      </c>
      <c r="E16" s="1581">
        <v>817.47</v>
      </c>
      <c r="F16" s="1398">
        <v>652.07</v>
      </c>
      <c r="G16" s="1398">
        <v>587.46</v>
      </c>
      <c r="H16" s="1398">
        <v>643.84</v>
      </c>
      <c r="I16" s="1398">
        <v>17.410412926391373</v>
      </c>
      <c r="J16" s="1399">
        <v>-21.239923177608958</v>
      </c>
      <c r="L16" s="147"/>
      <c r="M16" s="147"/>
      <c r="N16" s="147"/>
    </row>
    <row r="17" spans="1:14" ht="18" customHeight="1">
      <c r="A17" s="322" t="s">
        <v>667</v>
      </c>
      <c r="B17" s="1582" t="s">
        <v>742</v>
      </c>
      <c r="C17" s="1581">
        <v>1140.89</v>
      </c>
      <c r="D17" s="1581">
        <v>1015.69</v>
      </c>
      <c r="E17" s="1581">
        <v>1140.89</v>
      </c>
      <c r="F17" s="1398">
        <v>875.07</v>
      </c>
      <c r="G17" s="1398">
        <v>809.86</v>
      </c>
      <c r="H17" s="1398">
        <v>875.07</v>
      </c>
      <c r="I17" s="1398" t="s">
        <v>954</v>
      </c>
      <c r="J17" s="1399">
        <v>-23.29935401309504</v>
      </c>
      <c r="L17" s="147"/>
      <c r="M17" s="147"/>
      <c r="N17" s="147"/>
    </row>
    <row r="18" spans="1:14" ht="18" customHeight="1">
      <c r="A18" s="1401" t="s">
        <v>668</v>
      </c>
      <c r="B18" s="1583">
        <v>513.45</v>
      </c>
      <c r="C18" s="561">
        <v>806.26</v>
      </c>
      <c r="D18" s="561">
        <v>708.81</v>
      </c>
      <c r="E18" s="561">
        <v>806.26</v>
      </c>
      <c r="F18" s="1402">
        <v>662.71</v>
      </c>
      <c r="G18" s="1402">
        <v>640.16</v>
      </c>
      <c r="H18" s="1402">
        <v>660.96</v>
      </c>
      <c r="I18" s="1402">
        <v>57.02794819359235</v>
      </c>
      <c r="J18" s="1403">
        <v>-18.021481904100412</v>
      </c>
      <c r="L18" s="148"/>
      <c r="M18" s="148"/>
      <c r="N18" s="148"/>
    </row>
    <row r="19" spans="1:14" ht="18" customHeight="1">
      <c r="A19" s="1401" t="s">
        <v>669</v>
      </c>
      <c r="B19" s="1407">
        <v>128.59</v>
      </c>
      <c r="C19" s="1407">
        <v>212.14</v>
      </c>
      <c r="D19" s="1407">
        <v>183.46</v>
      </c>
      <c r="E19" s="1584">
        <v>212.14</v>
      </c>
      <c r="F19" s="1402">
        <v>176.66</v>
      </c>
      <c r="G19" s="1402">
        <v>169.89</v>
      </c>
      <c r="H19" s="1402">
        <v>174.13</v>
      </c>
      <c r="I19" s="1402">
        <v>64.97394820748113</v>
      </c>
      <c r="J19" s="1403">
        <v>-17.91741302913171</v>
      </c>
      <c r="L19" s="148"/>
      <c r="M19" s="148"/>
      <c r="N19" s="148"/>
    </row>
    <row r="20" spans="1:14" ht="18" customHeight="1">
      <c r="A20" s="1401" t="s">
        <v>953</v>
      </c>
      <c r="B20" s="1398" t="s">
        <v>954</v>
      </c>
      <c r="C20" s="1398" t="s">
        <v>954</v>
      </c>
      <c r="D20" s="1404" t="s">
        <v>954</v>
      </c>
      <c r="E20" s="1404" t="s">
        <v>954</v>
      </c>
      <c r="F20" s="1402">
        <v>64.71</v>
      </c>
      <c r="G20" s="1402">
        <v>62.43</v>
      </c>
      <c r="H20" s="1402">
        <v>63.89</v>
      </c>
      <c r="I20" s="1402" t="s">
        <v>954</v>
      </c>
      <c r="J20" s="1403" t="s">
        <v>954</v>
      </c>
      <c r="K20" s="150"/>
      <c r="L20" s="149"/>
      <c r="M20" s="149"/>
      <c r="N20" s="149"/>
    </row>
    <row r="21" spans="1:14" ht="18" customHeight="1" thickBot="1">
      <c r="A21" s="1013"/>
      <c r="B21" s="1014"/>
      <c r="C21" s="1015"/>
      <c r="D21" s="1016"/>
      <c r="E21" s="1016"/>
      <c r="F21" s="1016"/>
      <c r="G21" s="1016"/>
      <c r="H21" s="1016"/>
      <c r="I21" s="1017"/>
      <c r="J21" s="1018"/>
      <c r="K21" s="150"/>
      <c r="L21" s="149"/>
      <c r="M21" s="149"/>
      <c r="N21" s="149"/>
    </row>
    <row r="22" spans="1:14" ht="18" customHeight="1" thickBot="1">
      <c r="A22" s="1842" t="s">
        <v>998</v>
      </c>
      <c r="B22" s="1825"/>
      <c r="C22" s="1825"/>
      <c r="D22" s="1825"/>
      <c r="E22" s="1825"/>
      <c r="F22" s="1825"/>
      <c r="G22" s="1825"/>
      <c r="H22" s="1825"/>
      <c r="I22" s="1825"/>
      <c r="J22" s="1825"/>
      <c r="K22" s="1843"/>
      <c r="L22" s="1843"/>
      <c r="M22" s="1843"/>
      <c r="N22" s="1844"/>
    </row>
    <row r="23" spans="1:14" ht="18" customHeight="1">
      <c r="A23" s="1019"/>
      <c r="B23" s="1845" t="s">
        <v>1135</v>
      </c>
      <c r="C23" s="1845"/>
      <c r="D23" s="1845"/>
      <c r="E23" s="1845"/>
      <c r="F23" s="1845"/>
      <c r="G23" s="1845"/>
      <c r="H23" s="1845"/>
      <c r="I23" s="1845"/>
      <c r="J23" s="1845"/>
      <c r="K23" s="1845" t="s">
        <v>545</v>
      </c>
      <c r="L23" s="1845"/>
      <c r="M23" s="1845"/>
      <c r="N23" s="1846"/>
    </row>
    <row r="24" spans="1:14" ht="18" customHeight="1">
      <c r="A24" s="1847" t="s">
        <v>642</v>
      </c>
      <c r="B24" s="1848">
        <v>2007</v>
      </c>
      <c r="C24" s="1848"/>
      <c r="D24" s="1848"/>
      <c r="E24" s="1848">
        <v>2008</v>
      </c>
      <c r="F24" s="1848"/>
      <c r="G24" s="1848"/>
      <c r="H24" s="1848">
        <v>2009</v>
      </c>
      <c r="I24" s="1848"/>
      <c r="J24" s="1848"/>
      <c r="K24" s="1849" t="s">
        <v>670</v>
      </c>
      <c r="L24" s="1849"/>
      <c r="M24" s="1849" t="s">
        <v>671</v>
      </c>
      <c r="N24" s="1850"/>
    </row>
    <row r="25" spans="1:14" ht="31.5">
      <c r="A25" s="1847"/>
      <c r="B25" s="143" t="s">
        <v>573</v>
      </c>
      <c r="C25" s="143" t="s">
        <v>696</v>
      </c>
      <c r="D25" s="143" t="s">
        <v>574</v>
      </c>
      <c r="E25" s="143" t="s">
        <v>573</v>
      </c>
      <c r="F25" s="143" t="s">
        <v>695</v>
      </c>
      <c r="G25" s="143" t="s">
        <v>574</v>
      </c>
      <c r="H25" s="143" t="s">
        <v>573</v>
      </c>
      <c r="I25" s="143" t="s">
        <v>696</v>
      </c>
      <c r="J25" s="143" t="s">
        <v>574</v>
      </c>
      <c r="K25" s="1849"/>
      <c r="L25" s="1849"/>
      <c r="M25" s="1849"/>
      <c r="N25" s="1850"/>
    </row>
    <row r="26" spans="1:14" ht="18" customHeight="1">
      <c r="A26" s="1847"/>
      <c r="B26" s="152">
        <v>1</v>
      </c>
      <c r="C26" s="152">
        <v>2</v>
      </c>
      <c r="D26" s="152">
        <v>3</v>
      </c>
      <c r="E26" s="152">
        <v>4</v>
      </c>
      <c r="F26" s="152">
        <v>5</v>
      </c>
      <c r="G26" s="152">
        <v>6</v>
      </c>
      <c r="H26" s="152">
        <v>7</v>
      </c>
      <c r="I26" s="152">
        <v>8</v>
      </c>
      <c r="J26" s="152">
        <v>9</v>
      </c>
      <c r="K26" s="152" t="s">
        <v>565</v>
      </c>
      <c r="L26" s="153" t="s">
        <v>69</v>
      </c>
      <c r="M26" s="152" t="s">
        <v>672</v>
      </c>
      <c r="N26" s="285" t="s">
        <v>456</v>
      </c>
    </row>
    <row r="27" spans="1:14" ht="18" customHeight="1">
      <c r="A27" s="1405" t="s">
        <v>546</v>
      </c>
      <c r="B27" s="1285">
        <v>1201.38</v>
      </c>
      <c r="C27" s="1285">
        <v>499.48</v>
      </c>
      <c r="D27" s="1285">
        <v>100</v>
      </c>
      <c r="E27" s="1285">
        <v>3495.17</v>
      </c>
      <c r="F27" s="1285">
        <v>1920.93</v>
      </c>
      <c r="G27" s="1402">
        <v>100</v>
      </c>
      <c r="H27" s="1285">
        <v>1750.56</v>
      </c>
      <c r="I27" s="1285">
        <v>1069.77</v>
      </c>
      <c r="J27" s="1402">
        <v>100</v>
      </c>
      <c r="K27" s="1406">
        <v>190.92959762939273</v>
      </c>
      <c r="L27" s="1407">
        <v>-49.91488253790229</v>
      </c>
      <c r="M27" s="1407">
        <v>284.5859694081843</v>
      </c>
      <c r="N27" s="1407">
        <v>-44.30978744670549</v>
      </c>
    </row>
    <row r="28" spans="1:14" ht="18" customHeight="1">
      <c r="A28" s="1408" t="s">
        <v>566</v>
      </c>
      <c r="B28" s="1585">
        <v>494.91</v>
      </c>
      <c r="C28" s="1585">
        <v>319.38</v>
      </c>
      <c r="D28" s="1586">
        <v>63.94250020020821</v>
      </c>
      <c r="E28" s="1585">
        <v>756.24</v>
      </c>
      <c r="F28" s="1585">
        <v>778.88</v>
      </c>
      <c r="G28" s="1398">
        <v>40.54702670060857</v>
      </c>
      <c r="H28" s="1585">
        <v>556.15</v>
      </c>
      <c r="I28" s="1585">
        <v>497.73</v>
      </c>
      <c r="J28" s="1398">
        <v>46.52682352281332</v>
      </c>
      <c r="K28" s="1278">
        <v>52.803540037582565</v>
      </c>
      <c r="L28" s="1279">
        <v>-26.458531683063583</v>
      </c>
      <c r="M28" s="1279">
        <v>143.8725029745131</v>
      </c>
      <c r="N28" s="1279">
        <v>-36.09670295809367</v>
      </c>
    </row>
    <row r="29" spans="1:14" ht="18" customHeight="1">
      <c r="A29" s="1408" t="s">
        <v>567</v>
      </c>
      <c r="B29" s="1585">
        <v>114.56</v>
      </c>
      <c r="C29" s="1585">
        <v>36.34</v>
      </c>
      <c r="D29" s="1586">
        <v>7.275566589252823</v>
      </c>
      <c r="E29" s="1585">
        <v>327.99</v>
      </c>
      <c r="F29" s="1585">
        <v>281.46</v>
      </c>
      <c r="G29" s="1398">
        <v>14.652277802939203</v>
      </c>
      <c r="H29" s="1585">
        <v>314.44</v>
      </c>
      <c r="I29" s="1585">
        <v>188.99</v>
      </c>
      <c r="J29" s="1398">
        <v>17.666414275965863</v>
      </c>
      <c r="K29" s="1278">
        <v>186.3041201117319</v>
      </c>
      <c r="L29" s="1279">
        <v>-4.131223512911987</v>
      </c>
      <c r="M29" s="1279">
        <v>674.5184369840395</v>
      </c>
      <c r="N29" s="1279">
        <v>-32.85369146592765</v>
      </c>
    </row>
    <row r="30" spans="1:14" ht="18" customHeight="1">
      <c r="A30" s="1408" t="s">
        <v>665</v>
      </c>
      <c r="B30" s="1585">
        <v>43.6</v>
      </c>
      <c r="C30" s="1585">
        <v>11.17</v>
      </c>
      <c r="D30" s="1586">
        <v>2.236325778809962</v>
      </c>
      <c r="E30" s="1585">
        <v>14.75</v>
      </c>
      <c r="F30" s="1585">
        <v>10.61</v>
      </c>
      <c r="G30" s="1398">
        <v>0.5523366286121827</v>
      </c>
      <c r="H30" s="1585">
        <v>28.06</v>
      </c>
      <c r="I30" s="1585">
        <v>11.5</v>
      </c>
      <c r="J30" s="1398">
        <v>1.0749974293539732</v>
      </c>
      <c r="K30" s="1278">
        <v>-66.1697247706422</v>
      </c>
      <c r="L30" s="1279">
        <v>90.23728813559322</v>
      </c>
      <c r="M30" s="1279">
        <v>-5.013428827215762</v>
      </c>
      <c r="N30" s="1279">
        <v>8.388312912346848</v>
      </c>
    </row>
    <row r="31" spans="1:14" ht="18" customHeight="1">
      <c r="A31" s="1408" t="s">
        <v>666</v>
      </c>
      <c r="B31" s="1585">
        <v>142.94</v>
      </c>
      <c r="C31" s="1585">
        <v>37.19</v>
      </c>
      <c r="D31" s="1586">
        <v>7.445743573316248</v>
      </c>
      <c r="E31" s="1585">
        <v>352.78</v>
      </c>
      <c r="F31" s="1585">
        <v>319.84</v>
      </c>
      <c r="G31" s="1398">
        <v>16.650268359596655</v>
      </c>
      <c r="H31" s="1585">
        <v>350.21</v>
      </c>
      <c r="I31" s="1585">
        <v>203.68</v>
      </c>
      <c r="J31" s="1398">
        <v>19.039606644418896</v>
      </c>
      <c r="K31" s="1278">
        <v>146.80285434448018</v>
      </c>
      <c r="L31" s="1279">
        <v>-0.7284993480355979</v>
      </c>
      <c r="M31" s="1279">
        <v>760.0161333691854</v>
      </c>
      <c r="N31" s="1279">
        <v>-36.31815907953977</v>
      </c>
    </row>
    <row r="32" spans="1:14" ht="18" customHeight="1">
      <c r="A32" s="1408" t="s">
        <v>549</v>
      </c>
      <c r="B32" s="1585">
        <v>0.5</v>
      </c>
      <c r="C32" s="1585">
        <v>0.02</v>
      </c>
      <c r="D32" s="1586">
        <v>0.00400416433090414</v>
      </c>
      <c r="E32" s="1277">
        <v>1037.27</v>
      </c>
      <c r="F32" s="1585">
        <v>6.24</v>
      </c>
      <c r="G32" s="1398">
        <v>0.3248426543393045</v>
      </c>
      <c r="H32" s="1277">
        <v>0.95</v>
      </c>
      <c r="I32" s="1585">
        <v>4.09</v>
      </c>
      <c r="J32" s="1398">
        <v>0.382325172700674</v>
      </c>
      <c r="K32" s="1278">
        <v>207354</v>
      </c>
      <c r="L32" s="1279">
        <v>-99.9084134314113</v>
      </c>
      <c r="M32" s="1279">
        <v>31100</v>
      </c>
      <c r="N32" s="1279">
        <v>-34.45512820512822</v>
      </c>
    </row>
    <row r="33" spans="1:18" ht="18" customHeight="1">
      <c r="A33" s="1408" t="s">
        <v>550</v>
      </c>
      <c r="B33" s="1585">
        <v>13.97</v>
      </c>
      <c r="C33" s="1585">
        <v>1.41</v>
      </c>
      <c r="D33" s="1586">
        <v>0.2822935853287418</v>
      </c>
      <c r="E33" s="1585">
        <v>12.89</v>
      </c>
      <c r="F33" s="1585">
        <v>2.98</v>
      </c>
      <c r="G33" s="1398">
        <v>0.15513319069409093</v>
      </c>
      <c r="H33" s="1585">
        <v>0.2</v>
      </c>
      <c r="I33" s="1585">
        <v>0.04</v>
      </c>
      <c r="J33" s="1398">
        <v>0.0037391214934051247</v>
      </c>
      <c r="K33" s="1278">
        <v>-7.730851825340025</v>
      </c>
      <c r="L33" s="1279">
        <v>-98.44840961986036</v>
      </c>
      <c r="M33" s="1279">
        <v>111.34751773049646</v>
      </c>
      <c r="N33" s="1279">
        <v>-98.65771812080537</v>
      </c>
      <c r="O33" s="18"/>
      <c r="P33" s="18"/>
      <c r="Q33" s="18"/>
      <c r="R33" s="18"/>
    </row>
    <row r="34" spans="1:18" ht="18" customHeight="1">
      <c r="A34" s="1408" t="s">
        <v>551</v>
      </c>
      <c r="B34" s="1585">
        <v>7.22</v>
      </c>
      <c r="C34" s="1585">
        <v>4.21</v>
      </c>
      <c r="D34" s="1586">
        <v>0.8428765916553215</v>
      </c>
      <c r="E34" s="1585">
        <v>3.24</v>
      </c>
      <c r="F34" s="1585">
        <v>6.81</v>
      </c>
      <c r="G34" s="1398">
        <v>0.35451578141837553</v>
      </c>
      <c r="H34" s="1585">
        <v>2.8</v>
      </c>
      <c r="I34" s="1585">
        <v>6.59</v>
      </c>
      <c r="J34" s="1398">
        <v>0.6160202660384942</v>
      </c>
      <c r="K34" s="1278">
        <v>-55.124653739612185</v>
      </c>
      <c r="L34" s="1279">
        <v>-13.580246913580268</v>
      </c>
      <c r="M34" s="1279">
        <v>61.75771971496437</v>
      </c>
      <c r="N34" s="1279">
        <v>-3.2305433186490404</v>
      </c>
      <c r="O34" s="18"/>
      <c r="P34" s="18"/>
      <c r="Q34" s="18"/>
      <c r="R34" s="18"/>
    </row>
    <row r="35" spans="1:18" ht="18" customHeight="1">
      <c r="A35" s="1408" t="s">
        <v>1230</v>
      </c>
      <c r="B35" s="1585">
        <v>371.68</v>
      </c>
      <c r="C35" s="1585">
        <v>89.59</v>
      </c>
      <c r="D35" s="1586">
        <v>17.936654120285095</v>
      </c>
      <c r="E35" s="1585">
        <v>142.51</v>
      </c>
      <c r="F35" s="1585">
        <v>95.32</v>
      </c>
      <c r="G35" s="1398">
        <v>4.962179777503606</v>
      </c>
      <c r="H35" s="1585">
        <v>40.47</v>
      </c>
      <c r="I35" s="1585">
        <v>18.28</v>
      </c>
      <c r="J35" s="1398">
        <v>1.708778522486142</v>
      </c>
      <c r="K35" s="1278">
        <v>-61.65787774429617</v>
      </c>
      <c r="L35" s="1279">
        <v>-71.60199284260753</v>
      </c>
      <c r="M35" s="1279">
        <v>6.395803103024875</v>
      </c>
      <c r="N35" s="1279">
        <v>-80.82249265631557</v>
      </c>
      <c r="O35" s="18"/>
      <c r="P35" s="18"/>
      <c r="Q35" s="18"/>
      <c r="R35" s="18"/>
    </row>
    <row r="36" spans="1:18" ht="18" customHeight="1">
      <c r="A36" s="1408" t="s">
        <v>552</v>
      </c>
      <c r="B36" s="1585">
        <v>0</v>
      </c>
      <c r="C36" s="1585">
        <v>0</v>
      </c>
      <c r="D36" s="1586">
        <v>0</v>
      </c>
      <c r="E36" s="1585">
        <v>0</v>
      </c>
      <c r="F36" s="1585">
        <v>0</v>
      </c>
      <c r="G36" s="1398">
        <v>0</v>
      </c>
      <c r="H36" s="1585">
        <v>23.47</v>
      </c>
      <c r="I36" s="1585">
        <v>12.38</v>
      </c>
      <c r="J36" s="1398">
        <v>1.1572581022088861</v>
      </c>
      <c r="K36" s="1278" t="s">
        <v>742</v>
      </c>
      <c r="L36" s="1279" t="s">
        <v>742</v>
      </c>
      <c r="M36" s="1279" t="s">
        <v>742</v>
      </c>
      <c r="N36" s="1279" t="s">
        <v>332</v>
      </c>
      <c r="O36" s="18"/>
      <c r="P36" s="18"/>
      <c r="Q36" s="18"/>
      <c r="R36" s="18"/>
    </row>
    <row r="37" spans="1:18" ht="18" customHeight="1">
      <c r="A37" s="1408" t="s">
        <v>1231</v>
      </c>
      <c r="B37" s="1585">
        <v>12</v>
      </c>
      <c r="C37" s="1585">
        <v>0.17</v>
      </c>
      <c r="D37" s="1586">
        <v>0.03403539681268519</v>
      </c>
      <c r="E37" s="1585">
        <v>4.1</v>
      </c>
      <c r="F37" s="1585">
        <v>0.08</v>
      </c>
      <c r="G37" s="1398">
        <v>0.0041646494146064675</v>
      </c>
      <c r="H37" s="1585">
        <v>2</v>
      </c>
      <c r="I37" s="1585">
        <v>0.05</v>
      </c>
      <c r="J37" s="1398">
        <v>0.0046739018667564065</v>
      </c>
      <c r="K37" s="1278">
        <v>-65.83333333333334</v>
      </c>
      <c r="L37" s="1279">
        <v>-51.21951219512194</v>
      </c>
      <c r="M37" s="1279">
        <v>-52.94117647058824</v>
      </c>
      <c r="N37" s="1279">
        <v>-37.5</v>
      </c>
      <c r="O37" s="18"/>
      <c r="P37" s="18"/>
      <c r="Q37" s="18"/>
      <c r="R37" s="18"/>
    </row>
    <row r="38" spans="1:18" ht="18" customHeight="1">
      <c r="A38" s="1408" t="s">
        <v>1232</v>
      </c>
      <c r="B38" s="1585">
        <v>0</v>
      </c>
      <c r="C38" s="1585">
        <v>0</v>
      </c>
      <c r="D38" s="1586">
        <v>0</v>
      </c>
      <c r="E38" s="1585">
        <v>22.58</v>
      </c>
      <c r="F38" s="1585">
        <v>17.33</v>
      </c>
      <c r="G38" s="1398">
        <v>0.9021671794391259</v>
      </c>
      <c r="H38" s="1585">
        <v>3.13</v>
      </c>
      <c r="I38" s="1585">
        <v>2.68</v>
      </c>
      <c r="J38" s="1398">
        <v>0.25052114005814335</v>
      </c>
      <c r="K38" s="1279" t="s">
        <v>332</v>
      </c>
      <c r="L38" s="1279">
        <v>-86.13817537643932</v>
      </c>
      <c r="M38" s="1279" t="s">
        <v>742</v>
      </c>
      <c r="N38" s="1279">
        <v>-84.53548759376802</v>
      </c>
      <c r="O38" s="18"/>
      <c r="P38" s="18"/>
      <c r="Q38" s="18"/>
      <c r="R38" s="18"/>
    </row>
    <row r="39" spans="1:18" ht="18" customHeight="1">
      <c r="A39" s="1408" t="s">
        <v>1233</v>
      </c>
      <c r="B39" s="1277">
        <v>0</v>
      </c>
      <c r="C39" s="1277">
        <v>0</v>
      </c>
      <c r="D39" s="1586">
        <v>0</v>
      </c>
      <c r="E39" s="1585">
        <v>820.82</v>
      </c>
      <c r="F39" s="1585">
        <v>401.38</v>
      </c>
      <c r="G39" s="1398">
        <v>20.8950872754343</v>
      </c>
      <c r="H39" s="1585">
        <v>428.68</v>
      </c>
      <c r="I39" s="1585">
        <v>123.76</v>
      </c>
      <c r="J39" s="1398">
        <v>11.568841900595457</v>
      </c>
      <c r="K39" s="1279" t="s">
        <v>332</v>
      </c>
      <c r="L39" s="1279" t="s">
        <v>332</v>
      </c>
      <c r="M39" s="1279" t="s">
        <v>742</v>
      </c>
      <c r="N39" s="1279" t="s">
        <v>332</v>
      </c>
      <c r="O39" s="18"/>
      <c r="P39" s="18"/>
      <c r="Q39" s="18"/>
      <c r="R39" s="18"/>
    </row>
    <row r="40" spans="12:18" ht="17.25" customHeight="1">
      <c r="L40" s="31"/>
      <c r="M40" s="31"/>
      <c r="O40" s="18"/>
      <c r="P40" s="18"/>
      <c r="Q40" s="18"/>
      <c r="R40" s="18"/>
    </row>
    <row r="41" spans="1:18" ht="18" customHeight="1">
      <c r="A41" s="18" t="s">
        <v>407</v>
      </c>
      <c r="L41" s="31"/>
      <c r="M41" s="31"/>
      <c r="O41" s="18"/>
      <c r="P41" s="18"/>
      <c r="Q41" s="18"/>
      <c r="R41" s="18"/>
    </row>
    <row r="42" spans="1:18" ht="18" customHeight="1">
      <c r="A42" s="332" t="s">
        <v>673</v>
      </c>
      <c r="B42" s="30"/>
      <c r="C42" s="30"/>
      <c r="D42" s="30"/>
      <c r="E42" s="30"/>
      <c r="F42" s="30"/>
      <c r="G42" s="30"/>
      <c r="L42" s="31"/>
      <c r="M42" s="31"/>
      <c r="O42" s="18"/>
      <c r="P42" s="18"/>
      <c r="Q42" s="18"/>
      <c r="R42" s="18"/>
    </row>
    <row r="43" spans="1:12" ht="18" customHeight="1">
      <c r="A43" s="332" t="s">
        <v>707</v>
      </c>
      <c r="B43" s="155"/>
      <c r="C43" s="155"/>
      <c r="D43" s="30"/>
      <c r="E43" s="30"/>
      <c r="F43" s="31"/>
      <c r="G43" s="31"/>
      <c r="I43" s="18"/>
      <c r="J43" s="18"/>
      <c r="K43" s="18"/>
      <c r="L43" s="18"/>
    </row>
    <row r="44" spans="1:12" ht="18" customHeight="1">
      <c r="A44" s="332" t="s">
        <v>955</v>
      </c>
      <c r="B44" s="155"/>
      <c r="C44" s="156"/>
      <c r="D44" s="30"/>
      <c r="E44" s="30"/>
      <c r="F44" s="31"/>
      <c r="G44" s="31"/>
      <c r="I44" s="18"/>
      <c r="J44" s="18"/>
      <c r="K44" s="18"/>
      <c r="L44" s="18"/>
    </row>
    <row r="45" spans="1:12" ht="18" customHeight="1">
      <c r="A45" s="99"/>
      <c r="B45" s="155"/>
      <c r="C45" s="155"/>
      <c r="D45" s="30"/>
      <c r="E45" s="30"/>
      <c r="F45" s="31"/>
      <c r="G45" s="31"/>
      <c r="I45" s="18"/>
      <c r="J45" s="18"/>
      <c r="K45" s="18"/>
      <c r="L45" s="18"/>
    </row>
    <row r="46" spans="1:12" ht="18" customHeight="1">
      <c r="A46" s="99"/>
      <c r="B46" s="155"/>
      <c r="C46" s="155"/>
      <c r="D46" s="30"/>
      <c r="E46" s="30"/>
      <c r="F46" s="31"/>
      <c r="G46" s="31"/>
      <c r="I46" s="18"/>
      <c r="J46" s="18"/>
      <c r="K46" s="18"/>
      <c r="L46" s="18"/>
    </row>
    <row r="47" spans="1:12" ht="18" customHeight="1">
      <c r="A47" s="99"/>
      <c r="B47" s="155"/>
      <c r="C47" s="155"/>
      <c r="D47" s="30"/>
      <c r="E47" s="30"/>
      <c r="F47" s="31"/>
      <c r="G47" s="31"/>
      <c r="I47" s="18"/>
      <c r="J47" s="18"/>
      <c r="K47" s="18"/>
      <c r="L47" s="18"/>
    </row>
    <row r="48" spans="1:12" ht="18" customHeight="1">
      <c r="A48" s="99"/>
      <c r="B48" s="155"/>
      <c r="C48" s="155"/>
      <c r="D48" s="30"/>
      <c r="E48" s="30"/>
      <c r="F48" s="31"/>
      <c r="G48" s="31"/>
      <c r="I48" s="18"/>
      <c r="J48" s="18"/>
      <c r="K48" s="18"/>
      <c r="L48" s="18"/>
    </row>
    <row r="49" spans="1:12" ht="18" customHeight="1">
      <c r="A49" s="99"/>
      <c r="B49" s="155"/>
      <c r="C49" s="155"/>
      <c r="D49" s="30"/>
      <c r="E49" s="30"/>
      <c r="F49" s="31"/>
      <c r="G49" s="31"/>
      <c r="I49" s="18"/>
      <c r="J49" s="18"/>
      <c r="K49" s="18"/>
      <c r="L49" s="18"/>
    </row>
    <row r="50" spans="1:12" ht="15">
      <c r="A50" s="99"/>
      <c r="B50" s="155"/>
      <c r="C50" s="155"/>
      <c r="D50" s="30"/>
      <c r="E50" s="30"/>
      <c r="F50" s="31"/>
      <c r="G50" s="31"/>
      <c r="I50" s="18"/>
      <c r="J50" s="18"/>
      <c r="K50" s="18"/>
      <c r="L50" s="18"/>
    </row>
    <row r="51" spans="1:12" ht="15">
      <c r="A51" s="99"/>
      <c r="B51" s="155"/>
      <c r="C51" s="155"/>
      <c r="D51" s="30"/>
      <c r="E51" s="30"/>
      <c r="F51" s="31"/>
      <c r="G51" s="31"/>
      <c r="I51" s="18"/>
      <c r="J51" s="18"/>
      <c r="K51" s="18"/>
      <c r="L51" s="18"/>
    </row>
    <row r="52" spans="1:12" ht="18" customHeight="1">
      <c r="A52" s="30"/>
      <c r="B52" s="30"/>
      <c r="C52" s="30"/>
      <c r="D52" s="30"/>
      <c r="E52" s="30"/>
      <c r="F52" s="31"/>
      <c r="G52" s="31"/>
      <c r="I52" s="18"/>
      <c r="J52" s="18"/>
      <c r="K52" s="18"/>
      <c r="L52" s="18"/>
    </row>
    <row r="53" spans="1:12" ht="12.75" customHeight="1">
      <c r="A53" s="30"/>
      <c r="B53" s="30"/>
      <c r="C53" s="30"/>
      <c r="D53" s="30"/>
      <c r="E53" s="30"/>
      <c r="F53" s="31"/>
      <c r="G53" s="31"/>
      <c r="I53" s="18"/>
      <c r="J53" s="18"/>
      <c r="K53" s="18"/>
      <c r="L53" s="18"/>
    </row>
    <row r="54" spans="1:12" ht="12.75">
      <c r="A54" s="30"/>
      <c r="B54" s="30"/>
      <c r="C54" s="30"/>
      <c r="D54" s="30"/>
      <c r="E54" s="30"/>
      <c r="F54" s="31"/>
      <c r="G54" s="31"/>
      <c r="I54" s="18"/>
      <c r="J54" s="18"/>
      <c r="K54" s="18"/>
      <c r="L54" s="18"/>
    </row>
    <row r="55" spans="12:18" ht="12.75">
      <c r="L55" s="31"/>
      <c r="M55" s="31"/>
      <c r="O55" s="18"/>
      <c r="P55" s="18"/>
      <c r="Q55" s="18"/>
      <c r="R55" s="18"/>
    </row>
    <row r="56" spans="12:18" ht="12.75">
      <c r="L56" s="31"/>
      <c r="M56" s="31"/>
      <c r="O56" s="18"/>
      <c r="P56" s="18"/>
      <c r="Q56" s="18"/>
      <c r="R56" s="18"/>
    </row>
    <row r="57" spans="12:18" ht="12.75">
      <c r="L57" s="31"/>
      <c r="M57" s="31"/>
      <c r="O57" s="18"/>
      <c r="P57" s="18"/>
      <c r="Q57" s="18"/>
      <c r="R57" s="18"/>
    </row>
    <row r="58" spans="12:18" ht="12.75">
      <c r="L58" s="31"/>
      <c r="M58" s="31"/>
      <c r="O58" s="18"/>
      <c r="P58" s="18"/>
      <c r="Q58" s="18"/>
      <c r="R58" s="18"/>
    </row>
    <row r="59" spans="12:18" ht="12.75">
      <c r="L59" s="31"/>
      <c r="M59" s="31"/>
      <c r="O59" s="18"/>
      <c r="P59" s="18"/>
      <c r="Q59" s="18"/>
      <c r="R59" s="18"/>
    </row>
    <row r="60" spans="12:18" ht="12.75">
      <c r="L60" s="31"/>
      <c r="M60" s="31"/>
      <c r="O60" s="18"/>
      <c r="P60" s="18"/>
      <c r="Q60" s="18"/>
      <c r="R60" s="18"/>
    </row>
    <row r="61" spans="12:18" ht="12.75">
      <c r="L61" s="31"/>
      <c r="M61" s="31"/>
      <c r="O61" s="18"/>
      <c r="P61" s="18"/>
      <c r="Q61" s="18"/>
      <c r="R61" s="18"/>
    </row>
    <row r="62" spans="12:18" ht="12.75">
      <c r="L62" s="31"/>
      <c r="M62" s="31"/>
      <c r="O62" s="18"/>
      <c r="P62" s="18"/>
      <c r="Q62" s="18"/>
      <c r="R62" s="18"/>
    </row>
    <row r="63" spans="12:18" ht="12.75">
      <c r="L63" s="31"/>
      <c r="M63" s="31"/>
      <c r="O63" s="18"/>
      <c r="P63" s="18"/>
      <c r="Q63" s="18"/>
      <c r="R63" s="18"/>
    </row>
    <row r="64" spans="12:18" ht="12.75">
      <c r="L64" s="31"/>
      <c r="M64" s="31"/>
      <c r="O64" s="18"/>
      <c r="P64" s="18"/>
      <c r="Q64" s="18"/>
      <c r="R64" s="18"/>
    </row>
    <row r="65" spans="12:18" ht="12.75">
      <c r="L65" s="31"/>
      <c r="M65" s="31"/>
      <c r="O65" s="18"/>
      <c r="P65" s="18"/>
      <c r="Q65" s="18"/>
      <c r="R65" s="18"/>
    </row>
    <row r="66" spans="12:18" ht="12.75">
      <c r="L66" s="31"/>
      <c r="M66" s="31"/>
      <c r="O66" s="18"/>
      <c r="P66" s="18"/>
      <c r="Q66" s="18"/>
      <c r="R66" s="18"/>
    </row>
    <row r="67" spans="12:18" ht="12.75">
      <c r="L67" s="31"/>
      <c r="M67" s="31"/>
      <c r="O67" s="18"/>
      <c r="P67" s="18"/>
      <c r="Q67" s="18"/>
      <c r="R67" s="18"/>
    </row>
    <row r="68" spans="12:18" ht="12.75">
      <c r="L68" s="31"/>
      <c r="M68" s="31"/>
      <c r="O68" s="18"/>
      <c r="P68" s="18"/>
      <c r="Q68" s="18"/>
      <c r="R68" s="18"/>
    </row>
    <row r="69" spans="12:18" ht="12.75">
      <c r="L69" s="31"/>
      <c r="M69" s="31"/>
      <c r="O69" s="18"/>
      <c r="P69" s="18"/>
      <c r="Q69" s="18"/>
      <c r="R69" s="18"/>
    </row>
    <row r="70" spans="12:18" ht="12.75">
      <c r="L70" s="31"/>
      <c r="M70" s="31"/>
      <c r="O70" s="18"/>
      <c r="P70" s="18"/>
      <c r="Q70" s="18"/>
      <c r="R70" s="18"/>
    </row>
    <row r="71" spans="12:13" ht="12.75">
      <c r="L71" s="31"/>
      <c r="M71" s="31"/>
    </row>
    <row r="72" spans="12:13" ht="12.75">
      <c r="L72" s="31"/>
      <c r="M72" s="31"/>
    </row>
    <row r="73" spans="12:13" ht="12.75">
      <c r="L73" s="31"/>
      <c r="M73" s="31"/>
    </row>
    <row r="74" spans="12:13" ht="12.75">
      <c r="L74" s="31"/>
      <c r="M74" s="31"/>
    </row>
    <row r="75" spans="12:13" ht="12.75">
      <c r="L75" s="31"/>
      <c r="M75" s="31"/>
    </row>
    <row r="76" spans="12:13" ht="12.75">
      <c r="L76" s="31"/>
      <c r="M76" s="31"/>
    </row>
    <row r="77" spans="12:13" ht="12.75">
      <c r="L77" s="31"/>
      <c r="M77" s="31"/>
    </row>
    <row r="78" spans="12:13" ht="12.75">
      <c r="L78" s="31"/>
      <c r="M78" s="31"/>
    </row>
    <row r="79" spans="12:13" ht="12.75">
      <c r="L79" s="31"/>
      <c r="M79" s="31"/>
    </row>
    <row r="80" spans="12:13" ht="12.75">
      <c r="L80" s="31"/>
      <c r="M80" s="31"/>
    </row>
    <row r="81" spans="12:13" ht="12.75">
      <c r="L81" s="31"/>
      <c r="M81" s="31"/>
    </row>
    <row r="82" spans="12:13" ht="12.75">
      <c r="L82" s="31"/>
      <c r="M82" s="31"/>
    </row>
    <row r="83" spans="12:13" ht="12.75">
      <c r="L83" s="31"/>
      <c r="M83" s="31"/>
    </row>
    <row r="84" spans="12:13" ht="12.75">
      <c r="L84" s="31"/>
      <c r="M84" s="31"/>
    </row>
    <row r="85" spans="12:13" ht="12.75">
      <c r="L85" s="31"/>
      <c r="M85" s="31"/>
    </row>
    <row r="86" spans="12:13" ht="12.75">
      <c r="L86" s="31"/>
      <c r="M86" s="31"/>
    </row>
    <row r="87" spans="12:13" ht="12.75">
      <c r="L87" s="31"/>
      <c r="M87" s="31"/>
    </row>
    <row r="88" spans="12:13" ht="12.75">
      <c r="L88" s="31"/>
      <c r="M88" s="31"/>
    </row>
    <row r="89" spans="12:13" ht="12.75">
      <c r="L89" s="31"/>
      <c r="M89" s="31"/>
    </row>
    <row r="90" spans="12:13" ht="12.75">
      <c r="L90" s="31"/>
      <c r="M90" s="31"/>
    </row>
    <row r="91" spans="12:13" ht="12.75">
      <c r="L91" s="31"/>
      <c r="M91" s="31"/>
    </row>
    <row r="92" spans="12:13" ht="12.75">
      <c r="L92" s="31"/>
      <c r="M92" s="31"/>
    </row>
    <row r="93" spans="12:13" ht="12.75">
      <c r="L93" s="31"/>
      <c r="M93" s="31"/>
    </row>
    <row r="94" spans="12:13" ht="12.75">
      <c r="L94" s="31"/>
      <c r="M94" s="31"/>
    </row>
    <row r="95" spans="12:13" ht="12.75">
      <c r="L95" s="31"/>
      <c r="M95" s="31"/>
    </row>
    <row r="96" spans="12:13" ht="12.75">
      <c r="L96" s="31"/>
      <c r="M96" s="31"/>
    </row>
    <row r="97" spans="12:13" ht="12.75">
      <c r="L97" s="31"/>
      <c r="M97" s="31"/>
    </row>
    <row r="98" spans="12:13" ht="12.75">
      <c r="L98" s="31"/>
      <c r="M98" s="31"/>
    </row>
    <row r="99" spans="12:13" ht="12.75">
      <c r="L99" s="31"/>
      <c r="M99" s="31"/>
    </row>
    <row r="100" spans="12:13" ht="12.75">
      <c r="L100" s="31"/>
      <c r="M100" s="31"/>
    </row>
    <row r="101" spans="12:13" ht="12.75">
      <c r="L101" s="31"/>
      <c r="M101" s="31"/>
    </row>
    <row r="102" spans="12:13" ht="12.75">
      <c r="L102" s="31"/>
      <c r="M102" s="31"/>
    </row>
    <row r="103" spans="12:13" ht="12.75">
      <c r="L103" s="31"/>
      <c r="M103" s="31"/>
    </row>
    <row r="104" spans="12:13" ht="12.75">
      <c r="L104" s="31"/>
      <c r="M104" s="31"/>
    </row>
    <row r="105" spans="12:13" ht="12.75">
      <c r="L105" s="31"/>
      <c r="M105" s="31"/>
    </row>
    <row r="106" spans="12:13" ht="12.75">
      <c r="L106" s="31"/>
      <c r="M106" s="31"/>
    </row>
    <row r="107" spans="12:13" ht="12.75">
      <c r="L107" s="31"/>
      <c r="M107" s="31"/>
    </row>
    <row r="108" spans="12:13" ht="12.75">
      <c r="L108" s="31"/>
      <c r="M108" s="31"/>
    </row>
    <row r="109" spans="12:13" ht="12.75">
      <c r="L109" s="31"/>
      <c r="M109" s="31"/>
    </row>
    <row r="110" spans="12:13" ht="12.75">
      <c r="L110" s="31"/>
      <c r="M110" s="31"/>
    </row>
    <row r="111" spans="12:13" ht="12.75">
      <c r="L111" s="31"/>
      <c r="M111" s="31"/>
    </row>
    <row r="112" spans="12:13" ht="12.75">
      <c r="L112" s="31"/>
      <c r="M112" s="31"/>
    </row>
    <row r="113" spans="12:13" ht="12.75">
      <c r="L113" s="31"/>
      <c r="M113" s="31"/>
    </row>
    <row r="114" spans="12:13" ht="12.75">
      <c r="L114" s="31"/>
      <c r="M114" s="31"/>
    </row>
    <row r="115" spans="12:13" ht="12.75">
      <c r="L115" s="31"/>
      <c r="M115" s="31"/>
    </row>
    <row r="116" spans="12:13" ht="12.75">
      <c r="L116" s="31"/>
      <c r="M116" s="31"/>
    </row>
    <row r="117" spans="12:13" ht="12.75">
      <c r="L117" s="31"/>
      <c r="M117" s="31"/>
    </row>
    <row r="118" spans="12:13" ht="12.75">
      <c r="L118" s="31"/>
      <c r="M118" s="31"/>
    </row>
    <row r="119" spans="12:13" ht="12.75">
      <c r="L119" s="31"/>
      <c r="M119" s="31"/>
    </row>
    <row r="120" spans="12:13" ht="12.75">
      <c r="L120" s="31"/>
      <c r="M120" s="31"/>
    </row>
    <row r="121" spans="12:13" ht="12.75">
      <c r="L121" s="31"/>
      <c r="M121" s="31"/>
    </row>
    <row r="122" spans="12:13" ht="12.75">
      <c r="L122" s="31"/>
      <c r="M122" s="31"/>
    </row>
    <row r="123" spans="12:13" ht="12.75">
      <c r="L123" s="31"/>
      <c r="M123" s="31"/>
    </row>
    <row r="124" spans="12:13" ht="12.75">
      <c r="L124" s="31"/>
      <c r="M124" s="31"/>
    </row>
    <row r="125" spans="12:13" ht="12.75">
      <c r="L125" s="31"/>
      <c r="M125" s="31"/>
    </row>
    <row r="126" spans="12:13" ht="12.75">
      <c r="L126" s="31"/>
      <c r="M126" s="31"/>
    </row>
    <row r="127" spans="12:13" ht="12.75">
      <c r="L127" s="31"/>
      <c r="M127" s="31"/>
    </row>
    <row r="128" spans="12:13" ht="12.75">
      <c r="L128" s="31"/>
      <c r="M128" s="31"/>
    </row>
    <row r="129" spans="12:13" ht="12.75">
      <c r="L129" s="31"/>
      <c r="M129" s="31"/>
    </row>
    <row r="130" spans="12:13" ht="12.75">
      <c r="L130" s="31"/>
      <c r="M130" s="31"/>
    </row>
    <row r="131" spans="12:13" ht="12.75">
      <c r="L131" s="31"/>
      <c r="M131" s="31"/>
    </row>
    <row r="132" spans="12:13" ht="12.75">
      <c r="L132" s="31"/>
      <c r="M132" s="31"/>
    </row>
    <row r="133" spans="12:13" ht="12.75">
      <c r="L133" s="31"/>
      <c r="M133" s="31"/>
    </row>
    <row r="134" spans="12:13" ht="12.75">
      <c r="L134" s="31"/>
      <c r="M134" s="31"/>
    </row>
    <row r="135" spans="12:13" ht="12.75">
      <c r="L135" s="31"/>
      <c r="M135" s="31"/>
    </row>
    <row r="136" spans="12:13" ht="12.75">
      <c r="L136" s="31"/>
      <c r="M136" s="31"/>
    </row>
    <row r="137" spans="12:13" ht="12.75">
      <c r="L137" s="31"/>
      <c r="M137" s="31"/>
    </row>
    <row r="138" spans="12:13" ht="12.75">
      <c r="L138" s="31"/>
      <c r="M138" s="31"/>
    </row>
    <row r="139" spans="12:13" ht="12.75">
      <c r="L139" s="31"/>
      <c r="M139" s="31"/>
    </row>
    <row r="140" spans="12:13" ht="12.75">
      <c r="L140" s="31"/>
      <c r="M140" s="31"/>
    </row>
    <row r="141" spans="12:13" ht="12.75">
      <c r="L141" s="31"/>
      <c r="M141" s="31"/>
    </row>
    <row r="142" spans="12:13" ht="12.75">
      <c r="L142" s="31"/>
      <c r="M142" s="31"/>
    </row>
    <row r="143" spans="12:13" ht="12.75">
      <c r="L143" s="31"/>
      <c r="M143" s="31"/>
    </row>
    <row r="144" spans="12:13" ht="12.75">
      <c r="L144" s="31"/>
      <c r="M144" s="31"/>
    </row>
    <row r="145" spans="12:13" ht="12.75">
      <c r="L145" s="31"/>
      <c r="M145" s="31"/>
    </row>
    <row r="146" spans="12:13" ht="12.75">
      <c r="L146" s="31"/>
      <c r="M146" s="31"/>
    </row>
    <row r="147" spans="12:13" ht="12.75">
      <c r="L147" s="31"/>
      <c r="M147" s="31"/>
    </row>
    <row r="148" spans="12:13" ht="12.75">
      <c r="L148" s="31"/>
      <c r="M148" s="31"/>
    </row>
    <row r="149" spans="12:13" ht="12.75">
      <c r="L149" s="31"/>
      <c r="M149" s="31"/>
    </row>
    <row r="150" spans="12:13" ht="12.75">
      <c r="L150" s="31"/>
      <c r="M150" s="31"/>
    </row>
    <row r="151" spans="12:13" ht="12.75">
      <c r="L151" s="31"/>
      <c r="M151" s="31"/>
    </row>
  </sheetData>
  <sheetProtection/>
  <mergeCells count="17">
    <mergeCell ref="A22:N22"/>
    <mergeCell ref="B23:J23"/>
    <mergeCell ref="K23:N23"/>
    <mergeCell ref="A24:A26"/>
    <mergeCell ref="B24:D24"/>
    <mergeCell ref="E24:G24"/>
    <mergeCell ref="H24:J24"/>
    <mergeCell ref="K24:L25"/>
    <mergeCell ref="M24:N25"/>
    <mergeCell ref="A1:J1"/>
    <mergeCell ref="A2:J2"/>
    <mergeCell ref="B4:H4"/>
    <mergeCell ref="A5:A8"/>
    <mergeCell ref="B5:H5"/>
    <mergeCell ref="C6:E6"/>
    <mergeCell ref="F6:H6"/>
    <mergeCell ref="I6:J6"/>
  </mergeCells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30.8515625" style="18" customWidth="1"/>
    <col min="2" max="2" width="7.8515625" style="18" customWidth="1"/>
    <col min="3" max="3" width="9.28125" style="18" bestFit="1" customWidth="1"/>
    <col min="4" max="4" width="8.7109375" style="18" bestFit="1" customWidth="1"/>
    <col min="5" max="5" width="9.2812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2.75">
      <c r="A1" s="1718" t="s">
        <v>730</v>
      </c>
      <c r="B1" s="1718"/>
      <c r="C1" s="1718"/>
      <c r="D1" s="1718"/>
      <c r="E1" s="1718"/>
      <c r="F1" s="1718"/>
      <c r="G1" s="1718"/>
      <c r="H1" s="1718"/>
      <c r="I1" s="1718"/>
      <c r="J1" s="1718"/>
      <c r="K1" s="1718"/>
      <c r="L1" s="1718"/>
    </row>
    <row r="2" spans="1:13" ht="15.75">
      <c r="A2" s="1851" t="s">
        <v>999</v>
      </c>
      <c r="B2" s="1851"/>
      <c r="C2" s="1851"/>
      <c r="D2" s="1851"/>
      <c r="E2" s="1851"/>
      <c r="F2" s="1851"/>
      <c r="G2" s="1851"/>
      <c r="H2" s="1851"/>
      <c r="I2" s="1851"/>
      <c r="J2" s="1851"/>
      <c r="K2" s="1851"/>
      <c r="L2" s="1851"/>
      <c r="M2" s="341"/>
    </row>
    <row r="3" spans="1:12" ht="12.75">
      <c r="A3" s="117" t="s">
        <v>201</v>
      </c>
      <c r="B3" s="117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3" ht="12.75">
      <c r="A4" s="1718" t="s">
        <v>127</v>
      </c>
      <c r="B4" s="1718"/>
      <c r="C4" s="1718"/>
      <c r="D4" s="1718"/>
      <c r="E4" s="1718"/>
      <c r="F4" s="1718"/>
      <c r="G4" s="1718"/>
      <c r="H4" s="1718"/>
      <c r="I4" s="1718"/>
      <c r="J4" s="1718"/>
      <c r="K4" s="1718"/>
      <c r="L4" s="1718"/>
      <c r="M4" s="341"/>
    </row>
    <row r="5" spans="1:12" ht="13.5" thickBot="1">
      <c r="A5" s="1852" t="s">
        <v>130</v>
      </c>
      <c r="B5" s="1852"/>
      <c r="C5" s="1852"/>
      <c r="D5" s="1826"/>
      <c r="E5" s="1826"/>
      <c r="F5" s="1826"/>
      <c r="G5" s="1852"/>
      <c r="H5" s="1852"/>
      <c r="I5" s="1852"/>
      <c r="J5" s="1852"/>
      <c r="K5" s="1852"/>
      <c r="L5" s="1852"/>
    </row>
    <row r="6" spans="1:12" ht="12.75">
      <c r="A6" s="130"/>
      <c r="B6" s="131" t="s">
        <v>202</v>
      </c>
      <c r="C6" s="132" t="s">
        <v>110</v>
      </c>
      <c r="D6" s="1800" t="s">
        <v>644</v>
      </c>
      <c r="E6" s="1795"/>
      <c r="F6" s="1794" t="s">
        <v>82</v>
      </c>
      <c r="G6" s="1794"/>
      <c r="H6" s="1795"/>
      <c r="I6" s="133"/>
      <c r="J6" s="1794" t="s">
        <v>545</v>
      </c>
      <c r="K6" s="1794"/>
      <c r="L6" s="134"/>
    </row>
    <row r="7" spans="1:12" ht="12.75">
      <c r="A7" s="135" t="s">
        <v>698</v>
      </c>
      <c r="B7" s="136" t="s">
        <v>203</v>
      </c>
      <c r="C7" s="633" t="s">
        <v>131</v>
      </c>
      <c r="D7" s="633" t="s">
        <v>1187</v>
      </c>
      <c r="E7" s="633" t="s">
        <v>131</v>
      </c>
      <c r="F7" s="633" t="s">
        <v>13</v>
      </c>
      <c r="G7" s="633" t="s">
        <v>1187</v>
      </c>
      <c r="H7" s="633" t="s">
        <v>131</v>
      </c>
      <c r="I7" s="137" t="s">
        <v>204</v>
      </c>
      <c r="J7" s="137" t="s">
        <v>204</v>
      </c>
      <c r="K7" s="137" t="s">
        <v>205</v>
      </c>
      <c r="L7" s="138" t="s">
        <v>205</v>
      </c>
    </row>
    <row r="8" spans="1:12" ht="12.75">
      <c r="A8" s="250">
        <v>1</v>
      </c>
      <c r="B8" s="652">
        <v>2</v>
      </c>
      <c r="C8" s="653" t="s">
        <v>206</v>
      </c>
      <c r="D8" s="523">
        <v>4</v>
      </c>
      <c r="E8" s="654">
        <v>5</v>
      </c>
      <c r="F8" s="654">
        <v>6</v>
      </c>
      <c r="G8" s="654">
        <v>7</v>
      </c>
      <c r="H8" s="653">
        <v>8</v>
      </c>
      <c r="I8" s="140" t="s">
        <v>207</v>
      </c>
      <c r="J8" s="140" t="s">
        <v>208</v>
      </c>
      <c r="K8" s="140" t="s">
        <v>209</v>
      </c>
      <c r="L8" s="141" t="s">
        <v>210</v>
      </c>
    </row>
    <row r="9" spans="1:12" ht="12.75">
      <c r="A9" s="82"/>
      <c r="B9" s="77"/>
      <c r="C9" s="803"/>
      <c r="D9" s="1020"/>
      <c r="E9" s="1021"/>
      <c r="F9" s="1020"/>
      <c r="G9" s="1020"/>
      <c r="H9" s="1021"/>
      <c r="I9" s="1020"/>
      <c r="J9" s="1020"/>
      <c r="K9" s="1020"/>
      <c r="L9" s="1022"/>
    </row>
    <row r="10" spans="1:12" ht="12.75">
      <c r="A10" s="655" t="s">
        <v>211</v>
      </c>
      <c r="B10" s="118">
        <v>100</v>
      </c>
      <c r="C10" s="1023">
        <v>187.3</v>
      </c>
      <c r="D10" s="66">
        <v>202.4</v>
      </c>
      <c r="E10" s="1024">
        <v>204.6</v>
      </c>
      <c r="F10" s="66">
        <v>224.4</v>
      </c>
      <c r="G10" s="66">
        <v>226.5</v>
      </c>
      <c r="H10" s="1024">
        <v>230.9</v>
      </c>
      <c r="I10" s="1025">
        <v>9.2</v>
      </c>
      <c r="J10" s="1025">
        <v>1.1</v>
      </c>
      <c r="K10" s="1025">
        <v>12.9</v>
      </c>
      <c r="L10" s="1026">
        <v>1.9</v>
      </c>
    </row>
    <row r="11" spans="1:12" ht="12.75">
      <c r="A11" s="182"/>
      <c r="B11" s="119"/>
      <c r="C11" s="1027"/>
      <c r="D11" s="31"/>
      <c r="E11" s="1028"/>
      <c r="F11" s="31"/>
      <c r="G11" s="31"/>
      <c r="H11" s="1028"/>
      <c r="I11" s="1029"/>
      <c r="J11" s="1029"/>
      <c r="K11" s="1029"/>
      <c r="L11" s="1030"/>
    </row>
    <row r="12" spans="1:13" ht="12.75">
      <c r="A12" s="655" t="s">
        <v>212</v>
      </c>
      <c r="B12" s="118">
        <v>53.2</v>
      </c>
      <c r="C12" s="1023">
        <v>180.2</v>
      </c>
      <c r="D12" s="66">
        <v>200.4</v>
      </c>
      <c r="E12" s="1024">
        <v>203.6</v>
      </c>
      <c r="F12" s="66">
        <v>226.2</v>
      </c>
      <c r="G12" s="66">
        <v>230</v>
      </c>
      <c r="H12" s="1024">
        <v>237.1</v>
      </c>
      <c r="I12" s="1025">
        <v>13</v>
      </c>
      <c r="J12" s="1025">
        <v>1.6</v>
      </c>
      <c r="K12" s="1025">
        <v>16.5</v>
      </c>
      <c r="L12" s="1026">
        <v>3.1</v>
      </c>
      <c r="M12" s="1"/>
    </row>
    <row r="13" spans="1:12" ht="12.75">
      <c r="A13" s="48"/>
      <c r="B13" s="119"/>
      <c r="C13" s="1027"/>
      <c r="D13" s="31"/>
      <c r="E13" s="1028"/>
      <c r="F13" s="31"/>
      <c r="G13" s="31"/>
      <c r="H13" s="1028"/>
      <c r="I13" s="1031"/>
      <c r="J13" s="1031"/>
      <c r="K13" s="1031"/>
      <c r="L13" s="1032"/>
    </row>
    <row r="14" spans="1:12" ht="12.75">
      <c r="A14" s="182" t="s">
        <v>213</v>
      </c>
      <c r="B14" s="121">
        <v>18</v>
      </c>
      <c r="C14" s="1027">
        <v>177.8</v>
      </c>
      <c r="D14" s="31">
        <v>211.8</v>
      </c>
      <c r="E14" s="1028">
        <v>215.2</v>
      </c>
      <c r="F14" s="31">
        <v>227.6</v>
      </c>
      <c r="G14" s="31">
        <v>228.3</v>
      </c>
      <c r="H14" s="1028">
        <v>228.8</v>
      </c>
      <c r="I14" s="1031">
        <v>21</v>
      </c>
      <c r="J14" s="1031">
        <v>1.6</v>
      </c>
      <c r="K14" s="1031">
        <v>6.3</v>
      </c>
      <c r="L14" s="1032">
        <v>0.2</v>
      </c>
    </row>
    <row r="15" spans="1:12" ht="12.75">
      <c r="A15" s="182" t="s">
        <v>214</v>
      </c>
      <c r="B15" s="121" t="s">
        <v>528</v>
      </c>
      <c r="C15" s="1027">
        <v>170.2</v>
      </c>
      <c r="D15" s="31">
        <v>209.6</v>
      </c>
      <c r="E15" s="1028">
        <v>213.1</v>
      </c>
      <c r="F15" s="31">
        <v>228.4</v>
      </c>
      <c r="G15" s="31">
        <v>229.4</v>
      </c>
      <c r="H15" s="1028">
        <v>230.3</v>
      </c>
      <c r="I15" s="1031">
        <v>25.2</v>
      </c>
      <c r="J15" s="1031">
        <v>1.7</v>
      </c>
      <c r="K15" s="1031">
        <v>8.1</v>
      </c>
      <c r="L15" s="1032">
        <v>0.4</v>
      </c>
    </row>
    <row r="16" spans="1:12" ht="12.75" customHeight="1">
      <c r="A16" s="182" t="s">
        <v>215</v>
      </c>
      <c r="B16" s="122">
        <v>1.79</v>
      </c>
      <c r="C16" s="1027">
        <v>240.9</v>
      </c>
      <c r="D16" s="31">
        <v>261.2</v>
      </c>
      <c r="E16" s="1028">
        <v>264.2</v>
      </c>
      <c r="F16" s="31">
        <v>242.3</v>
      </c>
      <c r="G16" s="31">
        <v>241.5</v>
      </c>
      <c r="H16" s="1467">
        <v>239.3</v>
      </c>
      <c r="I16" s="1031">
        <v>9.7</v>
      </c>
      <c r="J16" s="1031">
        <v>1.1</v>
      </c>
      <c r="K16" s="1031">
        <v>-9.4</v>
      </c>
      <c r="L16" s="1032">
        <v>-0.9</v>
      </c>
    </row>
    <row r="17" spans="1:12" ht="12.75" customHeight="1">
      <c r="A17" s="182" t="s">
        <v>216</v>
      </c>
      <c r="B17" s="122">
        <v>2.05</v>
      </c>
      <c r="C17" s="1027">
        <v>173.9</v>
      </c>
      <c r="D17" s="31">
        <v>180.7</v>
      </c>
      <c r="E17" s="1028">
        <v>183.5</v>
      </c>
      <c r="F17" s="31">
        <v>202.2</v>
      </c>
      <c r="G17" s="31">
        <v>202.8</v>
      </c>
      <c r="H17" s="1028">
        <v>204</v>
      </c>
      <c r="I17" s="1031">
        <v>5.5</v>
      </c>
      <c r="J17" s="1031">
        <v>1.5</v>
      </c>
      <c r="K17" s="1031">
        <v>11.2</v>
      </c>
      <c r="L17" s="1032">
        <v>0.6</v>
      </c>
    </row>
    <row r="18" spans="1:12" ht="12.75">
      <c r="A18" s="182" t="s">
        <v>217</v>
      </c>
      <c r="B18" s="122">
        <v>2.73</v>
      </c>
      <c r="C18" s="1027">
        <v>182.8</v>
      </c>
      <c r="D18" s="31">
        <v>204.9</v>
      </c>
      <c r="E18" s="1028">
        <v>205</v>
      </c>
      <c r="F18" s="31">
        <v>245.6</v>
      </c>
      <c r="G18" s="31">
        <v>247.3</v>
      </c>
      <c r="H18" s="1028">
        <v>259</v>
      </c>
      <c r="I18" s="1031">
        <v>12.1</v>
      </c>
      <c r="J18" s="1031">
        <v>0</v>
      </c>
      <c r="K18" s="1031">
        <v>26.3</v>
      </c>
      <c r="L18" s="1032">
        <v>4.7</v>
      </c>
    </row>
    <row r="19" spans="1:12" ht="12.75">
      <c r="A19" s="182" t="s">
        <v>218</v>
      </c>
      <c r="B19" s="122">
        <v>7.89</v>
      </c>
      <c r="C19" s="1027">
        <v>161.8</v>
      </c>
      <c r="D19" s="31">
        <v>157.4</v>
      </c>
      <c r="E19" s="1028">
        <v>164.7</v>
      </c>
      <c r="F19" s="31">
        <v>181</v>
      </c>
      <c r="G19" s="31">
        <v>191</v>
      </c>
      <c r="H19" s="1028">
        <v>219.9</v>
      </c>
      <c r="I19" s="1031">
        <v>1.8</v>
      </c>
      <c r="J19" s="1031">
        <v>4.6</v>
      </c>
      <c r="K19" s="1031">
        <v>33.5</v>
      </c>
      <c r="L19" s="1032">
        <v>15.1</v>
      </c>
    </row>
    <row r="20" spans="1:12" ht="12.75" customHeight="1">
      <c r="A20" s="182" t="s">
        <v>220</v>
      </c>
      <c r="B20" s="122">
        <v>6.25</v>
      </c>
      <c r="C20" s="1027">
        <v>153.7</v>
      </c>
      <c r="D20" s="31">
        <v>150.7</v>
      </c>
      <c r="E20" s="1028">
        <v>152.2</v>
      </c>
      <c r="F20" s="31">
        <v>176.7</v>
      </c>
      <c r="G20" s="31">
        <v>185.4</v>
      </c>
      <c r="H20" s="1028">
        <v>213.5</v>
      </c>
      <c r="I20" s="1031">
        <v>-1</v>
      </c>
      <c r="J20" s="1031">
        <v>1</v>
      </c>
      <c r="K20" s="1031">
        <v>40.3</v>
      </c>
      <c r="L20" s="1032">
        <v>15.2</v>
      </c>
    </row>
    <row r="21" spans="1:12" ht="12.75" customHeight="1">
      <c r="A21" s="182" t="s">
        <v>221</v>
      </c>
      <c r="B21" s="122">
        <v>5.15</v>
      </c>
      <c r="C21" s="1027">
        <v>153.9</v>
      </c>
      <c r="D21" s="31">
        <v>154.5</v>
      </c>
      <c r="E21" s="1028">
        <v>153.4</v>
      </c>
      <c r="F21" s="31">
        <v>184.9</v>
      </c>
      <c r="G21" s="31">
        <v>189.8</v>
      </c>
      <c r="H21" s="1028">
        <v>219.8</v>
      </c>
      <c r="I21" s="1031">
        <v>-0.3</v>
      </c>
      <c r="J21" s="1031">
        <v>-0.7</v>
      </c>
      <c r="K21" s="1031">
        <v>43.3</v>
      </c>
      <c r="L21" s="1032">
        <v>15.8</v>
      </c>
    </row>
    <row r="22" spans="1:12" ht="12.75" customHeight="1">
      <c r="A22" s="182" t="s">
        <v>222</v>
      </c>
      <c r="B22" s="122">
        <v>1.1</v>
      </c>
      <c r="C22" s="1027">
        <v>162.5</v>
      </c>
      <c r="D22" s="31">
        <v>139.2</v>
      </c>
      <c r="E22" s="1028">
        <v>155.2</v>
      </c>
      <c r="F22" s="31">
        <v>146.7</v>
      </c>
      <c r="G22" s="31">
        <v>175.8</v>
      </c>
      <c r="H22" s="1028">
        <v>196</v>
      </c>
      <c r="I22" s="1031">
        <v>-4.5</v>
      </c>
      <c r="J22" s="1031">
        <v>11.5</v>
      </c>
      <c r="K22" s="1031">
        <v>26.3</v>
      </c>
      <c r="L22" s="1032">
        <v>11.5</v>
      </c>
    </row>
    <row r="23" spans="1:12" ht="12.75" customHeight="1">
      <c r="A23" s="182" t="s">
        <v>223</v>
      </c>
      <c r="B23" s="122">
        <v>1.65</v>
      </c>
      <c r="C23" s="1027">
        <v>192.6</v>
      </c>
      <c r="D23" s="31">
        <v>182.4</v>
      </c>
      <c r="E23" s="1028">
        <v>212.9</v>
      </c>
      <c r="F23" s="31">
        <v>196.1</v>
      </c>
      <c r="G23" s="31">
        <v>211</v>
      </c>
      <c r="H23" s="1028">
        <v>244.1</v>
      </c>
      <c r="I23" s="1031">
        <v>10.5</v>
      </c>
      <c r="J23" s="1031">
        <v>16.7</v>
      </c>
      <c r="K23" s="1031">
        <v>14.7</v>
      </c>
      <c r="L23" s="1032">
        <v>15.7</v>
      </c>
    </row>
    <row r="24" spans="1:12" ht="12.75" customHeight="1">
      <c r="A24" s="182" t="s">
        <v>224</v>
      </c>
      <c r="B24" s="122">
        <v>1.59</v>
      </c>
      <c r="C24" s="1027">
        <v>193.6</v>
      </c>
      <c r="D24" s="31">
        <v>183.3</v>
      </c>
      <c r="E24" s="1028">
        <v>214.8</v>
      </c>
      <c r="F24" s="31">
        <v>197</v>
      </c>
      <c r="G24" s="31">
        <v>212.5</v>
      </c>
      <c r="H24" s="1028">
        <v>247</v>
      </c>
      <c r="I24" s="1031">
        <v>11</v>
      </c>
      <c r="J24" s="1031">
        <v>17.2</v>
      </c>
      <c r="K24" s="1031">
        <v>15</v>
      </c>
      <c r="L24" s="1032">
        <v>16.2</v>
      </c>
    </row>
    <row r="25" spans="1:12" ht="12.75" customHeight="1">
      <c r="A25" s="182" t="s">
        <v>225</v>
      </c>
      <c r="B25" s="122">
        <v>0.05</v>
      </c>
      <c r="C25" s="1027">
        <v>160.5</v>
      </c>
      <c r="D25" s="31">
        <v>156.2</v>
      </c>
      <c r="E25" s="1028">
        <v>159.1</v>
      </c>
      <c r="F25" s="31">
        <v>168.5</v>
      </c>
      <c r="G25" s="31">
        <v>168.6</v>
      </c>
      <c r="H25" s="1028">
        <v>167.2</v>
      </c>
      <c r="I25" s="1031">
        <v>-0.9</v>
      </c>
      <c r="J25" s="1031">
        <v>1.9</v>
      </c>
      <c r="K25" s="1031">
        <v>5.1</v>
      </c>
      <c r="L25" s="1032">
        <v>-0.8</v>
      </c>
    </row>
    <row r="26" spans="1:12" ht="12.75">
      <c r="A26" s="182" t="s">
        <v>226</v>
      </c>
      <c r="B26" s="121">
        <v>1.85</v>
      </c>
      <c r="C26" s="1027">
        <v>187.3</v>
      </c>
      <c r="D26" s="31">
        <v>187.2</v>
      </c>
      <c r="E26" s="1028">
        <v>186.6</v>
      </c>
      <c r="F26" s="31">
        <v>206.7</v>
      </c>
      <c r="G26" s="31">
        <v>210.3</v>
      </c>
      <c r="H26" s="1028">
        <v>219.2</v>
      </c>
      <c r="I26" s="1031">
        <v>-0.4</v>
      </c>
      <c r="J26" s="1031">
        <v>-0.3</v>
      </c>
      <c r="K26" s="1031">
        <v>17.5</v>
      </c>
      <c r="L26" s="1032">
        <v>4.2</v>
      </c>
    </row>
    <row r="27" spans="1:12" ht="12.75">
      <c r="A27" s="182" t="s">
        <v>227</v>
      </c>
      <c r="B27" s="121">
        <v>5.21</v>
      </c>
      <c r="C27" s="1027">
        <v>193.2</v>
      </c>
      <c r="D27" s="31">
        <v>208.3</v>
      </c>
      <c r="E27" s="1028">
        <v>213</v>
      </c>
      <c r="F27" s="31">
        <v>250</v>
      </c>
      <c r="G27" s="31">
        <v>267</v>
      </c>
      <c r="H27" s="1028">
        <v>271.6</v>
      </c>
      <c r="I27" s="1031">
        <v>10.2</v>
      </c>
      <c r="J27" s="1031">
        <v>2.3</v>
      </c>
      <c r="K27" s="1031">
        <v>27.5</v>
      </c>
      <c r="L27" s="1032">
        <v>1.7</v>
      </c>
    </row>
    <row r="28" spans="1:12" ht="12.75">
      <c r="A28" s="182" t="s">
        <v>228</v>
      </c>
      <c r="B28" s="121">
        <v>4.05</v>
      </c>
      <c r="C28" s="1027">
        <v>169.4</v>
      </c>
      <c r="D28" s="31">
        <v>182.9</v>
      </c>
      <c r="E28" s="1028">
        <v>187.2</v>
      </c>
      <c r="F28" s="31">
        <v>212.4</v>
      </c>
      <c r="G28" s="31">
        <v>212.5</v>
      </c>
      <c r="H28" s="1028">
        <v>213.9</v>
      </c>
      <c r="I28" s="1031">
        <v>10.5</v>
      </c>
      <c r="J28" s="1031">
        <v>2.4</v>
      </c>
      <c r="K28" s="1031">
        <v>14.3</v>
      </c>
      <c r="L28" s="1032">
        <v>0.7</v>
      </c>
    </row>
    <row r="29" spans="1:12" ht="12.75">
      <c r="A29" s="182" t="s">
        <v>229</v>
      </c>
      <c r="B29" s="121">
        <v>3.07</v>
      </c>
      <c r="C29" s="1027">
        <v>163.9</v>
      </c>
      <c r="D29" s="31">
        <v>220.3</v>
      </c>
      <c r="E29" s="1028">
        <v>209.2</v>
      </c>
      <c r="F29" s="31">
        <v>220.3</v>
      </c>
      <c r="G29" s="31">
        <v>216.7</v>
      </c>
      <c r="H29" s="1468">
        <v>214.4</v>
      </c>
      <c r="I29" s="1031">
        <v>27.6</v>
      </c>
      <c r="J29" s="1031">
        <v>-5</v>
      </c>
      <c r="K29" s="1031">
        <v>2.5</v>
      </c>
      <c r="L29" s="1032">
        <v>-1.1</v>
      </c>
    </row>
    <row r="30" spans="1:12" ht="12.75">
      <c r="A30" s="182" t="s">
        <v>230</v>
      </c>
      <c r="B30" s="121">
        <v>1.21</v>
      </c>
      <c r="C30" s="1027">
        <v>140.9</v>
      </c>
      <c r="D30" s="31">
        <v>138.1</v>
      </c>
      <c r="E30" s="1028">
        <v>140.2</v>
      </c>
      <c r="F30" s="31">
        <v>206.5</v>
      </c>
      <c r="G30" s="31">
        <v>207.9</v>
      </c>
      <c r="H30" s="1028">
        <v>234</v>
      </c>
      <c r="I30" s="1031">
        <v>-0.5</v>
      </c>
      <c r="J30" s="1031">
        <v>1.5</v>
      </c>
      <c r="K30" s="1031">
        <v>66.9</v>
      </c>
      <c r="L30" s="1032">
        <v>12.6</v>
      </c>
    </row>
    <row r="31" spans="1:12" ht="12.75">
      <c r="A31" s="182" t="s">
        <v>231</v>
      </c>
      <c r="B31" s="122">
        <v>2.28</v>
      </c>
      <c r="C31" s="1027">
        <v>187.9</v>
      </c>
      <c r="D31" s="31">
        <v>193.1</v>
      </c>
      <c r="E31" s="1028">
        <v>195.3</v>
      </c>
      <c r="F31" s="31">
        <v>220.2</v>
      </c>
      <c r="G31" s="31">
        <v>221.1</v>
      </c>
      <c r="H31" s="1028">
        <v>226.3</v>
      </c>
      <c r="I31" s="1031">
        <v>3.9</v>
      </c>
      <c r="J31" s="1031">
        <v>1.1</v>
      </c>
      <c r="K31" s="1031">
        <v>15.9</v>
      </c>
      <c r="L31" s="1032">
        <v>2.4</v>
      </c>
    </row>
    <row r="32" spans="1:12" ht="12.75" customHeight="1">
      <c r="A32" s="182" t="s">
        <v>232</v>
      </c>
      <c r="B32" s="122">
        <v>0.75</v>
      </c>
      <c r="C32" s="1027">
        <v>144.4</v>
      </c>
      <c r="D32" s="31">
        <v>149.6</v>
      </c>
      <c r="E32" s="1028">
        <v>149.9</v>
      </c>
      <c r="F32" s="31">
        <v>179</v>
      </c>
      <c r="G32" s="31">
        <v>182.2</v>
      </c>
      <c r="H32" s="1028">
        <v>186.4</v>
      </c>
      <c r="I32" s="1031">
        <v>3.8</v>
      </c>
      <c r="J32" s="1031">
        <v>0.2</v>
      </c>
      <c r="K32" s="1031">
        <v>24.3</v>
      </c>
      <c r="L32" s="1032">
        <v>2.3</v>
      </c>
    </row>
    <row r="33" spans="1:12" ht="12.75" customHeight="1">
      <c r="A33" s="182" t="s">
        <v>233</v>
      </c>
      <c r="B33" s="122">
        <v>1.53</v>
      </c>
      <c r="C33" s="1027">
        <v>205.3</v>
      </c>
      <c r="D33" s="31">
        <v>210.2</v>
      </c>
      <c r="E33" s="1028">
        <v>213</v>
      </c>
      <c r="F33" s="31">
        <v>236.3</v>
      </c>
      <c r="G33" s="31">
        <v>236.3</v>
      </c>
      <c r="H33" s="1028">
        <v>241.7</v>
      </c>
      <c r="I33" s="1031">
        <v>3.8</v>
      </c>
      <c r="J33" s="1031">
        <v>1.3</v>
      </c>
      <c r="K33" s="1031">
        <v>13.5</v>
      </c>
      <c r="L33" s="1032">
        <v>2.3</v>
      </c>
    </row>
    <row r="34" spans="1:12" ht="12.75">
      <c r="A34" s="182" t="s">
        <v>234</v>
      </c>
      <c r="B34" s="122">
        <v>6.91</v>
      </c>
      <c r="C34" s="1027">
        <v>214.5</v>
      </c>
      <c r="D34" s="31">
        <v>228.8</v>
      </c>
      <c r="E34" s="1028">
        <v>234.7</v>
      </c>
      <c r="F34" s="31">
        <v>270.6</v>
      </c>
      <c r="G34" s="31">
        <v>272.8</v>
      </c>
      <c r="H34" s="1467">
        <v>277.4</v>
      </c>
      <c r="I34" s="1031">
        <v>9.4</v>
      </c>
      <c r="J34" s="1031">
        <v>2.6</v>
      </c>
      <c r="K34" s="1031">
        <v>18.2</v>
      </c>
      <c r="L34" s="1032">
        <v>1.7</v>
      </c>
    </row>
    <row r="35" spans="1:12" ht="12.75">
      <c r="A35" s="48"/>
      <c r="B35" s="122"/>
      <c r="C35" s="1027"/>
      <c r="D35" s="31"/>
      <c r="E35" s="1028"/>
      <c r="F35" s="31"/>
      <c r="G35" s="31"/>
      <c r="H35" s="1028"/>
      <c r="I35" s="1029"/>
      <c r="J35" s="1029"/>
      <c r="K35" s="1029"/>
      <c r="L35" s="1030"/>
    </row>
    <row r="36" spans="1:12" ht="12.75">
      <c r="A36" s="656" t="s">
        <v>235</v>
      </c>
      <c r="B36" s="118">
        <v>46.8</v>
      </c>
      <c r="C36" s="1023">
        <v>195.4</v>
      </c>
      <c r="D36" s="66">
        <v>204.6</v>
      </c>
      <c r="E36" s="1024">
        <v>205.7</v>
      </c>
      <c r="F36" s="66">
        <v>222.4</v>
      </c>
      <c r="G36" s="66">
        <v>222.7</v>
      </c>
      <c r="H36" s="1024">
        <v>223.8</v>
      </c>
      <c r="I36" s="1033">
        <v>5.3</v>
      </c>
      <c r="J36" s="1033">
        <v>0.5</v>
      </c>
      <c r="K36" s="1033">
        <v>8.8</v>
      </c>
      <c r="L36" s="1034">
        <v>0.5</v>
      </c>
    </row>
    <row r="37" spans="1:12" ht="12.75">
      <c r="A37" s="48"/>
      <c r="B37" s="121"/>
      <c r="C37" s="1027"/>
      <c r="D37" s="31"/>
      <c r="E37" s="1028"/>
      <c r="F37" s="31"/>
      <c r="G37" s="31"/>
      <c r="H37" s="1028"/>
      <c r="I37" s="1031"/>
      <c r="J37" s="1031"/>
      <c r="K37" s="1031"/>
      <c r="L37" s="1032"/>
    </row>
    <row r="38" spans="1:12" ht="12.75">
      <c r="A38" s="182" t="s">
        <v>236</v>
      </c>
      <c r="B38" s="121">
        <v>8.92</v>
      </c>
      <c r="C38" s="1027">
        <v>149.3</v>
      </c>
      <c r="D38" s="31">
        <v>153.1</v>
      </c>
      <c r="E38" s="1028">
        <v>153.6</v>
      </c>
      <c r="F38" s="31">
        <v>166.1</v>
      </c>
      <c r="G38" s="31">
        <v>167.4</v>
      </c>
      <c r="H38" s="1028">
        <v>168.2</v>
      </c>
      <c r="I38" s="1031">
        <v>2.9</v>
      </c>
      <c r="J38" s="1031">
        <v>0.3</v>
      </c>
      <c r="K38" s="1031">
        <v>9.5</v>
      </c>
      <c r="L38" s="1035">
        <v>0.5</v>
      </c>
    </row>
    <row r="39" spans="1:12" ht="12.75">
      <c r="A39" s="182" t="s">
        <v>237</v>
      </c>
      <c r="B39" s="121" t="s">
        <v>529</v>
      </c>
      <c r="C39" s="1027">
        <v>134.5</v>
      </c>
      <c r="D39" s="31">
        <v>136.3</v>
      </c>
      <c r="E39" s="1028">
        <v>136.7</v>
      </c>
      <c r="F39" s="31">
        <v>147.2</v>
      </c>
      <c r="G39" s="31">
        <v>147.4</v>
      </c>
      <c r="H39" s="1467">
        <v>148.3</v>
      </c>
      <c r="I39" s="1031">
        <v>1.6</v>
      </c>
      <c r="J39" s="1031">
        <v>0.3</v>
      </c>
      <c r="K39" s="1031">
        <v>8.5</v>
      </c>
      <c r="L39" s="1035">
        <v>0.6</v>
      </c>
    </row>
    <row r="40" spans="1:12" ht="12.75">
      <c r="A40" s="182" t="s">
        <v>238</v>
      </c>
      <c r="B40" s="121" t="s">
        <v>532</v>
      </c>
      <c r="C40" s="1027">
        <v>149</v>
      </c>
      <c r="D40" s="31">
        <v>152.7</v>
      </c>
      <c r="E40" s="1028">
        <v>153.4</v>
      </c>
      <c r="F40" s="31">
        <v>163.6</v>
      </c>
      <c r="G40" s="31">
        <v>165.6</v>
      </c>
      <c r="H40" s="1028">
        <v>166.5</v>
      </c>
      <c r="I40" s="1031">
        <v>3</v>
      </c>
      <c r="J40" s="1031">
        <v>0.5</v>
      </c>
      <c r="K40" s="1031">
        <v>8.5</v>
      </c>
      <c r="L40" s="1035">
        <v>0.5</v>
      </c>
    </row>
    <row r="41" spans="1:12" ht="12.75" customHeight="1">
      <c r="A41" s="182" t="s">
        <v>239</v>
      </c>
      <c r="B41" s="122">
        <v>0.89</v>
      </c>
      <c r="C41" s="1027">
        <v>194.8</v>
      </c>
      <c r="D41" s="31">
        <v>204.5</v>
      </c>
      <c r="E41" s="1028">
        <v>204.5</v>
      </c>
      <c r="F41" s="31">
        <v>234.6</v>
      </c>
      <c r="G41" s="31">
        <v>234.6</v>
      </c>
      <c r="H41" s="1028">
        <v>234.6</v>
      </c>
      <c r="I41" s="1031">
        <v>5</v>
      </c>
      <c r="J41" s="1031">
        <v>0</v>
      </c>
      <c r="K41" s="1031">
        <v>14.7</v>
      </c>
      <c r="L41" s="60">
        <v>0</v>
      </c>
    </row>
    <row r="42" spans="1:12" ht="12.75">
      <c r="A42" s="182" t="s">
        <v>240</v>
      </c>
      <c r="B42" s="122">
        <v>2.2</v>
      </c>
      <c r="C42" s="1027">
        <v>146.7</v>
      </c>
      <c r="D42" s="31">
        <v>153.3</v>
      </c>
      <c r="E42" s="1028">
        <v>154.2</v>
      </c>
      <c r="F42" s="31">
        <v>164.6</v>
      </c>
      <c r="G42" s="31">
        <v>164.6</v>
      </c>
      <c r="H42" s="1028">
        <v>167.7</v>
      </c>
      <c r="I42" s="1031">
        <v>5.1</v>
      </c>
      <c r="J42" s="1031">
        <v>0.6</v>
      </c>
      <c r="K42" s="1031">
        <v>8.8</v>
      </c>
      <c r="L42" s="60">
        <v>1.9</v>
      </c>
    </row>
    <row r="43" spans="1:12" ht="12.75">
      <c r="A43" s="182" t="s">
        <v>241</v>
      </c>
      <c r="B43" s="122">
        <v>14.87</v>
      </c>
      <c r="C43" s="1027">
        <v>217.1</v>
      </c>
      <c r="D43" s="31">
        <v>229.9</v>
      </c>
      <c r="E43" s="1028">
        <v>232.2</v>
      </c>
      <c r="F43" s="31">
        <v>250</v>
      </c>
      <c r="G43" s="31">
        <v>250</v>
      </c>
      <c r="H43" s="1028">
        <v>250.8</v>
      </c>
      <c r="I43" s="1031">
        <v>7</v>
      </c>
      <c r="J43" s="1031">
        <v>1</v>
      </c>
      <c r="K43" s="1031">
        <v>8</v>
      </c>
      <c r="L43" s="60">
        <v>0.3</v>
      </c>
    </row>
    <row r="44" spans="1:12" ht="12.75" customHeight="1">
      <c r="A44" s="182" t="s">
        <v>242</v>
      </c>
      <c r="B44" s="122">
        <v>3.5</v>
      </c>
      <c r="C44" s="1027">
        <v>152.2</v>
      </c>
      <c r="D44" s="31">
        <v>156.2</v>
      </c>
      <c r="E44" s="1028">
        <v>160.1</v>
      </c>
      <c r="F44" s="31">
        <v>175.9</v>
      </c>
      <c r="G44" s="31">
        <v>175.9</v>
      </c>
      <c r="H44" s="1028">
        <v>178.5</v>
      </c>
      <c r="I44" s="1031">
        <v>5.2</v>
      </c>
      <c r="J44" s="1031">
        <v>2.5</v>
      </c>
      <c r="K44" s="1031">
        <v>11.5</v>
      </c>
      <c r="L44" s="60">
        <v>1.5</v>
      </c>
    </row>
    <row r="45" spans="1:12" ht="12.75" customHeight="1">
      <c r="A45" s="182" t="s">
        <v>243</v>
      </c>
      <c r="B45" s="122">
        <v>4.19</v>
      </c>
      <c r="C45" s="1027">
        <v>168.5</v>
      </c>
      <c r="D45" s="31">
        <v>176.9</v>
      </c>
      <c r="E45" s="1028">
        <v>176.9</v>
      </c>
      <c r="F45" s="31">
        <v>187.4</v>
      </c>
      <c r="G45" s="31">
        <v>187.4</v>
      </c>
      <c r="H45" s="1028">
        <v>187.4</v>
      </c>
      <c r="I45" s="1031">
        <v>5</v>
      </c>
      <c r="J45" s="1031">
        <v>0</v>
      </c>
      <c r="K45" s="1031">
        <v>5.9</v>
      </c>
      <c r="L45" s="60">
        <v>0</v>
      </c>
    </row>
    <row r="46" spans="1:12" ht="12.75" customHeight="1">
      <c r="A46" s="182" t="s">
        <v>244</v>
      </c>
      <c r="B46" s="122">
        <v>1.26</v>
      </c>
      <c r="C46" s="1027">
        <v>158</v>
      </c>
      <c r="D46" s="31">
        <v>174.6</v>
      </c>
      <c r="E46" s="1028">
        <v>178.1</v>
      </c>
      <c r="F46" s="31">
        <v>200.7</v>
      </c>
      <c r="G46" s="31">
        <v>201.4</v>
      </c>
      <c r="H46" s="1028">
        <v>202.6</v>
      </c>
      <c r="I46" s="1031">
        <v>12.7</v>
      </c>
      <c r="J46" s="1031">
        <v>2</v>
      </c>
      <c r="K46" s="1031">
        <v>13.8</v>
      </c>
      <c r="L46" s="60">
        <v>0.6</v>
      </c>
    </row>
    <row r="47" spans="1:12" ht="12.75">
      <c r="A47" s="182" t="s">
        <v>245</v>
      </c>
      <c r="B47" s="121" t="s">
        <v>533</v>
      </c>
      <c r="C47" s="1027">
        <v>301.9</v>
      </c>
      <c r="D47" s="31">
        <v>322.8</v>
      </c>
      <c r="E47" s="1028">
        <v>324.8</v>
      </c>
      <c r="F47" s="31">
        <v>347.7</v>
      </c>
      <c r="G47" s="31">
        <v>347.6</v>
      </c>
      <c r="H47" s="1028">
        <v>347.8</v>
      </c>
      <c r="I47" s="1031">
        <v>7.6</v>
      </c>
      <c r="J47" s="1031">
        <v>0.6</v>
      </c>
      <c r="K47" s="1031">
        <v>7.1</v>
      </c>
      <c r="L47" s="1035">
        <v>0.1</v>
      </c>
    </row>
    <row r="48" spans="1:12" ht="12.75">
      <c r="A48" s="182" t="s">
        <v>246</v>
      </c>
      <c r="B48" s="122">
        <v>4.03</v>
      </c>
      <c r="C48" s="1027">
        <v>255.1</v>
      </c>
      <c r="D48" s="31">
        <v>257.8</v>
      </c>
      <c r="E48" s="1028">
        <v>257.6</v>
      </c>
      <c r="F48" s="31">
        <v>292.5</v>
      </c>
      <c r="G48" s="31">
        <v>292.5</v>
      </c>
      <c r="H48" s="1028">
        <v>293.5</v>
      </c>
      <c r="I48" s="1031">
        <v>1</v>
      </c>
      <c r="J48" s="1031">
        <v>-0.1</v>
      </c>
      <c r="K48" s="1031">
        <v>13.9</v>
      </c>
      <c r="L48" s="60">
        <v>0.3</v>
      </c>
    </row>
    <row r="49" spans="1:12" ht="12.75" customHeight="1">
      <c r="A49" s="182" t="s">
        <v>247</v>
      </c>
      <c r="B49" s="122">
        <v>3.61</v>
      </c>
      <c r="C49" s="1027">
        <v>270.1</v>
      </c>
      <c r="D49" s="31">
        <v>273.1</v>
      </c>
      <c r="E49" s="1028">
        <v>272.8</v>
      </c>
      <c r="F49" s="31">
        <v>311.6</v>
      </c>
      <c r="G49" s="31">
        <v>311.6</v>
      </c>
      <c r="H49" s="1028">
        <v>312.8</v>
      </c>
      <c r="I49" s="1031">
        <v>1</v>
      </c>
      <c r="J49" s="1031">
        <v>-0.1</v>
      </c>
      <c r="K49" s="1031">
        <v>14.7</v>
      </c>
      <c r="L49" s="60">
        <v>0.4</v>
      </c>
    </row>
    <row r="50" spans="1:12" ht="12.75" customHeight="1">
      <c r="A50" s="182" t="s">
        <v>248</v>
      </c>
      <c r="B50" s="122">
        <v>2.54</v>
      </c>
      <c r="C50" s="1027">
        <v>302.5</v>
      </c>
      <c r="D50" s="31">
        <v>302.4</v>
      </c>
      <c r="E50" s="1028">
        <v>302.4</v>
      </c>
      <c r="F50" s="31">
        <v>353.2</v>
      </c>
      <c r="G50" s="31">
        <v>353.2</v>
      </c>
      <c r="H50" s="1028">
        <v>353.2</v>
      </c>
      <c r="I50" s="1031">
        <v>0</v>
      </c>
      <c r="J50" s="1031">
        <v>0</v>
      </c>
      <c r="K50" s="1031">
        <v>16.8</v>
      </c>
      <c r="L50" s="60">
        <v>0</v>
      </c>
    </row>
    <row r="51" spans="1:12" ht="12.75" customHeight="1">
      <c r="A51" s="182" t="s">
        <v>249</v>
      </c>
      <c r="B51" s="122">
        <v>1.07</v>
      </c>
      <c r="C51" s="1027">
        <v>184.6</v>
      </c>
      <c r="D51" s="31">
        <v>199.6</v>
      </c>
      <c r="E51" s="1028">
        <v>197.2</v>
      </c>
      <c r="F51" s="31">
        <v>206.5</v>
      </c>
      <c r="G51" s="31">
        <v>206.5</v>
      </c>
      <c r="H51" s="1028">
        <v>209.9</v>
      </c>
      <c r="I51" s="1031">
        <v>6.8</v>
      </c>
      <c r="J51" s="1031">
        <v>-1.2</v>
      </c>
      <c r="K51" s="1031">
        <v>6.4</v>
      </c>
      <c r="L51" s="60">
        <v>1.6</v>
      </c>
    </row>
    <row r="52" spans="1:12" ht="12.75" customHeight="1">
      <c r="A52" s="182" t="s">
        <v>274</v>
      </c>
      <c r="B52" s="122">
        <v>0.42</v>
      </c>
      <c r="C52" s="1027">
        <v>126.6</v>
      </c>
      <c r="D52" s="31">
        <v>126.6</v>
      </c>
      <c r="E52" s="1028">
        <v>126.6</v>
      </c>
      <c r="F52" s="31">
        <v>126.7</v>
      </c>
      <c r="G52" s="31">
        <v>126.7</v>
      </c>
      <c r="H52" s="1028">
        <v>126.7</v>
      </c>
      <c r="I52" s="1031">
        <v>0</v>
      </c>
      <c r="J52" s="1031">
        <v>0</v>
      </c>
      <c r="K52" s="1031">
        <v>0.1</v>
      </c>
      <c r="L52" s="60">
        <v>0</v>
      </c>
    </row>
    <row r="53" spans="1:12" ht="12.75">
      <c r="A53" s="182" t="s">
        <v>277</v>
      </c>
      <c r="B53" s="122">
        <v>8.03</v>
      </c>
      <c r="C53" s="1027">
        <v>183.2</v>
      </c>
      <c r="D53" s="31">
        <v>192.2</v>
      </c>
      <c r="E53" s="1028">
        <v>192.3</v>
      </c>
      <c r="F53" s="31">
        <v>201.5</v>
      </c>
      <c r="G53" s="31">
        <v>201.5</v>
      </c>
      <c r="H53" s="1028">
        <v>202.2</v>
      </c>
      <c r="I53" s="1031">
        <v>5</v>
      </c>
      <c r="J53" s="1031">
        <v>0.1</v>
      </c>
      <c r="K53" s="1031">
        <v>5.1</v>
      </c>
      <c r="L53" s="60">
        <v>0.3</v>
      </c>
    </row>
    <row r="54" spans="1:12" ht="12.75" customHeight="1">
      <c r="A54" s="182" t="s">
        <v>278</v>
      </c>
      <c r="B54" s="122">
        <v>6.21</v>
      </c>
      <c r="C54" s="1027">
        <v>189.4</v>
      </c>
      <c r="D54" s="31">
        <v>200.5</v>
      </c>
      <c r="E54" s="1028">
        <v>200.2</v>
      </c>
      <c r="F54" s="31">
        <v>209.1</v>
      </c>
      <c r="G54" s="31">
        <v>209.1</v>
      </c>
      <c r="H54" s="1028">
        <v>209.8</v>
      </c>
      <c r="I54" s="1031">
        <v>5.7</v>
      </c>
      <c r="J54" s="1031">
        <v>-0.1</v>
      </c>
      <c r="K54" s="1031">
        <v>4.8</v>
      </c>
      <c r="L54" s="60">
        <v>0.3</v>
      </c>
    </row>
    <row r="55" spans="1:12" ht="12.75" customHeight="1">
      <c r="A55" s="182" t="s">
        <v>279</v>
      </c>
      <c r="B55" s="122">
        <v>1.82</v>
      </c>
      <c r="C55" s="1027">
        <v>161.5</v>
      </c>
      <c r="D55" s="31">
        <v>163.3</v>
      </c>
      <c r="E55" s="1028">
        <v>164.8</v>
      </c>
      <c r="F55" s="31">
        <v>174.8</v>
      </c>
      <c r="G55" s="31">
        <v>174.8</v>
      </c>
      <c r="H55" s="1028">
        <v>175.9</v>
      </c>
      <c r="I55" s="1031">
        <v>2</v>
      </c>
      <c r="J55" s="1031">
        <v>0.9</v>
      </c>
      <c r="K55" s="1031">
        <v>6.7</v>
      </c>
      <c r="L55" s="60">
        <v>0.6</v>
      </c>
    </row>
    <row r="56" spans="1:12" ht="12.75">
      <c r="A56" s="182" t="s">
        <v>280</v>
      </c>
      <c r="B56" s="122">
        <v>7.09</v>
      </c>
      <c r="C56" s="1027">
        <v>212.1</v>
      </c>
      <c r="D56" s="31">
        <v>224.1</v>
      </c>
      <c r="E56" s="1028">
        <v>224.5</v>
      </c>
      <c r="F56" s="31">
        <v>242.4</v>
      </c>
      <c r="G56" s="31">
        <v>242.2</v>
      </c>
      <c r="H56" s="1028">
        <v>243.2</v>
      </c>
      <c r="I56" s="1031">
        <v>5.8</v>
      </c>
      <c r="J56" s="1031">
        <v>0.2</v>
      </c>
      <c r="K56" s="1031">
        <v>8.3</v>
      </c>
      <c r="L56" s="60">
        <v>0.4</v>
      </c>
    </row>
    <row r="57" spans="1:12" ht="12.75" customHeight="1">
      <c r="A57" s="182" t="s">
        <v>281</v>
      </c>
      <c r="B57" s="122">
        <v>4.78</v>
      </c>
      <c r="C57" s="1027">
        <v>237</v>
      </c>
      <c r="D57" s="31">
        <v>248.2</v>
      </c>
      <c r="E57" s="1028">
        <v>248.2</v>
      </c>
      <c r="F57" s="31">
        <v>269.1</v>
      </c>
      <c r="G57" s="31">
        <v>269.1</v>
      </c>
      <c r="H57" s="1028">
        <v>269.1</v>
      </c>
      <c r="I57" s="1031">
        <v>4.7</v>
      </c>
      <c r="J57" s="1031">
        <v>0</v>
      </c>
      <c r="K57" s="1031">
        <v>8.4</v>
      </c>
      <c r="L57" s="60">
        <v>0</v>
      </c>
    </row>
    <row r="58" spans="1:12" ht="12.75" customHeight="1">
      <c r="A58" s="182" t="s">
        <v>282</v>
      </c>
      <c r="B58" s="122">
        <v>1.63</v>
      </c>
      <c r="C58" s="1027">
        <v>149.5</v>
      </c>
      <c r="D58" s="31">
        <v>164.7</v>
      </c>
      <c r="E58" s="1028">
        <v>164.7</v>
      </c>
      <c r="F58" s="31">
        <v>176.3</v>
      </c>
      <c r="G58" s="31">
        <v>176.3</v>
      </c>
      <c r="H58" s="1028">
        <v>176.3</v>
      </c>
      <c r="I58" s="1031">
        <v>10.2</v>
      </c>
      <c r="J58" s="1031">
        <v>0</v>
      </c>
      <c r="K58" s="1031">
        <v>7</v>
      </c>
      <c r="L58" s="60">
        <v>0</v>
      </c>
    </row>
    <row r="59" spans="1:12" ht="12.75" customHeight="1">
      <c r="A59" s="182" t="s">
        <v>283</v>
      </c>
      <c r="B59" s="122">
        <v>0.68</v>
      </c>
      <c r="C59" s="1027">
        <v>194.3</v>
      </c>
      <c r="D59" s="31">
        <v>207.4</v>
      </c>
      <c r="E59" s="1028">
        <v>211.1</v>
      </c>
      <c r="F59" s="31">
        <v>220.6</v>
      </c>
      <c r="G59" s="31">
        <v>219.1</v>
      </c>
      <c r="H59" s="1028">
        <v>228.8</v>
      </c>
      <c r="I59" s="1031">
        <v>8.6</v>
      </c>
      <c r="J59" s="1031">
        <v>1.8</v>
      </c>
      <c r="K59" s="1031">
        <v>8.4</v>
      </c>
      <c r="L59" s="60">
        <v>4.4</v>
      </c>
    </row>
    <row r="60" spans="1:12" ht="12.75">
      <c r="A60" s="657" t="s">
        <v>284</v>
      </c>
      <c r="B60" s="123">
        <v>1.66</v>
      </c>
      <c r="C60" s="1036">
        <v>173.2</v>
      </c>
      <c r="D60" s="1037">
        <v>187.7</v>
      </c>
      <c r="E60" s="1038">
        <v>191.4</v>
      </c>
      <c r="F60" s="1037">
        <v>218.3</v>
      </c>
      <c r="G60" s="1037">
        <v>218.3</v>
      </c>
      <c r="H60" s="1038">
        <v>224.9</v>
      </c>
      <c r="I60" s="1039">
        <v>10.5</v>
      </c>
      <c r="J60" s="1039">
        <v>2</v>
      </c>
      <c r="K60" s="1039">
        <v>17.5</v>
      </c>
      <c r="L60" s="1040">
        <v>3</v>
      </c>
    </row>
    <row r="61" spans="1:12" ht="12.75">
      <c r="A61" s="81" t="s">
        <v>683</v>
      </c>
      <c r="B61" s="122">
        <v>2.7129871270971364</v>
      </c>
      <c r="C61" s="1027">
        <v>449.1</v>
      </c>
      <c r="D61" s="31">
        <v>490.1</v>
      </c>
      <c r="E61" s="1028">
        <v>490.2</v>
      </c>
      <c r="F61" s="31">
        <v>516.1</v>
      </c>
      <c r="G61" s="31">
        <v>515.9</v>
      </c>
      <c r="H61" s="1028">
        <v>515.8</v>
      </c>
      <c r="I61" s="1031">
        <v>9.2</v>
      </c>
      <c r="J61" s="1031">
        <v>0</v>
      </c>
      <c r="K61" s="1031">
        <v>5.2</v>
      </c>
      <c r="L61" s="60">
        <v>0</v>
      </c>
    </row>
    <row r="62" spans="1:12" ht="13.5" thickBot="1">
      <c r="A62" s="658" t="s">
        <v>684</v>
      </c>
      <c r="B62" s="124">
        <v>97.28701000738475</v>
      </c>
      <c r="C62" s="1041">
        <v>180.2</v>
      </c>
      <c r="D62" s="1042">
        <v>194.5</v>
      </c>
      <c r="E62" s="1043">
        <v>196.8</v>
      </c>
      <c r="F62" s="1042">
        <v>216.5</v>
      </c>
      <c r="G62" s="1042">
        <v>218.7</v>
      </c>
      <c r="H62" s="1043">
        <v>223.1</v>
      </c>
      <c r="I62" s="1044">
        <v>9.2</v>
      </c>
      <c r="J62" s="1044">
        <v>1.2</v>
      </c>
      <c r="K62" s="1044">
        <v>13.4</v>
      </c>
      <c r="L62" s="1045">
        <v>2</v>
      </c>
    </row>
    <row r="63" spans="1:12" ht="13.5" thickTop="1">
      <c r="A63" s="1856" t="s">
        <v>285</v>
      </c>
      <c r="B63" s="1857"/>
      <c r="C63" s="1857"/>
      <c r="D63" s="1857"/>
      <c r="E63" s="1857"/>
      <c r="F63" s="1857"/>
      <c r="G63" s="1857"/>
      <c r="H63" s="1857"/>
      <c r="I63" s="1857"/>
      <c r="J63" s="1857"/>
      <c r="K63" s="1857"/>
      <c r="L63" s="1858"/>
    </row>
    <row r="64" spans="1:12" ht="12.75">
      <c r="A64" s="1046" t="s">
        <v>458</v>
      </c>
      <c r="B64" s="118">
        <v>100</v>
      </c>
      <c r="C64" s="1023">
        <v>179.4</v>
      </c>
      <c r="D64" s="66">
        <v>193.1</v>
      </c>
      <c r="E64" s="1024">
        <v>194.6</v>
      </c>
      <c r="F64" s="66">
        <v>215.2</v>
      </c>
      <c r="G64" s="66">
        <v>217.2</v>
      </c>
      <c r="H64" s="1024">
        <v>222.5</v>
      </c>
      <c r="I64" s="1025">
        <v>8.5</v>
      </c>
      <c r="J64" s="1025">
        <v>0.8</v>
      </c>
      <c r="K64" s="1025">
        <v>14.3</v>
      </c>
      <c r="L64" s="1026">
        <v>2.4</v>
      </c>
    </row>
    <row r="65" spans="1:12" ht="12.75">
      <c r="A65" s="659" t="s">
        <v>675</v>
      </c>
      <c r="B65" s="121">
        <v>51.53</v>
      </c>
      <c r="C65" s="1027">
        <v>170.6</v>
      </c>
      <c r="D65" s="31">
        <v>189.5</v>
      </c>
      <c r="E65" s="1047">
        <v>192.3</v>
      </c>
      <c r="F65" s="31">
        <v>218.3</v>
      </c>
      <c r="G65" s="31">
        <v>222.2</v>
      </c>
      <c r="H65" s="1028">
        <v>231.4</v>
      </c>
      <c r="I65" s="1031">
        <v>12.7</v>
      </c>
      <c r="J65" s="1031">
        <v>1.5</v>
      </c>
      <c r="K65" s="1031">
        <v>20.3</v>
      </c>
      <c r="L65" s="1032">
        <v>4.1</v>
      </c>
    </row>
    <row r="66" spans="1:12" ht="12.75">
      <c r="A66" s="374" t="s">
        <v>676</v>
      </c>
      <c r="B66" s="125">
        <v>48.47</v>
      </c>
      <c r="C66" s="1036">
        <v>188.7</v>
      </c>
      <c r="D66" s="1037">
        <v>196.8</v>
      </c>
      <c r="E66" s="1038">
        <v>196.9</v>
      </c>
      <c r="F66" s="1037">
        <v>211.9</v>
      </c>
      <c r="G66" s="1037">
        <v>212</v>
      </c>
      <c r="H66" s="1038">
        <v>212.9</v>
      </c>
      <c r="I66" s="1039">
        <v>4.3</v>
      </c>
      <c r="J66" s="1039">
        <v>0.1</v>
      </c>
      <c r="K66" s="1039">
        <v>8.1</v>
      </c>
      <c r="L66" s="1048">
        <v>0.4</v>
      </c>
    </row>
    <row r="67" spans="1:12" ht="12.75">
      <c r="A67" s="48" t="s">
        <v>677</v>
      </c>
      <c r="B67" s="126">
        <v>81.26</v>
      </c>
      <c r="C67" s="1027">
        <v>173.2</v>
      </c>
      <c r="D67" s="31">
        <v>187.3</v>
      </c>
      <c r="E67" s="1028">
        <v>189</v>
      </c>
      <c r="F67" s="31">
        <v>212.1</v>
      </c>
      <c r="G67" s="31">
        <v>214.4</v>
      </c>
      <c r="H67" s="1028">
        <v>219.8</v>
      </c>
      <c r="I67" s="1031">
        <v>9.1</v>
      </c>
      <c r="J67" s="1031">
        <v>0.9</v>
      </c>
      <c r="K67" s="1031">
        <v>16.3</v>
      </c>
      <c r="L67" s="1032">
        <v>2.5</v>
      </c>
    </row>
    <row r="68" spans="1:12" ht="12.75">
      <c r="A68" s="48" t="s">
        <v>678</v>
      </c>
      <c r="B68" s="127">
        <v>18.74</v>
      </c>
      <c r="C68" s="1036">
        <v>205.9</v>
      </c>
      <c r="D68" s="1037">
        <v>217.9</v>
      </c>
      <c r="E68" s="1038">
        <v>218.7</v>
      </c>
      <c r="F68" s="1037">
        <v>228.6</v>
      </c>
      <c r="G68" s="1037">
        <v>229.5</v>
      </c>
      <c r="H68" s="1038">
        <v>234.1</v>
      </c>
      <c r="I68" s="1039">
        <v>6.2</v>
      </c>
      <c r="J68" s="1039">
        <v>0.4</v>
      </c>
      <c r="K68" s="1039">
        <v>7</v>
      </c>
      <c r="L68" s="1048">
        <v>2</v>
      </c>
    </row>
    <row r="69" spans="1:12" ht="12.75">
      <c r="A69" s="659" t="s">
        <v>679</v>
      </c>
      <c r="B69" s="126">
        <v>68.86</v>
      </c>
      <c r="C69" s="1027">
        <v>175.3</v>
      </c>
      <c r="D69" s="31">
        <v>192</v>
      </c>
      <c r="E69" s="1028">
        <v>193.4</v>
      </c>
      <c r="F69" s="31">
        <v>214.2</v>
      </c>
      <c r="G69" s="31">
        <v>216.6</v>
      </c>
      <c r="H69" s="1028">
        <v>222.8</v>
      </c>
      <c r="I69" s="1031">
        <v>10.3</v>
      </c>
      <c r="J69" s="1031">
        <v>0.7</v>
      </c>
      <c r="K69" s="1031">
        <v>15.2</v>
      </c>
      <c r="L69" s="1032">
        <v>2.9</v>
      </c>
    </row>
    <row r="70" spans="1:12" ht="12.75">
      <c r="A70" s="374" t="s">
        <v>680</v>
      </c>
      <c r="B70" s="127">
        <v>31.14</v>
      </c>
      <c r="C70" s="1036">
        <v>188.4</v>
      </c>
      <c r="D70" s="1037">
        <v>195.4</v>
      </c>
      <c r="E70" s="1038">
        <v>197.1</v>
      </c>
      <c r="F70" s="1037">
        <v>217.4</v>
      </c>
      <c r="G70" s="1037">
        <v>218.6</v>
      </c>
      <c r="H70" s="1038">
        <v>221.6</v>
      </c>
      <c r="I70" s="1039">
        <v>4.6</v>
      </c>
      <c r="J70" s="1039">
        <v>0.9</v>
      </c>
      <c r="K70" s="1039">
        <v>12.4</v>
      </c>
      <c r="L70" s="1048">
        <v>1.4</v>
      </c>
    </row>
    <row r="71" spans="1:12" ht="12.75">
      <c r="A71" s="48" t="s">
        <v>681</v>
      </c>
      <c r="B71" s="126">
        <v>17.03</v>
      </c>
      <c r="C71" s="1027">
        <v>221.8</v>
      </c>
      <c r="D71" s="31">
        <v>235.8</v>
      </c>
      <c r="E71" s="1028">
        <v>237.6</v>
      </c>
      <c r="F71" s="31">
        <v>262.5</v>
      </c>
      <c r="G71" s="31">
        <v>262.6</v>
      </c>
      <c r="H71" s="1028">
        <v>264.7</v>
      </c>
      <c r="I71" s="1031">
        <v>7.1</v>
      </c>
      <c r="J71" s="1031">
        <v>0.8</v>
      </c>
      <c r="K71" s="1031">
        <v>11.4</v>
      </c>
      <c r="L71" s="1032">
        <v>0.8</v>
      </c>
    </row>
    <row r="72" spans="1:12" ht="12.75">
      <c r="A72" s="660" t="s">
        <v>682</v>
      </c>
      <c r="B72" s="127">
        <v>82.97</v>
      </c>
      <c r="C72" s="1036">
        <v>170.6</v>
      </c>
      <c r="D72" s="1037">
        <v>184.3</v>
      </c>
      <c r="E72" s="1038">
        <v>185.7</v>
      </c>
      <c r="F72" s="1037">
        <v>205.5</v>
      </c>
      <c r="G72" s="1037">
        <v>207.9</v>
      </c>
      <c r="H72" s="1038">
        <v>213.8</v>
      </c>
      <c r="I72" s="1039">
        <v>8.9</v>
      </c>
      <c r="J72" s="1039">
        <v>0.8</v>
      </c>
      <c r="K72" s="1039">
        <v>15.1</v>
      </c>
      <c r="L72" s="1048">
        <v>2.8</v>
      </c>
    </row>
    <row r="73" spans="1:12" ht="12.75">
      <c r="A73" s="661" t="s">
        <v>683</v>
      </c>
      <c r="B73" s="128">
        <v>3.0403594784183583</v>
      </c>
      <c r="C73" s="1049">
        <v>418.3</v>
      </c>
      <c r="D73" s="1050">
        <v>460.7</v>
      </c>
      <c r="E73" s="1047">
        <v>460.8</v>
      </c>
      <c r="F73" s="1050">
        <v>490</v>
      </c>
      <c r="G73" s="1050">
        <v>490</v>
      </c>
      <c r="H73" s="1047">
        <v>490</v>
      </c>
      <c r="I73" s="1031">
        <v>10.2</v>
      </c>
      <c r="J73" s="1031">
        <v>0</v>
      </c>
      <c r="K73" s="1031">
        <v>6.3</v>
      </c>
      <c r="L73" s="1032">
        <v>0</v>
      </c>
    </row>
    <row r="74" spans="1:12" ht="12.75">
      <c r="A74" s="662" t="s">
        <v>684</v>
      </c>
      <c r="B74" s="123">
        <v>96.95964052158165</v>
      </c>
      <c r="C74" s="1036">
        <v>171.9</v>
      </c>
      <c r="D74" s="1037">
        <v>184.7</v>
      </c>
      <c r="E74" s="1038">
        <v>186.2</v>
      </c>
      <c r="F74" s="1037">
        <v>206.6</v>
      </c>
      <c r="G74" s="1037">
        <v>208.7</v>
      </c>
      <c r="H74" s="1038">
        <v>214.1</v>
      </c>
      <c r="I74" s="1039">
        <v>8.3</v>
      </c>
      <c r="J74" s="1039">
        <v>0.8</v>
      </c>
      <c r="K74" s="1039">
        <v>15</v>
      </c>
      <c r="L74" s="1048">
        <v>2.6</v>
      </c>
    </row>
    <row r="75" spans="1:12" ht="12.75">
      <c r="A75" s="1853" t="s">
        <v>286</v>
      </c>
      <c r="B75" s="1854"/>
      <c r="C75" s="1854"/>
      <c r="D75" s="1854"/>
      <c r="E75" s="1854"/>
      <c r="F75" s="1854"/>
      <c r="G75" s="1854"/>
      <c r="H75" s="1855"/>
      <c r="I75" s="1854"/>
      <c r="J75" s="1854"/>
      <c r="K75" s="1854"/>
      <c r="L75" s="663"/>
    </row>
    <row r="76" spans="1:12" ht="12.75">
      <c r="A76" s="48" t="s">
        <v>458</v>
      </c>
      <c r="B76" s="598">
        <v>100</v>
      </c>
      <c r="C76" s="1023">
        <v>190.8</v>
      </c>
      <c r="D76" s="1051">
        <v>207.6</v>
      </c>
      <c r="E76" s="1024">
        <v>209.8</v>
      </c>
      <c r="F76" s="1051">
        <v>229.6</v>
      </c>
      <c r="G76" s="1051">
        <v>231.9</v>
      </c>
      <c r="H76" s="1024">
        <v>235.8</v>
      </c>
      <c r="I76" s="1052">
        <v>10</v>
      </c>
      <c r="J76" s="1052">
        <v>1.1</v>
      </c>
      <c r="K76" s="1052">
        <v>12.4</v>
      </c>
      <c r="L76" s="1053">
        <v>1.7</v>
      </c>
    </row>
    <row r="77" spans="1:12" ht="12.75">
      <c r="A77" s="659" t="s">
        <v>675</v>
      </c>
      <c r="B77" s="121">
        <v>54.98</v>
      </c>
      <c r="C77" s="1027">
        <v>183.5</v>
      </c>
      <c r="D77" s="31">
        <v>205.8</v>
      </c>
      <c r="E77" s="1028">
        <v>208.2</v>
      </c>
      <c r="F77" s="31">
        <v>229.6</v>
      </c>
      <c r="G77" s="31">
        <v>233.4</v>
      </c>
      <c r="H77" s="1028">
        <v>239.5</v>
      </c>
      <c r="I77" s="1031">
        <v>13.5</v>
      </c>
      <c r="J77" s="1031">
        <v>1.2</v>
      </c>
      <c r="K77" s="1031">
        <v>15</v>
      </c>
      <c r="L77" s="1032">
        <v>2.6</v>
      </c>
    </row>
    <row r="78" spans="1:12" ht="12.75">
      <c r="A78" s="249" t="s">
        <v>676</v>
      </c>
      <c r="B78" s="125">
        <v>45.02</v>
      </c>
      <c r="C78" s="1036">
        <v>199.8</v>
      </c>
      <c r="D78" s="1037">
        <v>209.9</v>
      </c>
      <c r="E78" s="1038">
        <v>211.7</v>
      </c>
      <c r="F78" s="1037">
        <v>229.7</v>
      </c>
      <c r="G78" s="1037">
        <v>230</v>
      </c>
      <c r="H78" s="1038">
        <v>231.2</v>
      </c>
      <c r="I78" s="1039">
        <v>6</v>
      </c>
      <c r="J78" s="1039">
        <v>0.9</v>
      </c>
      <c r="K78" s="1039">
        <v>9.2</v>
      </c>
      <c r="L78" s="1048">
        <v>0.5</v>
      </c>
    </row>
    <row r="79" spans="1:12" ht="12.75">
      <c r="A79" s="661" t="s">
        <v>683</v>
      </c>
      <c r="B79" s="128">
        <v>2.5436097629598367</v>
      </c>
      <c r="C79" s="1049">
        <v>451.7</v>
      </c>
      <c r="D79" s="1050">
        <v>493</v>
      </c>
      <c r="E79" s="1047">
        <v>493</v>
      </c>
      <c r="F79" s="1050">
        <v>518</v>
      </c>
      <c r="G79" s="1050">
        <v>517.7</v>
      </c>
      <c r="H79" s="1047">
        <v>517.5</v>
      </c>
      <c r="I79" s="1031">
        <v>9.1</v>
      </c>
      <c r="J79" s="1031">
        <v>0</v>
      </c>
      <c r="K79" s="1031">
        <v>5</v>
      </c>
      <c r="L79" s="1032">
        <v>0</v>
      </c>
    </row>
    <row r="80" spans="1:12" ht="12.75">
      <c r="A80" s="662" t="s">
        <v>684</v>
      </c>
      <c r="B80" s="123">
        <v>97.45639023704015</v>
      </c>
      <c r="C80" s="1036">
        <v>184</v>
      </c>
      <c r="D80" s="1037">
        <v>200.2</v>
      </c>
      <c r="E80" s="1038">
        <v>202.4</v>
      </c>
      <c r="F80" s="1037">
        <v>222.1</v>
      </c>
      <c r="G80" s="1037">
        <v>224.4</v>
      </c>
      <c r="H80" s="1038">
        <v>228.4</v>
      </c>
      <c r="I80" s="1039">
        <v>10</v>
      </c>
      <c r="J80" s="1039">
        <v>1.1</v>
      </c>
      <c r="K80" s="1039">
        <v>12.8</v>
      </c>
      <c r="L80" s="1048">
        <v>1.8</v>
      </c>
    </row>
    <row r="81" spans="1:12" ht="12.75">
      <c r="A81" s="664" t="s">
        <v>287</v>
      </c>
      <c r="B81" s="129"/>
      <c r="C81" s="1054"/>
      <c r="D81" s="1055"/>
      <c r="E81" s="1055"/>
      <c r="F81" s="1055"/>
      <c r="G81" s="1055"/>
      <c r="H81" s="1055"/>
      <c r="I81" s="1055"/>
      <c r="J81" s="1055"/>
      <c r="K81" s="1055"/>
      <c r="L81" s="78"/>
    </row>
    <row r="82" spans="1:12" ht="12.75">
      <c r="A82" s="1046" t="s">
        <v>458</v>
      </c>
      <c r="B82" s="118">
        <v>100</v>
      </c>
      <c r="C82" s="1023">
        <v>190.6</v>
      </c>
      <c r="D82" s="66">
        <v>203.4</v>
      </c>
      <c r="E82" s="1024">
        <v>207</v>
      </c>
      <c r="F82" s="66">
        <v>225.5</v>
      </c>
      <c r="G82" s="66">
        <v>227.3</v>
      </c>
      <c r="H82" s="1469">
        <v>231.5</v>
      </c>
      <c r="I82" s="1025">
        <v>8.6</v>
      </c>
      <c r="J82" s="1025">
        <v>1.8</v>
      </c>
      <c r="K82" s="1025">
        <v>11.8</v>
      </c>
      <c r="L82" s="1026">
        <v>1.8</v>
      </c>
    </row>
    <row r="83" spans="1:12" ht="12.75">
      <c r="A83" s="659" t="s">
        <v>675</v>
      </c>
      <c r="B83" s="121">
        <v>53.04</v>
      </c>
      <c r="C83" s="1027">
        <v>187.2</v>
      </c>
      <c r="D83" s="31">
        <v>203.6</v>
      </c>
      <c r="E83" s="1028">
        <v>209.8</v>
      </c>
      <c r="F83" s="31">
        <v>230.3</v>
      </c>
      <c r="G83" s="31">
        <v>233.4</v>
      </c>
      <c r="H83" s="1467">
        <v>240</v>
      </c>
      <c r="I83" s="1031">
        <v>12.1</v>
      </c>
      <c r="J83" s="1031">
        <v>3</v>
      </c>
      <c r="K83" s="1031">
        <v>14.4</v>
      </c>
      <c r="L83" s="1032">
        <v>2.8</v>
      </c>
    </row>
    <row r="84" spans="1:12" ht="12.75">
      <c r="A84" s="374" t="s">
        <v>676</v>
      </c>
      <c r="B84" s="122">
        <v>46.96</v>
      </c>
      <c r="C84" s="1036">
        <v>194.5</v>
      </c>
      <c r="D84" s="1037">
        <v>203.2</v>
      </c>
      <c r="E84" s="1038">
        <v>203.8</v>
      </c>
      <c r="F84" s="1037">
        <v>220.2</v>
      </c>
      <c r="G84" s="1037">
        <v>220.5</v>
      </c>
      <c r="H84" s="1470">
        <v>221.8</v>
      </c>
      <c r="I84" s="1039">
        <v>4.8</v>
      </c>
      <c r="J84" s="1039">
        <v>0.3</v>
      </c>
      <c r="K84" s="1039">
        <v>8.8</v>
      </c>
      <c r="L84" s="1048">
        <v>0.6</v>
      </c>
    </row>
    <row r="85" spans="1:12" ht="12.75">
      <c r="A85" s="81" t="s">
        <v>683</v>
      </c>
      <c r="B85" s="128">
        <v>2.332799605862791</v>
      </c>
      <c r="C85" s="1027">
        <v>492.6</v>
      </c>
      <c r="D85" s="31">
        <v>530.8</v>
      </c>
      <c r="E85" s="1028">
        <v>530.8</v>
      </c>
      <c r="F85" s="31">
        <v>553.9</v>
      </c>
      <c r="G85" s="31">
        <v>553.9</v>
      </c>
      <c r="H85" s="1467">
        <v>553.8</v>
      </c>
      <c r="I85" s="1031">
        <v>7.8</v>
      </c>
      <c r="J85" s="1031">
        <v>0</v>
      </c>
      <c r="K85" s="1031">
        <v>4.3</v>
      </c>
      <c r="L85" s="1032">
        <v>0</v>
      </c>
    </row>
    <row r="86" spans="1:12" ht="13.5" thickBot="1">
      <c r="A86" s="635" t="s">
        <v>684</v>
      </c>
      <c r="B86" s="186">
        <v>97.66720039413721</v>
      </c>
      <c r="C86" s="1056">
        <v>183.4</v>
      </c>
      <c r="D86" s="67">
        <v>195.6</v>
      </c>
      <c r="E86" s="1057">
        <v>199.2</v>
      </c>
      <c r="F86" s="67">
        <v>217.7</v>
      </c>
      <c r="G86" s="67">
        <v>219.5</v>
      </c>
      <c r="H86" s="1471">
        <v>223.8</v>
      </c>
      <c r="I86" s="1058">
        <v>8.6</v>
      </c>
      <c r="J86" s="1058">
        <v>1.8</v>
      </c>
      <c r="K86" s="1058">
        <v>12.3</v>
      </c>
      <c r="L86" s="1059">
        <v>2</v>
      </c>
    </row>
    <row r="87" spans="1:2" ht="12.75">
      <c r="A87" s="18" t="s">
        <v>412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sheetProtection/>
  <mergeCells count="9">
    <mergeCell ref="A1:L1"/>
    <mergeCell ref="A2:L2"/>
    <mergeCell ref="A4:L4"/>
    <mergeCell ref="A5:L5"/>
    <mergeCell ref="A75:K75"/>
    <mergeCell ref="D6:E6"/>
    <mergeCell ref="F6:H6"/>
    <mergeCell ref="J6:K6"/>
    <mergeCell ref="A63:L63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758" t="s">
        <v>906</v>
      </c>
      <c r="B1" s="1758"/>
      <c r="C1" s="1758"/>
      <c r="D1" s="1758"/>
      <c r="E1" s="1758"/>
      <c r="F1" s="1758"/>
      <c r="G1" s="1758"/>
      <c r="H1" s="1758"/>
      <c r="I1" s="1758"/>
      <c r="J1" s="1758"/>
      <c r="K1" s="602"/>
      <c r="L1" s="142"/>
      <c r="M1" s="142"/>
      <c r="N1" s="142"/>
    </row>
    <row r="2" spans="1:14" ht="15.75">
      <c r="A2" s="1801" t="s">
        <v>1000</v>
      </c>
      <c r="B2" s="1801"/>
      <c r="C2" s="1801"/>
      <c r="D2" s="1801"/>
      <c r="E2" s="1801"/>
      <c r="F2" s="1801"/>
      <c r="G2" s="1801"/>
      <c r="H2" s="1801"/>
      <c r="I2" s="1801"/>
      <c r="J2" s="1801"/>
      <c r="K2" s="142"/>
      <c r="L2" s="142"/>
      <c r="M2" s="142"/>
      <c r="N2" s="142"/>
    </row>
    <row r="3" spans="1:14" ht="12.75">
      <c r="A3" s="1859" t="s">
        <v>201</v>
      </c>
      <c r="B3" s="1859"/>
      <c r="C3" s="1859"/>
      <c r="D3" s="1859"/>
      <c r="E3" s="1859"/>
      <c r="F3" s="1859"/>
      <c r="G3" s="1859"/>
      <c r="H3" s="1859"/>
      <c r="I3" s="1859"/>
      <c r="J3" s="1859"/>
      <c r="K3" s="142"/>
      <c r="L3" s="142"/>
      <c r="M3" s="142"/>
      <c r="N3" s="142"/>
    </row>
    <row r="4" spans="1:11" ht="12.75">
      <c r="A4" s="1860" t="s">
        <v>127</v>
      </c>
      <c r="B4" s="1860"/>
      <c r="C4" s="1860"/>
      <c r="D4" s="1860"/>
      <c r="E4" s="1860"/>
      <c r="F4" s="1860"/>
      <c r="G4" s="1860"/>
      <c r="H4" s="1860"/>
      <c r="I4" s="1860"/>
      <c r="J4" s="1860"/>
      <c r="K4" s="341"/>
    </row>
    <row r="5" spans="1:14" ht="13.5" thickBot="1">
      <c r="A5" s="1826" t="s">
        <v>130</v>
      </c>
      <c r="B5" s="1826"/>
      <c r="C5" s="1826"/>
      <c r="D5" s="1826"/>
      <c r="E5" s="1826"/>
      <c r="F5" s="1826"/>
      <c r="G5" s="1826"/>
      <c r="H5" s="1826"/>
      <c r="I5" s="1826"/>
      <c r="J5" s="1826"/>
      <c r="K5" s="142"/>
      <c r="L5" s="142"/>
      <c r="M5" s="142"/>
      <c r="N5" s="142"/>
    </row>
    <row r="6" spans="1:14" ht="12.75">
      <c r="A6" s="1861" t="s">
        <v>697</v>
      </c>
      <c r="B6" s="193" t="s">
        <v>202</v>
      </c>
      <c r="C6" s="194"/>
      <c r="D6" s="194"/>
      <c r="E6" s="195" t="s">
        <v>289</v>
      </c>
      <c r="F6" s="196" t="s">
        <v>110</v>
      </c>
      <c r="G6" s="197" t="s">
        <v>644</v>
      </c>
      <c r="H6" s="198" t="s">
        <v>82</v>
      </c>
      <c r="I6" s="1863" t="s">
        <v>545</v>
      </c>
      <c r="J6" s="1864"/>
      <c r="K6" s="142"/>
      <c r="L6" s="142"/>
      <c r="M6" s="142"/>
      <c r="N6" s="142"/>
    </row>
    <row r="7" spans="1:14" ht="12.75">
      <c r="A7" s="1862"/>
      <c r="B7" s="139" t="s">
        <v>203</v>
      </c>
      <c r="C7" s="200"/>
      <c r="D7" s="200"/>
      <c r="E7" s="201" t="s">
        <v>202</v>
      </c>
      <c r="F7" s="665" t="s">
        <v>131</v>
      </c>
      <c r="G7" s="633" t="s">
        <v>131</v>
      </c>
      <c r="H7" s="666" t="s">
        <v>131</v>
      </c>
      <c r="I7" s="1060" t="s">
        <v>644</v>
      </c>
      <c r="J7" s="1061" t="s">
        <v>82</v>
      </c>
      <c r="K7" s="142"/>
      <c r="L7" s="142"/>
      <c r="M7" s="142"/>
      <c r="N7" s="142"/>
    </row>
    <row r="8" spans="1:14" ht="12.75">
      <c r="A8" s="167" t="s">
        <v>290</v>
      </c>
      <c r="B8" s="286">
        <v>100</v>
      </c>
      <c r="C8" s="169"/>
      <c r="D8" s="154"/>
      <c r="E8" s="170">
        <v>100</v>
      </c>
      <c r="F8" s="1062">
        <v>180.05177</v>
      </c>
      <c r="G8" s="66">
        <v>193.57171</v>
      </c>
      <c r="H8" s="1063">
        <v>218.13622999999998</v>
      </c>
      <c r="I8" s="27">
        <v>7.5</v>
      </c>
      <c r="J8" s="59">
        <v>12.7</v>
      </c>
      <c r="K8" s="142"/>
      <c r="M8" s="142"/>
      <c r="N8" s="142"/>
    </row>
    <row r="9" spans="1:14" ht="12.75">
      <c r="A9" s="167"/>
      <c r="B9" s="286"/>
      <c r="C9" s="169"/>
      <c r="D9" s="154"/>
      <c r="E9" s="170"/>
      <c r="F9" s="1064"/>
      <c r="G9" s="1065"/>
      <c r="H9" s="1066"/>
      <c r="I9" s="27"/>
      <c r="J9" s="59"/>
      <c r="K9" s="142"/>
      <c r="M9" s="142"/>
      <c r="N9" s="142"/>
    </row>
    <row r="10" spans="1:14" ht="12.75">
      <c r="A10" s="167" t="s">
        <v>291</v>
      </c>
      <c r="B10" s="286">
        <v>53.2</v>
      </c>
      <c r="C10" s="169"/>
      <c r="D10" s="169"/>
      <c r="E10" s="170">
        <v>45.53</v>
      </c>
      <c r="F10" s="1062">
        <v>189.7320667691632</v>
      </c>
      <c r="G10" s="66">
        <v>208.6955633648144</v>
      </c>
      <c r="H10" s="1063">
        <v>244.44399297166703</v>
      </c>
      <c r="I10" s="27">
        <v>10</v>
      </c>
      <c r="J10" s="59">
        <v>17.1</v>
      </c>
      <c r="K10" s="142"/>
      <c r="M10" s="142"/>
      <c r="N10" s="142"/>
    </row>
    <row r="11" spans="1:14" ht="12.75">
      <c r="A11" s="171"/>
      <c r="B11" s="287"/>
      <c r="C11" s="122"/>
      <c r="D11" s="122"/>
      <c r="E11" s="173"/>
      <c r="F11" s="1067"/>
      <c r="G11" s="31"/>
      <c r="H11" s="1068"/>
      <c r="I11" s="174"/>
      <c r="J11" s="1069"/>
      <c r="K11" s="142"/>
      <c r="M11" s="142"/>
      <c r="N11" s="142"/>
    </row>
    <row r="12" spans="1:14" ht="12.75">
      <c r="A12" s="175" t="s">
        <v>213</v>
      </c>
      <c r="B12" s="288"/>
      <c r="C12" s="126"/>
      <c r="D12" s="126"/>
      <c r="E12" s="177"/>
      <c r="F12" s="1067"/>
      <c r="G12" s="31"/>
      <c r="H12" s="1068"/>
      <c r="I12" s="174"/>
      <c r="J12" s="1069"/>
      <c r="K12" s="142"/>
      <c r="M12" s="142"/>
      <c r="N12" s="142"/>
    </row>
    <row r="13" spans="1:14" ht="12.75">
      <c r="A13" s="178" t="s">
        <v>292</v>
      </c>
      <c r="B13" s="288">
        <v>14.16</v>
      </c>
      <c r="C13" s="122"/>
      <c r="D13" s="122"/>
      <c r="E13" s="177">
        <v>0</v>
      </c>
      <c r="F13" s="1067">
        <v>170.2</v>
      </c>
      <c r="G13" s="31">
        <v>213.1</v>
      </c>
      <c r="H13" s="1068">
        <v>230.3</v>
      </c>
      <c r="I13" s="29">
        <v>25.2</v>
      </c>
      <c r="J13" s="60">
        <v>8.1</v>
      </c>
      <c r="K13" s="142"/>
      <c r="L13" s="180"/>
      <c r="M13" s="142"/>
      <c r="N13" s="142"/>
    </row>
    <row r="14" spans="1:14" ht="12.75">
      <c r="A14" s="178" t="s">
        <v>293</v>
      </c>
      <c r="B14" s="288">
        <v>1.79</v>
      </c>
      <c r="C14" s="122">
        <v>1.79</v>
      </c>
      <c r="D14" s="122">
        <v>0.8261940952937737</v>
      </c>
      <c r="E14" s="177">
        <v>2.62</v>
      </c>
      <c r="F14" s="1067">
        <v>240.9</v>
      </c>
      <c r="G14" s="31">
        <v>264.2</v>
      </c>
      <c r="H14" s="1068">
        <v>239.3</v>
      </c>
      <c r="I14" s="29">
        <v>9.7</v>
      </c>
      <c r="J14" s="60">
        <v>-9.4</v>
      </c>
      <c r="K14" s="142"/>
      <c r="L14" s="180"/>
      <c r="M14" s="142"/>
      <c r="N14" s="142"/>
    </row>
    <row r="15" spans="1:14" ht="12.75">
      <c r="A15" s="178" t="s">
        <v>294</v>
      </c>
      <c r="B15" s="288">
        <v>2.05</v>
      </c>
      <c r="C15" s="122">
        <v>2.05</v>
      </c>
      <c r="D15" s="122">
        <v>0.946199941537562</v>
      </c>
      <c r="E15" s="177">
        <v>3</v>
      </c>
      <c r="F15" s="1067">
        <v>173.9</v>
      </c>
      <c r="G15" s="31">
        <v>183.5</v>
      </c>
      <c r="H15" s="1068">
        <v>204</v>
      </c>
      <c r="I15" s="29">
        <v>5.5</v>
      </c>
      <c r="J15" s="60">
        <v>11.2</v>
      </c>
      <c r="K15" s="142"/>
      <c r="L15" s="180"/>
      <c r="M15" s="142"/>
      <c r="N15" s="142"/>
    </row>
    <row r="16" spans="1:14" ht="12.75">
      <c r="A16" s="175" t="s">
        <v>217</v>
      </c>
      <c r="B16" s="288">
        <v>2.73</v>
      </c>
      <c r="C16" s="122">
        <v>2.73</v>
      </c>
      <c r="D16" s="122">
        <v>1.2600613855597778</v>
      </c>
      <c r="E16" s="177">
        <v>3.99</v>
      </c>
      <c r="F16" s="1067">
        <v>182.8</v>
      </c>
      <c r="G16" s="31">
        <v>205</v>
      </c>
      <c r="H16" s="1068">
        <v>259</v>
      </c>
      <c r="I16" s="29">
        <v>12.1</v>
      </c>
      <c r="J16" s="60">
        <v>26.3</v>
      </c>
      <c r="K16" s="142"/>
      <c r="L16" s="180"/>
      <c r="M16" s="142"/>
      <c r="N16" s="120"/>
    </row>
    <row r="17" spans="1:14" ht="12.75">
      <c r="A17" s="181" t="s">
        <v>321</v>
      </c>
      <c r="B17" s="288">
        <v>7.89</v>
      </c>
      <c r="C17" s="122"/>
      <c r="D17" s="122"/>
      <c r="E17" s="177">
        <v>0</v>
      </c>
      <c r="F17" s="1067">
        <v>161.8</v>
      </c>
      <c r="G17" s="31">
        <v>164.7</v>
      </c>
      <c r="H17" s="1068">
        <v>219.9</v>
      </c>
      <c r="I17" s="29">
        <v>1.8</v>
      </c>
      <c r="J17" s="60">
        <v>33.5</v>
      </c>
      <c r="K17" s="142"/>
      <c r="L17" s="180"/>
      <c r="M17" s="142"/>
      <c r="N17" s="142"/>
    </row>
    <row r="18" spans="1:14" ht="12.75" hidden="1">
      <c r="A18" s="182" t="s">
        <v>322</v>
      </c>
      <c r="B18" s="288"/>
      <c r="C18" s="122"/>
      <c r="D18" s="122"/>
      <c r="E18" s="177">
        <v>0</v>
      </c>
      <c r="F18" s="1067">
        <v>153.7</v>
      </c>
      <c r="G18" s="31">
        <v>152.2</v>
      </c>
      <c r="H18" s="1068">
        <v>213.5</v>
      </c>
      <c r="I18" s="29">
        <v>-1</v>
      </c>
      <c r="J18" s="60">
        <v>40.3</v>
      </c>
      <c r="K18" s="142"/>
      <c r="L18" s="180"/>
      <c r="M18" s="142"/>
      <c r="N18" s="142"/>
    </row>
    <row r="19" spans="1:14" ht="12.75" hidden="1">
      <c r="A19" s="183" t="s">
        <v>323</v>
      </c>
      <c r="B19" s="288"/>
      <c r="C19" s="122"/>
      <c r="D19" s="122"/>
      <c r="E19" s="177">
        <v>0</v>
      </c>
      <c r="F19" s="1067">
        <v>153.9</v>
      </c>
      <c r="G19" s="31">
        <v>153.4</v>
      </c>
      <c r="H19" s="1068">
        <v>219.8</v>
      </c>
      <c r="I19" s="29">
        <v>-0.3</v>
      </c>
      <c r="J19" s="60">
        <v>43.3</v>
      </c>
      <c r="K19" s="142"/>
      <c r="L19" s="180"/>
      <c r="M19" s="142"/>
      <c r="N19" s="142"/>
    </row>
    <row r="20" spans="1:14" ht="12.75" hidden="1">
      <c r="A20" s="183" t="s">
        <v>324</v>
      </c>
      <c r="B20" s="288"/>
      <c r="C20" s="122"/>
      <c r="D20" s="122"/>
      <c r="E20" s="177">
        <v>0</v>
      </c>
      <c r="F20" s="1067">
        <v>162.5</v>
      </c>
      <c r="G20" s="31">
        <v>155.2</v>
      </c>
      <c r="H20" s="1068">
        <v>196</v>
      </c>
      <c r="I20" s="29">
        <v>-4.5</v>
      </c>
      <c r="J20" s="60">
        <v>26.3</v>
      </c>
      <c r="K20" s="142"/>
      <c r="L20" s="180"/>
      <c r="M20" s="142"/>
      <c r="N20" s="142"/>
    </row>
    <row r="21" spans="1:14" ht="12.75" hidden="1">
      <c r="A21" s="182" t="s">
        <v>325</v>
      </c>
      <c r="B21" s="288"/>
      <c r="C21" s="122"/>
      <c r="D21" s="122"/>
      <c r="E21" s="177">
        <v>0</v>
      </c>
      <c r="F21" s="1067">
        <v>192.6</v>
      </c>
      <c r="G21" s="31">
        <v>212.9</v>
      </c>
      <c r="H21" s="1068">
        <v>244.1</v>
      </c>
      <c r="I21" s="29">
        <v>10.5</v>
      </c>
      <c r="J21" s="60">
        <v>14.7</v>
      </c>
      <c r="K21" s="142"/>
      <c r="L21" s="180"/>
      <c r="M21" s="142"/>
      <c r="N21" s="142"/>
    </row>
    <row r="22" spans="1:14" ht="12.75" hidden="1">
      <c r="A22" s="183" t="s">
        <v>333</v>
      </c>
      <c r="B22" s="288"/>
      <c r="C22" s="122"/>
      <c r="D22" s="122"/>
      <c r="E22" s="177">
        <v>0</v>
      </c>
      <c r="F22" s="1067">
        <v>193.6</v>
      </c>
      <c r="G22" s="31">
        <v>214.8</v>
      </c>
      <c r="H22" s="1068">
        <v>247</v>
      </c>
      <c r="I22" s="29">
        <v>11</v>
      </c>
      <c r="J22" s="60">
        <v>15</v>
      </c>
      <c r="K22" s="142"/>
      <c r="L22" s="180"/>
      <c r="M22" s="142"/>
      <c r="N22" s="142"/>
    </row>
    <row r="23" spans="1:14" ht="12.75" hidden="1">
      <c r="A23" s="183" t="s">
        <v>337</v>
      </c>
      <c r="B23" s="288"/>
      <c r="C23" s="122"/>
      <c r="D23" s="122"/>
      <c r="E23" s="177">
        <v>0</v>
      </c>
      <c r="F23" s="1067">
        <v>160.5</v>
      </c>
      <c r="G23" s="31">
        <v>159.1</v>
      </c>
      <c r="H23" s="1068">
        <v>167.2</v>
      </c>
      <c r="I23" s="29">
        <v>-0.9</v>
      </c>
      <c r="J23" s="60">
        <v>5.1</v>
      </c>
      <c r="K23" s="142"/>
      <c r="L23" s="180"/>
      <c r="M23" s="142"/>
      <c r="N23" s="142"/>
    </row>
    <row r="24" spans="1:12" ht="12.75">
      <c r="A24" s="175" t="s">
        <v>226</v>
      </c>
      <c r="B24" s="288">
        <v>1.85</v>
      </c>
      <c r="C24" s="122">
        <v>1.85</v>
      </c>
      <c r="D24" s="122">
        <v>0.8538877521192633</v>
      </c>
      <c r="E24" s="177">
        <v>2.7</v>
      </c>
      <c r="F24" s="1067">
        <v>187.3</v>
      </c>
      <c r="G24" s="31">
        <v>186.6</v>
      </c>
      <c r="H24" s="1068">
        <v>219.2</v>
      </c>
      <c r="I24" s="29">
        <v>-0.4</v>
      </c>
      <c r="J24" s="60">
        <v>17.5</v>
      </c>
      <c r="L24" s="180"/>
    </row>
    <row r="25" spans="1:12" ht="12.75">
      <c r="A25" s="175" t="s">
        <v>227</v>
      </c>
      <c r="B25" s="288">
        <v>5.21</v>
      </c>
      <c r="C25" s="122">
        <v>5.21</v>
      </c>
      <c r="D25" s="122">
        <v>2.404732534346682</v>
      </c>
      <c r="E25" s="177">
        <v>7.61</v>
      </c>
      <c r="F25" s="1067">
        <v>193.2</v>
      </c>
      <c r="G25" s="31">
        <v>213</v>
      </c>
      <c r="H25" s="1068">
        <v>271.6</v>
      </c>
      <c r="I25" s="29">
        <v>10.2</v>
      </c>
      <c r="J25" s="60">
        <v>27.5</v>
      </c>
      <c r="L25" s="180"/>
    </row>
    <row r="26" spans="1:12" ht="12.75">
      <c r="A26" s="175" t="s">
        <v>228</v>
      </c>
      <c r="B26" s="288">
        <v>4.05</v>
      </c>
      <c r="C26" s="122">
        <v>4.05</v>
      </c>
      <c r="D26" s="122">
        <v>1.8693218357205494</v>
      </c>
      <c r="E26" s="177">
        <v>5.92</v>
      </c>
      <c r="F26" s="1067">
        <v>169.4</v>
      </c>
      <c r="G26" s="31">
        <v>187.2</v>
      </c>
      <c r="H26" s="1068">
        <v>213.9</v>
      </c>
      <c r="I26" s="29">
        <v>10.5</v>
      </c>
      <c r="J26" s="60">
        <v>14.3</v>
      </c>
      <c r="L26" s="180"/>
    </row>
    <row r="27" spans="1:12" ht="12.75">
      <c r="A27" s="175" t="s">
        <v>229</v>
      </c>
      <c r="B27" s="288">
        <v>3.07</v>
      </c>
      <c r="C27" s="122">
        <v>3.07</v>
      </c>
      <c r="D27" s="122">
        <v>1.4169921075708856</v>
      </c>
      <c r="E27" s="177">
        <v>4.49</v>
      </c>
      <c r="F27" s="1067">
        <v>163.9</v>
      </c>
      <c r="G27" s="31">
        <v>209.2</v>
      </c>
      <c r="H27" s="1068">
        <v>214.4</v>
      </c>
      <c r="I27" s="29">
        <v>27.6</v>
      </c>
      <c r="J27" s="60">
        <v>2.5</v>
      </c>
      <c r="L27" s="180"/>
    </row>
    <row r="28" spans="1:12" ht="12.75">
      <c r="A28" s="175" t="s">
        <v>230</v>
      </c>
      <c r="B28" s="288">
        <v>1.21</v>
      </c>
      <c r="C28" s="122">
        <v>1.21</v>
      </c>
      <c r="D28" s="122">
        <v>0.5584887459807074</v>
      </c>
      <c r="E28" s="177">
        <v>1.77</v>
      </c>
      <c r="F28" s="1067">
        <v>140.9</v>
      </c>
      <c r="G28" s="31">
        <v>140.2</v>
      </c>
      <c r="H28" s="1068">
        <v>234</v>
      </c>
      <c r="I28" s="29">
        <v>-0.5</v>
      </c>
      <c r="J28" s="60">
        <v>66.9</v>
      </c>
      <c r="L28" s="180"/>
    </row>
    <row r="29" spans="1:12" ht="12.75">
      <c r="A29" s="175" t="s">
        <v>231</v>
      </c>
      <c r="B29" s="288">
        <v>2.28</v>
      </c>
      <c r="C29" s="122">
        <v>2.28</v>
      </c>
      <c r="D29" s="122">
        <v>1.0523589593686056</v>
      </c>
      <c r="E29" s="177">
        <v>3.33</v>
      </c>
      <c r="F29" s="1067">
        <v>187.9</v>
      </c>
      <c r="G29" s="31">
        <v>195.3</v>
      </c>
      <c r="H29" s="1068">
        <v>226.3</v>
      </c>
      <c r="I29" s="29">
        <v>3.9</v>
      </c>
      <c r="J29" s="60">
        <v>15.9</v>
      </c>
      <c r="L29" s="180"/>
    </row>
    <row r="30" spans="1:12" ht="12.75" hidden="1">
      <c r="A30" s="182" t="s">
        <v>338</v>
      </c>
      <c r="B30" s="176"/>
      <c r="C30" s="122"/>
      <c r="D30" s="122"/>
      <c r="E30" s="177">
        <v>0</v>
      </c>
      <c r="F30" s="1067">
        <v>144.4</v>
      </c>
      <c r="G30" s="31">
        <v>149.9</v>
      </c>
      <c r="H30" s="1068">
        <v>186.4</v>
      </c>
      <c r="I30" s="29">
        <v>3.8</v>
      </c>
      <c r="J30" s="60">
        <v>24.3</v>
      </c>
      <c r="L30" s="180"/>
    </row>
    <row r="31" spans="1:12" ht="12.75" hidden="1">
      <c r="A31" s="182" t="s">
        <v>339</v>
      </c>
      <c r="B31" s="176"/>
      <c r="C31" s="122"/>
      <c r="D31" s="122"/>
      <c r="E31" s="177">
        <v>0</v>
      </c>
      <c r="F31" s="1067">
        <v>205.3</v>
      </c>
      <c r="G31" s="31">
        <v>213</v>
      </c>
      <c r="H31" s="1068">
        <v>241.7</v>
      </c>
      <c r="I31" s="29">
        <v>3.8</v>
      </c>
      <c r="J31" s="60">
        <v>13.5</v>
      </c>
      <c r="L31" s="180"/>
    </row>
    <row r="32" spans="1:12" ht="12.75">
      <c r="A32" s="175" t="s">
        <v>234</v>
      </c>
      <c r="B32" s="176">
        <v>6.91</v>
      </c>
      <c r="C32" s="122">
        <v>6.91</v>
      </c>
      <c r="D32" s="122">
        <v>3.189386144402221</v>
      </c>
      <c r="E32" s="177">
        <v>10.1</v>
      </c>
      <c r="F32" s="1067">
        <v>214.5</v>
      </c>
      <c r="G32" s="31">
        <v>234.7</v>
      </c>
      <c r="H32" s="1068">
        <v>277.4</v>
      </c>
      <c r="I32" s="29">
        <v>9.4</v>
      </c>
      <c r="J32" s="60">
        <v>18.2</v>
      </c>
      <c r="L32" s="180"/>
    </row>
    <row r="33" spans="1:12" ht="12.75">
      <c r="A33" s="175"/>
      <c r="B33" s="176"/>
      <c r="C33" s="122"/>
      <c r="D33" s="122"/>
      <c r="E33" s="177"/>
      <c r="F33" s="1067"/>
      <c r="G33" s="31"/>
      <c r="H33" s="1068"/>
      <c r="I33" s="29"/>
      <c r="J33" s="60"/>
      <c r="L33" s="180"/>
    </row>
    <row r="34" spans="1:12" ht="12.75">
      <c r="A34" s="167" t="s">
        <v>340</v>
      </c>
      <c r="B34" s="168">
        <v>46.8</v>
      </c>
      <c r="C34" s="169"/>
      <c r="D34" s="169"/>
      <c r="E34" s="170">
        <v>54.47</v>
      </c>
      <c r="F34" s="1062">
        <v>171.9602717091977</v>
      </c>
      <c r="G34" s="66">
        <v>180.9300899577749</v>
      </c>
      <c r="H34" s="1063">
        <v>196.14628235726087</v>
      </c>
      <c r="I34" s="27">
        <v>5.2</v>
      </c>
      <c r="J34" s="59">
        <v>8.4</v>
      </c>
      <c r="L34" s="180"/>
    </row>
    <row r="35" spans="1:12" ht="12.75">
      <c r="A35" s="171"/>
      <c r="B35" s="172"/>
      <c r="C35" s="122"/>
      <c r="D35" s="122"/>
      <c r="E35" s="173"/>
      <c r="F35" s="1067"/>
      <c r="G35" s="31"/>
      <c r="H35" s="1068"/>
      <c r="I35" s="174"/>
      <c r="J35" s="1069"/>
      <c r="L35" s="180"/>
    </row>
    <row r="36" spans="1:12" ht="12.75">
      <c r="A36" s="175" t="s">
        <v>236</v>
      </c>
      <c r="B36" s="176">
        <v>8.92</v>
      </c>
      <c r="C36" s="122">
        <v>8.92</v>
      </c>
      <c r="D36" s="122">
        <v>4.117123648056124</v>
      </c>
      <c r="E36" s="177">
        <v>13.04</v>
      </c>
      <c r="F36" s="1067">
        <v>149.3</v>
      </c>
      <c r="G36" s="31">
        <v>153.6</v>
      </c>
      <c r="H36" s="1068">
        <v>168.2</v>
      </c>
      <c r="I36" s="29">
        <v>2.9</v>
      </c>
      <c r="J36" s="60">
        <v>9.5</v>
      </c>
      <c r="L36" s="180"/>
    </row>
    <row r="37" spans="1:12" ht="12.75" hidden="1">
      <c r="A37" s="182" t="s">
        <v>341</v>
      </c>
      <c r="B37" s="176"/>
      <c r="C37" s="122"/>
      <c r="D37" s="122"/>
      <c r="E37" s="177">
        <v>0</v>
      </c>
      <c r="F37" s="1067">
        <v>134.5</v>
      </c>
      <c r="G37" s="31">
        <v>136.7</v>
      </c>
      <c r="H37" s="1068">
        <v>148.3</v>
      </c>
      <c r="I37" s="29">
        <v>1.6</v>
      </c>
      <c r="J37" s="60">
        <v>8.5</v>
      </c>
      <c r="L37" s="180"/>
    </row>
    <row r="38" spans="1:12" ht="12.75" hidden="1">
      <c r="A38" s="182" t="s">
        <v>342</v>
      </c>
      <c r="B38" s="176"/>
      <c r="C38" s="122"/>
      <c r="D38" s="122"/>
      <c r="E38" s="177">
        <v>0</v>
      </c>
      <c r="F38" s="1067">
        <v>149</v>
      </c>
      <c r="G38" s="31">
        <v>153.4</v>
      </c>
      <c r="H38" s="1068">
        <v>166.5</v>
      </c>
      <c r="I38" s="29">
        <v>3</v>
      </c>
      <c r="J38" s="60">
        <v>8.5</v>
      </c>
      <c r="L38" s="180"/>
    </row>
    <row r="39" spans="1:12" ht="12.75" hidden="1">
      <c r="A39" s="182" t="s">
        <v>343</v>
      </c>
      <c r="B39" s="176"/>
      <c r="C39" s="122"/>
      <c r="D39" s="122"/>
      <c r="E39" s="177">
        <v>0</v>
      </c>
      <c r="F39" s="1067">
        <v>194.8</v>
      </c>
      <c r="G39" s="31">
        <v>204.5</v>
      </c>
      <c r="H39" s="1068">
        <v>234.6</v>
      </c>
      <c r="I39" s="29">
        <v>5</v>
      </c>
      <c r="J39" s="60">
        <v>14.7</v>
      </c>
      <c r="L39" s="180"/>
    </row>
    <row r="40" spans="1:12" ht="12.75">
      <c r="A40" s="175" t="s">
        <v>240</v>
      </c>
      <c r="B40" s="176">
        <v>2.2</v>
      </c>
      <c r="C40" s="122">
        <v>2.2</v>
      </c>
      <c r="D40" s="122">
        <v>1.0154340836012863</v>
      </c>
      <c r="E40" s="177">
        <v>3.22</v>
      </c>
      <c r="F40" s="1067">
        <v>146.7</v>
      </c>
      <c r="G40" s="31">
        <v>154.2</v>
      </c>
      <c r="H40" s="1068">
        <v>167.7</v>
      </c>
      <c r="I40" s="29">
        <v>5.1</v>
      </c>
      <c r="J40" s="60">
        <v>8.8</v>
      </c>
      <c r="L40" s="180"/>
    </row>
    <row r="41" spans="1:12" ht="12.75">
      <c r="A41" s="175" t="s">
        <v>241</v>
      </c>
      <c r="B41" s="176"/>
      <c r="C41" s="122"/>
      <c r="D41" s="122"/>
      <c r="E41" s="177"/>
      <c r="F41" s="1067">
        <v>217.1</v>
      </c>
      <c r="G41" s="31">
        <v>232.2</v>
      </c>
      <c r="H41" s="1068">
        <v>250.8</v>
      </c>
      <c r="I41" s="29"/>
      <c r="J41" s="60"/>
      <c r="L41" s="180"/>
    </row>
    <row r="42" spans="1:12" ht="12.75">
      <c r="A42" s="178" t="s">
        <v>344</v>
      </c>
      <c r="B42" s="176">
        <v>3.5</v>
      </c>
      <c r="C42" s="122">
        <v>3.5</v>
      </c>
      <c r="D42" s="122">
        <v>1.615463314820228</v>
      </c>
      <c r="E42" s="177">
        <v>5.12</v>
      </c>
      <c r="F42" s="1067">
        <v>152.2</v>
      </c>
      <c r="G42" s="31">
        <v>160.1</v>
      </c>
      <c r="H42" s="1068">
        <v>178.5</v>
      </c>
      <c r="I42" s="29">
        <v>5.2</v>
      </c>
      <c r="J42" s="60">
        <v>11.5</v>
      </c>
      <c r="L42" s="180"/>
    </row>
    <row r="43" spans="1:12" ht="12.75">
      <c r="A43" s="178" t="s">
        <v>345</v>
      </c>
      <c r="B43" s="176">
        <v>4.19</v>
      </c>
      <c r="C43" s="122">
        <v>4.19</v>
      </c>
      <c r="D43" s="122">
        <v>1.9339403683133587</v>
      </c>
      <c r="E43" s="177">
        <v>6.12</v>
      </c>
      <c r="F43" s="1067">
        <v>168.5</v>
      </c>
      <c r="G43" s="31">
        <v>176.9</v>
      </c>
      <c r="H43" s="1068">
        <v>187.4</v>
      </c>
      <c r="I43" s="29">
        <v>5</v>
      </c>
      <c r="J43" s="60">
        <v>5.9</v>
      </c>
      <c r="L43" s="180"/>
    </row>
    <row r="44" spans="1:12" ht="12.75">
      <c r="A44" s="178" t="s">
        <v>346</v>
      </c>
      <c r="B44" s="176">
        <v>1.26</v>
      </c>
      <c r="C44" s="122">
        <v>1.26</v>
      </c>
      <c r="D44" s="122">
        <v>0.5815667933352819</v>
      </c>
      <c r="E44" s="177">
        <v>1.84</v>
      </c>
      <c r="F44" s="1067">
        <v>158</v>
      </c>
      <c r="G44" s="31">
        <v>178.1</v>
      </c>
      <c r="H44" s="1068">
        <v>202.6</v>
      </c>
      <c r="I44" s="29">
        <v>12.7</v>
      </c>
      <c r="J44" s="60">
        <v>13.8</v>
      </c>
      <c r="L44" s="180"/>
    </row>
    <row r="45" spans="1:12" ht="12.75">
      <c r="A45" s="178" t="s">
        <v>347</v>
      </c>
      <c r="B45" s="176">
        <v>5.92</v>
      </c>
      <c r="C45" s="122"/>
      <c r="D45" s="122">
        <v>0</v>
      </c>
      <c r="E45" s="177">
        <v>0</v>
      </c>
      <c r="F45" s="1067">
        <v>301.9</v>
      </c>
      <c r="G45" s="31">
        <v>324.8</v>
      </c>
      <c r="H45" s="1068">
        <v>347.8</v>
      </c>
      <c r="I45" s="29">
        <v>7.6</v>
      </c>
      <c r="J45" s="60">
        <v>7.1</v>
      </c>
      <c r="L45" s="180"/>
    </row>
    <row r="46" spans="1:12" ht="12.75" hidden="1">
      <c r="A46" s="48" t="s">
        <v>348</v>
      </c>
      <c r="B46" s="176"/>
      <c r="C46" s="122"/>
      <c r="D46" s="122"/>
      <c r="E46" s="177">
        <v>0</v>
      </c>
      <c r="F46" s="1067">
        <v>255.1</v>
      </c>
      <c r="G46" s="31">
        <v>257.6</v>
      </c>
      <c r="H46" s="1068">
        <v>293.5</v>
      </c>
      <c r="I46" s="29">
        <v>1</v>
      </c>
      <c r="J46" s="60">
        <v>13.9</v>
      </c>
      <c r="L46" s="180"/>
    </row>
    <row r="47" spans="1:12" ht="12.75">
      <c r="A47" s="181" t="s">
        <v>349</v>
      </c>
      <c r="B47" s="176">
        <v>3.61</v>
      </c>
      <c r="C47" s="122"/>
      <c r="D47" s="122">
        <v>0</v>
      </c>
      <c r="E47" s="177">
        <v>0</v>
      </c>
      <c r="F47" s="1067">
        <v>270.1</v>
      </c>
      <c r="G47" s="31">
        <v>272.8</v>
      </c>
      <c r="H47" s="1068">
        <v>312.8</v>
      </c>
      <c r="I47" s="29">
        <v>1</v>
      </c>
      <c r="J47" s="60">
        <v>14.7</v>
      </c>
      <c r="L47" s="180"/>
    </row>
    <row r="48" spans="1:12" ht="12.75" hidden="1">
      <c r="A48" s="183" t="s">
        <v>350</v>
      </c>
      <c r="B48" s="179"/>
      <c r="C48" s="122"/>
      <c r="D48" s="122"/>
      <c r="E48" s="177">
        <v>0</v>
      </c>
      <c r="F48" s="1067">
        <v>302.5</v>
      </c>
      <c r="G48" s="31">
        <v>302.4</v>
      </c>
      <c r="H48" s="1068">
        <v>353.2</v>
      </c>
      <c r="I48" s="29">
        <v>0</v>
      </c>
      <c r="J48" s="60">
        <v>16.8</v>
      </c>
      <c r="L48" s="180"/>
    </row>
    <row r="49" spans="1:12" ht="12.75" hidden="1">
      <c r="A49" s="183" t="s">
        <v>351</v>
      </c>
      <c r="B49" s="179"/>
      <c r="C49" s="122"/>
      <c r="D49" s="122"/>
      <c r="E49" s="177">
        <v>0</v>
      </c>
      <c r="F49" s="1067">
        <v>184.6</v>
      </c>
      <c r="G49" s="31">
        <v>197.2</v>
      </c>
      <c r="H49" s="1068">
        <v>209.9</v>
      </c>
      <c r="I49" s="29">
        <v>6.8</v>
      </c>
      <c r="J49" s="60">
        <v>6.4</v>
      </c>
      <c r="L49" s="180"/>
    </row>
    <row r="50" spans="1:12" ht="12.75">
      <c r="A50" s="175" t="s">
        <v>352</v>
      </c>
      <c r="B50" s="176">
        <v>0.42</v>
      </c>
      <c r="C50" s="122">
        <v>0.42</v>
      </c>
      <c r="D50" s="122">
        <v>0.19385559777842734</v>
      </c>
      <c r="E50" s="177">
        <v>0.61</v>
      </c>
      <c r="F50" s="1067">
        <v>126.6</v>
      </c>
      <c r="G50" s="31">
        <v>126.6</v>
      </c>
      <c r="H50" s="1068">
        <v>126.7</v>
      </c>
      <c r="I50" s="29">
        <v>0</v>
      </c>
      <c r="J50" s="60">
        <v>0.1</v>
      </c>
      <c r="K50" s="142"/>
      <c r="L50" s="180"/>
    </row>
    <row r="51" spans="1:12" ht="12.75">
      <c r="A51" s="175" t="s">
        <v>277</v>
      </c>
      <c r="B51" s="176">
        <v>8.03</v>
      </c>
      <c r="C51" s="122">
        <v>8.03</v>
      </c>
      <c r="D51" s="122">
        <v>3.7063344051446943</v>
      </c>
      <c r="E51" s="177">
        <v>11.74</v>
      </c>
      <c r="F51" s="1067">
        <v>183.2</v>
      </c>
      <c r="G51" s="31">
        <v>192.3</v>
      </c>
      <c r="H51" s="1068">
        <v>202.2</v>
      </c>
      <c r="I51" s="29">
        <v>5</v>
      </c>
      <c r="J51" s="60">
        <v>5.1</v>
      </c>
      <c r="K51" s="142"/>
      <c r="L51" s="180"/>
    </row>
    <row r="52" spans="1:12" ht="12.75" hidden="1">
      <c r="A52" s="182" t="s">
        <v>353</v>
      </c>
      <c r="B52" s="176"/>
      <c r="C52" s="122"/>
      <c r="D52" s="122"/>
      <c r="E52" s="177">
        <v>0</v>
      </c>
      <c r="F52" s="1067">
        <v>189.4</v>
      </c>
      <c r="G52" s="31">
        <v>200.2</v>
      </c>
      <c r="H52" s="1068">
        <v>209.8</v>
      </c>
      <c r="I52" s="29">
        <v>5.7</v>
      </c>
      <c r="J52" s="60">
        <v>4.8</v>
      </c>
      <c r="K52" s="142"/>
      <c r="L52" s="180"/>
    </row>
    <row r="53" spans="1:12" ht="12.75" hidden="1">
      <c r="A53" s="182" t="s">
        <v>354</v>
      </c>
      <c r="B53" s="176"/>
      <c r="C53" s="122"/>
      <c r="D53" s="122"/>
      <c r="E53" s="177">
        <v>0</v>
      </c>
      <c r="F53" s="1067">
        <v>161.5</v>
      </c>
      <c r="G53" s="31">
        <v>164.8</v>
      </c>
      <c r="H53" s="1068">
        <v>175.9</v>
      </c>
      <c r="I53" s="29">
        <v>2</v>
      </c>
      <c r="J53" s="60">
        <v>6.7</v>
      </c>
      <c r="K53" s="142"/>
      <c r="L53" s="180"/>
    </row>
    <row r="54" spans="1:12" ht="12.75">
      <c r="A54" s="175" t="s">
        <v>280</v>
      </c>
      <c r="B54" s="176">
        <v>7.09</v>
      </c>
      <c r="C54" s="122">
        <v>7.09</v>
      </c>
      <c r="D54" s="122">
        <v>3.2724671148786904</v>
      </c>
      <c r="E54" s="177">
        <v>10.36</v>
      </c>
      <c r="F54" s="1067">
        <v>212.1</v>
      </c>
      <c r="G54" s="31">
        <v>224.5</v>
      </c>
      <c r="H54" s="1068">
        <v>243.2</v>
      </c>
      <c r="I54" s="29">
        <v>5.8</v>
      </c>
      <c r="J54" s="60">
        <v>8.3</v>
      </c>
      <c r="K54" s="142"/>
      <c r="L54" s="180"/>
    </row>
    <row r="55" spans="1:12" ht="12.75" hidden="1">
      <c r="A55" s="182" t="s">
        <v>355</v>
      </c>
      <c r="B55" s="176"/>
      <c r="C55" s="122"/>
      <c r="D55" s="122"/>
      <c r="E55" s="177">
        <v>0</v>
      </c>
      <c r="F55" s="1067">
        <v>237</v>
      </c>
      <c r="G55" s="31">
        <v>248.2</v>
      </c>
      <c r="H55" s="1068">
        <v>269.1</v>
      </c>
      <c r="I55" s="29"/>
      <c r="J55" s="60"/>
      <c r="K55" s="142"/>
      <c r="L55" s="180"/>
    </row>
    <row r="56" spans="1:12" ht="12.75" hidden="1">
      <c r="A56" s="182" t="s">
        <v>356</v>
      </c>
      <c r="B56" s="176"/>
      <c r="C56" s="122"/>
      <c r="D56" s="122"/>
      <c r="E56" s="177">
        <v>0</v>
      </c>
      <c r="F56" s="1067">
        <v>149.5</v>
      </c>
      <c r="G56" s="31">
        <v>164.7</v>
      </c>
      <c r="H56" s="1068">
        <v>176.3</v>
      </c>
      <c r="I56" s="29"/>
      <c r="J56" s="60"/>
      <c r="K56" s="142"/>
      <c r="L56" s="180"/>
    </row>
    <row r="57" spans="1:12" ht="12.75" hidden="1">
      <c r="A57" s="182" t="s">
        <v>357</v>
      </c>
      <c r="B57" s="176"/>
      <c r="C57" s="122"/>
      <c r="D57" s="122"/>
      <c r="E57" s="177">
        <v>0</v>
      </c>
      <c r="F57" s="1067">
        <v>194.3</v>
      </c>
      <c r="G57" s="31">
        <v>211.1</v>
      </c>
      <c r="H57" s="1068">
        <v>228.8</v>
      </c>
      <c r="I57" s="29"/>
      <c r="J57" s="60"/>
      <c r="K57" s="142"/>
      <c r="L57" s="180"/>
    </row>
    <row r="58" spans="1:12" ht="13.5" thickBot="1">
      <c r="A58" s="184" t="s">
        <v>284</v>
      </c>
      <c r="B58" s="185">
        <v>1.66</v>
      </c>
      <c r="C58" s="186">
        <v>1.66</v>
      </c>
      <c r="D58" s="186">
        <v>0.7661911721718795</v>
      </c>
      <c r="E58" s="187">
        <v>2.43</v>
      </c>
      <c r="F58" s="1070">
        <v>173.2</v>
      </c>
      <c r="G58" s="67">
        <v>191.4</v>
      </c>
      <c r="H58" s="1071">
        <v>224.9</v>
      </c>
      <c r="I58" s="62">
        <v>10.5</v>
      </c>
      <c r="J58" s="63">
        <v>17.5</v>
      </c>
      <c r="K58" s="142"/>
      <c r="L58" s="180"/>
    </row>
    <row r="59" spans="1:12" ht="12.75" hidden="1">
      <c r="A59" s="142"/>
      <c r="B59" s="188">
        <v>31.58</v>
      </c>
      <c r="C59" s="189">
        <v>68.42</v>
      </c>
      <c r="D59" s="142"/>
      <c r="E59" s="142"/>
      <c r="F59" s="142"/>
      <c r="G59" s="142"/>
      <c r="H59" s="142"/>
      <c r="I59" s="142"/>
      <c r="J59" s="142"/>
      <c r="K59" s="142"/>
      <c r="L59" s="190"/>
    </row>
    <row r="60" spans="1:12" ht="12.75">
      <c r="A60" s="142"/>
      <c r="B60" s="191"/>
      <c r="C60" s="142"/>
      <c r="D60" s="142"/>
      <c r="E60" s="142"/>
      <c r="F60" s="142"/>
      <c r="G60" s="142"/>
      <c r="H60" s="142"/>
      <c r="I60" s="142"/>
      <c r="J60" s="142"/>
      <c r="K60" s="142"/>
      <c r="L60" s="190"/>
    </row>
    <row r="61" spans="1:11" ht="12.75">
      <c r="A61" s="142" t="s">
        <v>358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</row>
    <row r="62" spans="1:11" ht="12.75" customHeight="1">
      <c r="A62" s="1865" t="s">
        <v>359</v>
      </c>
      <c r="B62" s="1865"/>
      <c r="C62" s="1865"/>
      <c r="D62" s="1865"/>
      <c r="E62" s="1865"/>
      <c r="F62" s="1865"/>
      <c r="G62" s="1865"/>
      <c r="H62" s="1865"/>
      <c r="I62" s="1865"/>
      <c r="J62" s="1865"/>
      <c r="K62" s="142"/>
    </row>
    <row r="63" spans="1:12" ht="12.75">
      <c r="A63" s="602" t="s">
        <v>360</v>
      </c>
      <c r="B63" s="602"/>
      <c r="C63" s="602"/>
      <c r="D63" s="602"/>
      <c r="E63" s="602"/>
      <c r="F63" s="602"/>
      <c r="G63" s="602"/>
      <c r="H63" s="602"/>
      <c r="I63" s="602"/>
      <c r="J63" s="602"/>
      <c r="K63" s="142"/>
      <c r="L63" s="190"/>
    </row>
    <row r="64" spans="1:12" ht="12.75">
      <c r="A64" s="602" t="s">
        <v>361</v>
      </c>
      <c r="B64" s="341"/>
      <c r="C64" s="341"/>
      <c r="D64" s="341"/>
      <c r="E64" s="341"/>
      <c r="F64" s="341"/>
      <c r="G64" s="341"/>
      <c r="H64" s="341"/>
      <c r="I64" s="341"/>
      <c r="J64" s="341"/>
      <c r="L64" s="190"/>
    </row>
    <row r="65" ht="12.75">
      <c r="L65" s="190"/>
    </row>
    <row r="67" ht="12.75">
      <c r="L67" s="190"/>
    </row>
    <row r="68" ht="12.75">
      <c r="L68" s="192"/>
    </row>
    <row r="69" ht="12.75">
      <c r="L69" s="192"/>
    </row>
    <row r="70" ht="12.75">
      <c r="L70" s="190"/>
    </row>
    <row r="72" ht="12.75">
      <c r="L72" s="190"/>
    </row>
    <row r="73" ht="12.75">
      <c r="L73" s="190"/>
    </row>
    <row r="75" ht="12.75">
      <c r="L75" s="190"/>
    </row>
    <row r="76" ht="12.75">
      <c r="L76" s="190"/>
    </row>
    <row r="77" ht="12.75">
      <c r="L77" s="190"/>
    </row>
    <row r="79" ht="12.75">
      <c r="L79" s="190"/>
    </row>
  </sheetData>
  <sheetProtection/>
  <mergeCells count="8">
    <mergeCell ref="A62:J62"/>
    <mergeCell ref="A1:J1"/>
    <mergeCell ref="A2:J2"/>
    <mergeCell ref="A3:J3"/>
    <mergeCell ref="A4:J4"/>
    <mergeCell ref="A5:J5"/>
    <mergeCell ref="A6:A7"/>
    <mergeCell ref="I6:J6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J3" sqref="J3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7" ht="12.75">
      <c r="A1" s="1866" t="s">
        <v>1159</v>
      </c>
      <c r="B1" s="1866"/>
      <c r="C1" s="1866"/>
      <c r="D1" s="1866"/>
      <c r="E1" s="1866"/>
      <c r="F1" s="1866"/>
      <c r="G1" s="1866"/>
    </row>
    <row r="2" spans="1:9" ht="18" customHeight="1">
      <c r="A2" s="1867" t="s">
        <v>582</v>
      </c>
      <c r="B2" s="1867"/>
      <c r="C2" s="1867"/>
      <c r="D2" s="1867"/>
      <c r="E2" s="1867"/>
      <c r="F2" s="1867"/>
      <c r="G2" s="1867"/>
      <c r="H2" s="1867"/>
      <c r="I2" s="1867"/>
    </row>
    <row r="3" spans="1:10" ht="15.75" customHeight="1">
      <c r="A3" s="1868" t="s">
        <v>201</v>
      </c>
      <c r="B3" s="1868"/>
      <c r="C3" s="1868"/>
      <c r="D3" s="1868"/>
      <c r="E3" s="1868"/>
      <c r="F3" s="1868"/>
      <c r="G3" s="1868"/>
      <c r="H3" s="1868"/>
      <c r="I3" s="1868"/>
      <c r="J3" s="613"/>
    </row>
    <row r="4" spans="1:10" ht="15.75" customHeight="1">
      <c r="A4" s="1869" t="s">
        <v>83</v>
      </c>
      <c r="B4" s="1869"/>
      <c r="C4" s="1869"/>
      <c r="D4" s="1869"/>
      <c r="E4" s="1869"/>
      <c r="F4" s="1869"/>
      <c r="G4" s="1869"/>
      <c r="H4" s="1869"/>
      <c r="I4" s="1869"/>
      <c r="J4" s="613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870" t="s">
        <v>686</v>
      </c>
      <c r="B6" s="1872" t="s">
        <v>110</v>
      </c>
      <c r="C6" s="1873"/>
      <c r="D6" s="1874" t="s">
        <v>644</v>
      </c>
      <c r="E6" s="1874"/>
      <c r="F6" s="1872" t="s">
        <v>82</v>
      </c>
      <c r="G6" s="1873"/>
      <c r="H6" s="13" t="s">
        <v>363</v>
      </c>
      <c r="I6" s="14"/>
      <c r="J6" s="12"/>
      <c r="K6" s="12"/>
      <c r="L6" s="12"/>
      <c r="M6" s="12"/>
    </row>
    <row r="7" spans="1:13" ht="24.75" customHeight="1">
      <c r="A7" s="1871"/>
      <c r="B7" s="202" t="s">
        <v>685</v>
      </c>
      <c r="C7" s="203" t="s">
        <v>545</v>
      </c>
      <c r="D7" s="204" t="s">
        <v>685</v>
      </c>
      <c r="E7" s="205" t="s">
        <v>545</v>
      </c>
      <c r="F7" s="296" t="s">
        <v>685</v>
      </c>
      <c r="G7" s="298" t="s">
        <v>545</v>
      </c>
      <c r="H7" s="15" t="s">
        <v>364</v>
      </c>
      <c r="I7" s="15" t="s">
        <v>365</v>
      </c>
      <c r="J7" s="12"/>
      <c r="K7" s="12"/>
      <c r="L7" s="12"/>
      <c r="M7" s="12"/>
    </row>
    <row r="8" spans="1:13" ht="24.75" customHeight="1">
      <c r="A8" s="52" t="s">
        <v>112</v>
      </c>
      <c r="B8" s="667">
        <v>183.1</v>
      </c>
      <c r="C8" s="668">
        <v>7.3</v>
      </c>
      <c r="D8" s="669">
        <v>194.7</v>
      </c>
      <c r="E8" s="670">
        <v>6.3</v>
      </c>
      <c r="F8" s="667">
        <v>220.2</v>
      </c>
      <c r="G8" s="671">
        <v>13.1</v>
      </c>
      <c r="H8" s="672"/>
      <c r="I8" s="672"/>
      <c r="J8" s="12"/>
      <c r="K8" s="12"/>
      <c r="L8" s="12"/>
      <c r="M8" s="12"/>
    </row>
    <row r="9" spans="1:13" ht="24.75" customHeight="1">
      <c r="A9" s="52" t="s">
        <v>527</v>
      </c>
      <c r="B9" s="667">
        <v>184.8</v>
      </c>
      <c r="C9" s="668">
        <v>6.6</v>
      </c>
      <c r="D9" s="669">
        <v>197.8</v>
      </c>
      <c r="E9" s="670">
        <v>7</v>
      </c>
      <c r="F9" s="667">
        <v>224.5</v>
      </c>
      <c r="G9" s="671">
        <v>13.5</v>
      </c>
      <c r="H9" s="672"/>
      <c r="I9" s="672"/>
      <c r="J9" s="12"/>
      <c r="K9" s="12"/>
      <c r="L9" s="12"/>
      <c r="M9" s="12"/>
    </row>
    <row r="10" spans="1:7" ht="24.75" customHeight="1">
      <c r="A10" s="52" t="s">
        <v>534</v>
      </c>
      <c r="B10" s="55">
        <v>186.9</v>
      </c>
      <c r="C10" s="50">
        <v>7.5</v>
      </c>
      <c r="D10" s="49">
        <v>198.7</v>
      </c>
      <c r="E10" s="57">
        <v>6.3</v>
      </c>
      <c r="F10" s="55">
        <v>226.8</v>
      </c>
      <c r="G10" s="604">
        <v>14.1</v>
      </c>
    </row>
    <row r="11" spans="1:7" ht="24.75" customHeight="1">
      <c r="A11" s="52" t="s">
        <v>535</v>
      </c>
      <c r="B11" s="55">
        <v>186.9</v>
      </c>
      <c r="C11" s="50">
        <v>7.1</v>
      </c>
      <c r="D11" s="49">
        <v>198.7</v>
      </c>
      <c r="E11" s="57">
        <v>6.3</v>
      </c>
      <c r="F11" s="55">
        <v>227.5</v>
      </c>
      <c r="G11" s="604">
        <v>14.5</v>
      </c>
    </row>
    <row r="12" spans="1:7" ht="24.75" customHeight="1">
      <c r="A12" s="52" t="s">
        <v>536</v>
      </c>
      <c r="B12" s="55">
        <v>185.6</v>
      </c>
      <c r="C12" s="50">
        <v>7.3</v>
      </c>
      <c r="D12" s="49">
        <v>196.1</v>
      </c>
      <c r="E12" s="57">
        <v>5.7</v>
      </c>
      <c r="F12" s="55">
        <v>223.7</v>
      </c>
      <c r="G12" s="604" t="s">
        <v>275</v>
      </c>
    </row>
    <row r="13" spans="1:7" ht="24.75" customHeight="1">
      <c r="A13" s="52" t="s">
        <v>537</v>
      </c>
      <c r="B13" s="55">
        <v>183.6</v>
      </c>
      <c r="C13" s="50">
        <v>7.6</v>
      </c>
      <c r="D13" s="49">
        <v>194.2</v>
      </c>
      <c r="E13" s="57">
        <v>5.8</v>
      </c>
      <c r="F13" s="55">
        <v>222.1</v>
      </c>
      <c r="G13" s="604" t="s">
        <v>849</v>
      </c>
    </row>
    <row r="14" spans="1:7" ht="24.75" customHeight="1">
      <c r="A14" s="52" t="s">
        <v>538</v>
      </c>
      <c r="B14" s="55">
        <v>184.5</v>
      </c>
      <c r="C14" s="50">
        <v>8</v>
      </c>
      <c r="D14" s="49">
        <v>196.3</v>
      </c>
      <c r="E14" s="57">
        <v>6.4</v>
      </c>
      <c r="F14" s="55">
        <v>223.1</v>
      </c>
      <c r="G14" s="604" t="s">
        <v>40</v>
      </c>
    </row>
    <row r="15" spans="1:7" ht="24.75" customHeight="1">
      <c r="A15" s="52" t="s">
        <v>916</v>
      </c>
      <c r="B15" s="55">
        <v>185.1</v>
      </c>
      <c r="C15" s="50">
        <v>6.2</v>
      </c>
      <c r="D15" s="49">
        <v>198.4</v>
      </c>
      <c r="E15" s="57">
        <v>7.2</v>
      </c>
      <c r="F15" s="55">
        <v>224.4</v>
      </c>
      <c r="G15" s="604" t="s">
        <v>14</v>
      </c>
    </row>
    <row r="16" spans="1:7" ht="24.75" customHeight="1">
      <c r="A16" s="52" t="s">
        <v>540</v>
      </c>
      <c r="B16" s="55">
        <v>185.9</v>
      </c>
      <c r="C16" s="50">
        <v>5.6</v>
      </c>
      <c r="D16" s="49">
        <v>202.4</v>
      </c>
      <c r="E16" s="57">
        <v>8.9</v>
      </c>
      <c r="F16" s="55">
        <v>226.5</v>
      </c>
      <c r="G16" s="604" t="s">
        <v>1188</v>
      </c>
    </row>
    <row r="17" spans="1:7" ht="24.75" customHeight="1">
      <c r="A17" s="52" t="s">
        <v>541</v>
      </c>
      <c r="B17" s="55">
        <v>187.3</v>
      </c>
      <c r="C17" s="50">
        <v>4.6</v>
      </c>
      <c r="D17" s="49">
        <v>204.6</v>
      </c>
      <c r="E17" s="1472">
        <v>9.2</v>
      </c>
      <c r="F17" s="1473">
        <v>230.9</v>
      </c>
      <c r="G17" s="1474">
        <v>12.9</v>
      </c>
    </row>
    <row r="18" spans="1:7" ht="24.75" customHeight="1">
      <c r="A18" s="52" t="s">
        <v>542</v>
      </c>
      <c r="B18" s="55">
        <v>187.6</v>
      </c>
      <c r="C18" s="50">
        <v>4.5</v>
      </c>
      <c r="D18" s="49">
        <v>208.3</v>
      </c>
      <c r="E18" s="57">
        <v>11</v>
      </c>
      <c r="F18" s="55"/>
      <c r="G18" s="604"/>
    </row>
    <row r="19" spans="1:7" ht="24.75" customHeight="1">
      <c r="A19" s="52" t="s">
        <v>543</v>
      </c>
      <c r="B19" s="55">
        <v>189.8</v>
      </c>
      <c r="C19" s="50">
        <v>5.1</v>
      </c>
      <c r="D19" s="49">
        <v>212.7</v>
      </c>
      <c r="E19" s="57">
        <v>12.1</v>
      </c>
      <c r="F19" s="55"/>
      <c r="G19" s="604"/>
    </row>
    <row r="20" spans="1:7" s="673" customFormat="1" ht="24.75" customHeight="1" thickBot="1">
      <c r="A20" s="53" t="s">
        <v>366</v>
      </c>
      <c r="B20" s="56">
        <v>185.9</v>
      </c>
      <c r="C20" s="51">
        <v>6.4</v>
      </c>
      <c r="D20" s="54">
        <v>200.2</v>
      </c>
      <c r="E20" s="58">
        <v>7.7</v>
      </c>
      <c r="F20" s="56">
        <v>225</v>
      </c>
      <c r="G20" s="51">
        <v>13.5</v>
      </c>
    </row>
    <row r="21" spans="1:6" ht="19.5" customHeight="1">
      <c r="A21" s="16" t="s">
        <v>367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sheetProtection/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PageLayoutView="0" workbookViewId="0" topLeftCell="D4">
      <selection activeCell="O5" sqref="O5"/>
    </sheetView>
  </sheetViews>
  <sheetFormatPr defaultColWidth="9.140625" defaultRowHeight="12.75"/>
  <cols>
    <col min="1" max="1" width="3.28125" style="18" hidden="1" customWidth="1"/>
    <col min="2" max="2" width="41.00390625" style="19" customWidth="1"/>
    <col min="3" max="3" width="9.421875" style="18" bestFit="1" customWidth="1"/>
    <col min="4" max="4" width="8.28125" style="18" customWidth="1"/>
    <col min="5" max="5" width="8.7109375" style="18" bestFit="1" customWidth="1"/>
    <col min="6" max="6" width="8.140625" style="18" bestFit="1" customWidth="1"/>
    <col min="7" max="7" width="8.7109375" style="18" customWidth="1"/>
    <col min="8" max="8" width="8.7109375" style="18" bestFit="1" customWidth="1"/>
    <col min="9" max="9" width="8.28125" style="18" customWidth="1"/>
    <col min="10" max="12" width="9.8515625" style="18" bestFit="1" customWidth="1"/>
    <col min="13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875" t="s">
        <v>369</v>
      </c>
      <c r="B1" s="1875"/>
      <c r="C1" s="1875"/>
      <c r="D1" s="1875"/>
      <c r="E1" s="1875"/>
      <c r="F1" s="1875"/>
      <c r="G1" s="1875"/>
      <c r="H1" s="1875"/>
      <c r="I1" s="1875"/>
      <c r="J1" s="1875"/>
      <c r="K1" s="1875"/>
      <c r="L1" s="1875"/>
      <c r="M1" s="1875"/>
      <c r="N1" s="1875"/>
    </row>
    <row r="2" spans="1:14" s="21" customFormat="1" ht="20.25" customHeight="1" hidden="1">
      <c r="A2" s="1876" t="s">
        <v>850</v>
      </c>
      <c r="B2" s="1876"/>
      <c r="C2" s="1876"/>
      <c r="D2" s="1876"/>
      <c r="E2" s="1876"/>
      <c r="F2" s="1876"/>
      <c r="G2" s="1876"/>
      <c r="H2" s="1876"/>
      <c r="I2" s="1876"/>
      <c r="J2" s="1876"/>
      <c r="K2" s="1876"/>
      <c r="L2" s="1876"/>
      <c r="M2" s="1876"/>
      <c r="N2" s="1876"/>
    </row>
    <row r="3" spans="1:14" s="21" customFormat="1" ht="22.5" customHeight="1" hidden="1">
      <c r="A3" s="1877" t="s">
        <v>1189</v>
      </c>
      <c r="B3" s="1877"/>
      <c r="C3" s="1877"/>
      <c r="D3" s="1877"/>
      <c r="E3" s="1877"/>
      <c r="F3" s="1877"/>
      <c r="G3" s="1877"/>
      <c r="H3" s="1877"/>
      <c r="I3" s="1877"/>
      <c r="J3" s="1877"/>
      <c r="K3" s="1877"/>
      <c r="L3" s="1877"/>
      <c r="M3" s="1877"/>
      <c r="N3" s="1877"/>
    </row>
    <row r="4" spans="1:14" s="21" customFormat="1" ht="14.25" customHeight="1">
      <c r="A4" s="22"/>
      <c r="B4" s="1826" t="s">
        <v>1160</v>
      </c>
      <c r="C4" s="1826"/>
      <c r="D4" s="1826"/>
      <c r="E4" s="1826"/>
      <c r="F4" s="1826"/>
      <c r="G4" s="1826"/>
      <c r="H4" s="1826"/>
      <c r="I4" s="1826"/>
      <c r="J4" s="1826"/>
      <c r="K4" s="1826"/>
      <c r="L4" s="1826"/>
      <c r="M4" s="1826"/>
      <c r="N4" s="1826"/>
    </row>
    <row r="5" spans="1:15" s="21" customFormat="1" ht="15.75">
      <c r="A5" s="1825" t="s">
        <v>370</v>
      </c>
      <c r="B5" s="1825"/>
      <c r="C5" s="1825"/>
      <c r="D5" s="1825"/>
      <c r="E5" s="1825"/>
      <c r="F5" s="1825"/>
      <c r="G5" s="1825"/>
      <c r="H5" s="1825"/>
      <c r="I5" s="1825"/>
      <c r="J5" s="1825"/>
      <c r="K5" s="1825"/>
      <c r="L5" s="1825"/>
      <c r="M5" s="1825"/>
      <c r="N5" s="1825"/>
      <c r="O5" s="614"/>
    </row>
    <row r="6" spans="1:14" s="21" customFormat="1" ht="12.75">
      <c r="A6" s="1878" t="s">
        <v>371</v>
      </c>
      <c r="B6" s="1878"/>
      <c r="C6" s="1878"/>
      <c r="D6" s="1878"/>
      <c r="E6" s="1878"/>
      <c r="F6" s="1878"/>
      <c r="G6" s="1878"/>
      <c r="H6" s="1878"/>
      <c r="I6" s="1878"/>
      <c r="J6" s="1878"/>
      <c r="K6" s="1878"/>
      <c r="L6" s="1878"/>
      <c r="M6" s="1878"/>
      <c r="N6" s="1878"/>
    </row>
    <row r="7" spans="1:15" s="21" customFormat="1" ht="12.75">
      <c r="A7" s="91"/>
      <c r="B7" s="1878" t="s">
        <v>127</v>
      </c>
      <c r="C7" s="1878"/>
      <c r="D7" s="1878"/>
      <c r="E7" s="1878"/>
      <c r="F7" s="1878"/>
      <c r="G7" s="1878"/>
      <c r="H7" s="1878"/>
      <c r="I7" s="1878"/>
      <c r="J7" s="1878"/>
      <c r="K7" s="1878"/>
      <c r="L7" s="1878"/>
      <c r="M7" s="1878"/>
      <c r="N7" s="1878"/>
      <c r="O7" s="614"/>
    </row>
    <row r="8" spans="1:14" s="8" customFormat="1" ht="16.5" thickBot="1">
      <c r="A8" s="1825" t="s">
        <v>130</v>
      </c>
      <c r="B8" s="1825"/>
      <c r="C8" s="1825"/>
      <c r="D8" s="1825"/>
      <c r="E8" s="1825"/>
      <c r="F8" s="1825"/>
      <c r="G8" s="1825"/>
      <c r="H8" s="1825"/>
      <c r="I8" s="1825"/>
      <c r="J8" s="1825"/>
      <c r="K8" s="1825"/>
      <c r="L8" s="1825"/>
      <c r="M8" s="1825"/>
      <c r="N8" s="1825"/>
    </row>
    <row r="9" spans="1:14" s="24" customFormat="1" ht="13.5" thickTop="1">
      <c r="A9" s="23" t="s">
        <v>372</v>
      </c>
      <c r="B9" s="1861" t="s">
        <v>374</v>
      </c>
      <c r="C9" s="1880" t="s">
        <v>375</v>
      </c>
      <c r="D9" s="326" t="s">
        <v>110</v>
      </c>
      <c r="E9" s="1881" t="s">
        <v>644</v>
      </c>
      <c r="F9" s="1882"/>
      <c r="G9" s="1863" t="s">
        <v>82</v>
      </c>
      <c r="H9" s="1863"/>
      <c r="I9" s="1882"/>
      <c r="J9" s="1879" t="s">
        <v>545</v>
      </c>
      <c r="K9" s="1879"/>
      <c r="L9" s="1879"/>
      <c r="M9" s="1879"/>
      <c r="N9" s="199"/>
    </row>
    <row r="10" spans="1:14" s="24" customFormat="1" ht="12.75">
      <c r="A10" s="25" t="s">
        <v>373</v>
      </c>
      <c r="B10" s="1862"/>
      <c r="C10" s="1722"/>
      <c r="D10" s="633" t="s">
        <v>131</v>
      </c>
      <c r="E10" s="634" t="s">
        <v>1187</v>
      </c>
      <c r="F10" s="634" t="s">
        <v>131</v>
      </c>
      <c r="G10" s="634" t="s">
        <v>13</v>
      </c>
      <c r="H10" s="674" t="s">
        <v>1187</v>
      </c>
      <c r="I10" s="675" t="s">
        <v>131</v>
      </c>
      <c r="J10" s="676" t="s">
        <v>204</v>
      </c>
      <c r="K10" s="676" t="s">
        <v>204</v>
      </c>
      <c r="L10" s="676" t="s">
        <v>205</v>
      </c>
      <c r="M10" s="676" t="s">
        <v>205</v>
      </c>
      <c r="N10" s="677"/>
    </row>
    <row r="11" spans="1:14" s="24" customFormat="1" ht="12.75">
      <c r="A11" s="25">
        <v>1</v>
      </c>
      <c r="B11" s="245">
        <v>1</v>
      </c>
      <c r="C11" s="93">
        <v>2</v>
      </c>
      <c r="D11" s="651">
        <v>3</v>
      </c>
      <c r="E11" s="650">
        <v>4</v>
      </c>
      <c r="F11" s="650">
        <v>5</v>
      </c>
      <c r="G11" s="650">
        <v>6</v>
      </c>
      <c r="H11" s="652">
        <v>7</v>
      </c>
      <c r="I11" s="652">
        <v>8</v>
      </c>
      <c r="J11" s="201" t="s">
        <v>207</v>
      </c>
      <c r="K11" s="201" t="s">
        <v>208</v>
      </c>
      <c r="L11" s="201" t="s">
        <v>209</v>
      </c>
      <c r="M11" s="201" t="s">
        <v>210</v>
      </c>
      <c r="N11" s="206"/>
    </row>
    <row r="12" spans="1:30" s="65" customFormat="1" ht="30" customHeight="1">
      <c r="A12" s="64">
        <v>1</v>
      </c>
      <c r="B12" s="292" t="s">
        <v>376</v>
      </c>
      <c r="C12" s="1072">
        <v>100</v>
      </c>
      <c r="D12" s="1073">
        <v>145.4</v>
      </c>
      <c r="E12" s="1074">
        <v>156.6</v>
      </c>
      <c r="F12" s="1075">
        <v>160.1</v>
      </c>
      <c r="G12" s="1076">
        <v>175.6</v>
      </c>
      <c r="H12" s="1076">
        <v>178.1</v>
      </c>
      <c r="I12" s="1077">
        <v>184.9</v>
      </c>
      <c r="J12" s="1078">
        <v>10.11004126547455</v>
      </c>
      <c r="K12" s="1078">
        <v>2.2349936143039457</v>
      </c>
      <c r="L12" s="1078">
        <v>15.490318550905698</v>
      </c>
      <c r="M12" s="1078">
        <v>3.818079730488492</v>
      </c>
      <c r="N12" s="67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</row>
    <row r="13" spans="1:30" s="21" customFormat="1" ht="29.25" customHeight="1">
      <c r="A13" s="26">
        <v>1.1</v>
      </c>
      <c r="B13" s="293" t="s">
        <v>377</v>
      </c>
      <c r="C13" s="1079">
        <v>49.593021995747016</v>
      </c>
      <c r="D13" s="1080">
        <v>141.7</v>
      </c>
      <c r="E13" s="1080">
        <v>151.8</v>
      </c>
      <c r="F13" s="1081">
        <v>156.3</v>
      </c>
      <c r="G13" s="1082">
        <v>175.3</v>
      </c>
      <c r="H13" s="1082">
        <v>180.6</v>
      </c>
      <c r="I13" s="1081">
        <v>192.9</v>
      </c>
      <c r="J13" s="27">
        <v>10.303458009880046</v>
      </c>
      <c r="K13" s="27">
        <v>2.964426877470359</v>
      </c>
      <c r="L13" s="27">
        <v>23.416506717850268</v>
      </c>
      <c r="M13" s="27">
        <v>6.810631229235881</v>
      </c>
      <c r="N13" s="59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</row>
    <row r="14" spans="1:30" s="30" customFormat="1" ht="24.75" customHeight="1">
      <c r="A14" s="28" t="s">
        <v>378</v>
      </c>
      <c r="B14" s="181" t="s">
        <v>379</v>
      </c>
      <c r="C14" s="1083">
        <v>16.575694084141823</v>
      </c>
      <c r="D14" s="1084">
        <v>127.8</v>
      </c>
      <c r="E14" s="1084">
        <v>155.8</v>
      </c>
      <c r="F14" s="1085">
        <v>154.8</v>
      </c>
      <c r="G14" s="1086">
        <v>163.4</v>
      </c>
      <c r="H14" s="1086">
        <v>158.7</v>
      </c>
      <c r="I14" s="1085">
        <v>158.9</v>
      </c>
      <c r="J14" s="29">
        <v>21.1267605633803</v>
      </c>
      <c r="K14" s="29">
        <v>-0.6418485237483935</v>
      </c>
      <c r="L14" s="29">
        <v>2.6485788113695037</v>
      </c>
      <c r="M14" s="29">
        <v>0.1260239445494733</v>
      </c>
      <c r="N14" s="60"/>
      <c r="P14" s="31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</row>
    <row r="15" spans="1:30" s="30" customFormat="1" ht="24.75" customHeight="1">
      <c r="A15" s="28" t="s">
        <v>380</v>
      </c>
      <c r="B15" s="181" t="s">
        <v>381</v>
      </c>
      <c r="C15" s="1083">
        <v>6.086031204033311</v>
      </c>
      <c r="D15" s="1084">
        <v>163.6</v>
      </c>
      <c r="E15" s="1084">
        <v>156.2</v>
      </c>
      <c r="F15" s="1085">
        <v>144.9</v>
      </c>
      <c r="G15" s="1086">
        <v>168.7</v>
      </c>
      <c r="H15" s="1086">
        <v>209.8</v>
      </c>
      <c r="I15" s="1085">
        <v>230.4</v>
      </c>
      <c r="J15" s="29">
        <v>-11.430317848410752</v>
      </c>
      <c r="K15" s="29">
        <v>-7.23431498079384</v>
      </c>
      <c r="L15" s="29">
        <v>59.00621118012421</v>
      </c>
      <c r="M15" s="29">
        <v>9.818875119161106</v>
      </c>
      <c r="N15" s="60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</row>
    <row r="16" spans="1:30" s="30" customFormat="1" ht="24.75" customHeight="1">
      <c r="A16" s="28" t="s">
        <v>382</v>
      </c>
      <c r="B16" s="181" t="s">
        <v>383</v>
      </c>
      <c r="C16" s="1083">
        <v>3.770519507075808</v>
      </c>
      <c r="D16" s="1084">
        <v>168.9</v>
      </c>
      <c r="E16" s="1084">
        <v>186.4</v>
      </c>
      <c r="F16" s="1085">
        <v>189.3</v>
      </c>
      <c r="G16" s="1086">
        <v>211.5</v>
      </c>
      <c r="H16" s="1086">
        <v>226.5</v>
      </c>
      <c r="I16" s="1085">
        <v>237.4</v>
      </c>
      <c r="J16" s="29">
        <v>12.078152753108355</v>
      </c>
      <c r="K16" s="29">
        <v>1.5557939914163228</v>
      </c>
      <c r="L16" s="29">
        <v>25.409403063919697</v>
      </c>
      <c r="M16" s="29">
        <v>4.812362030905064</v>
      </c>
      <c r="N16" s="60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</row>
    <row r="17" spans="1:30" s="30" customFormat="1" ht="24.75" customHeight="1">
      <c r="A17" s="28" t="s">
        <v>384</v>
      </c>
      <c r="B17" s="181" t="s">
        <v>385</v>
      </c>
      <c r="C17" s="1083">
        <v>11.183012678383857</v>
      </c>
      <c r="D17" s="1084">
        <v>131.3</v>
      </c>
      <c r="E17" s="1084">
        <v>121.7</v>
      </c>
      <c r="F17" s="1085">
        <v>140.5</v>
      </c>
      <c r="G17" s="1086">
        <v>165.4</v>
      </c>
      <c r="H17" s="1086">
        <v>154.2</v>
      </c>
      <c r="I17" s="1085">
        <v>175.4</v>
      </c>
      <c r="J17" s="29">
        <v>7.00685453160699</v>
      </c>
      <c r="K17" s="29">
        <v>15.447822514379624</v>
      </c>
      <c r="L17" s="29">
        <v>24.839857651245552</v>
      </c>
      <c r="M17" s="29">
        <v>13.748378728923498</v>
      </c>
      <c r="N17" s="60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</row>
    <row r="18" spans="1:30" s="30" customFormat="1" ht="24.75" customHeight="1">
      <c r="A18" s="28" t="s">
        <v>386</v>
      </c>
      <c r="B18" s="181" t="s">
        <v>387</v>
      </c>
      <c r="C18" s="1083">
        <v>1.9487350779721184</v>
      </c>
      <c r="D18" s="1084">
        <v>118.2</v>
      </c>
      <c r="E18" s="1084">
        <v>125.8</v>
      </c>
      <c r="F18" s="1085">
        <v>128</v>
      </c>
      <c r="G18" s="1086">
        <v>135.4</v>
      </c>
      <c r="H18" s="1086">
        <v>141.8</v>
      </c>
      <c r="I18" s="1085">
        <v>155.2</v>
      </c>
      <c r="J18" s="29">
        <v>8.291032148900172</v>
      </c>
      <c r="K18" s="29">
        <v>1.7488076311605596</v>
      </c>
      <c r="L18" s="29">
        <v>21.25</v>
      </c>
      <c r="M18" s="29">
        <v>9.449929478138202</v>
      </c>
      <c r="N18" s="60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</row>
    <row r="19" spans="1:30" s="30" customFormat="1" ht="24.75" customHeight="1">
      <c r="A19" s="28" t="s">
        <v>388</v>
      </c>
      <c r="B19" s="181" t="s">
        <v>389</v>
      </c>
      <c r="C19" s="1083">
        <v>10.019129444140097</v>
      </c>
      <c r="D19" s="1084">
        <v>157.3</v>
      </c>
      <c r="E19" s="1084">
        <v>168.1</v>
      </c>
      <c r="F19" s="1085">
        <v>176.5</v>
      </c>
      <c r="G19" s="1086">
        <v>204.4</v>
      </c>
      <c r="H19" s="1086">
        <v>219</v>
      </c>
      <c r="I19" s="1085">
        <v>236.5</v>
      </c>
      <c r="J19" s="29">
        <v>12.20597584233947</v>
      </c>
      <c r="K19" s="29">
        <v>4.9970255800118935</v>
      </c>
      <c r="L19" s="29">
        <v>33.994334277620396</v>
      </c>
      <c r="M19" s="29">
        <v>7.990867579908681</v>
      </c>
      <c r="N19" s="60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</row>
    <row r="20" spans="1:30" s="21" customFormat="1" ht="30.75" customHeight="1">
      <c r="A20" s="26">
        <v>1.2</v>
      </c>
      <c r="B20" s="293" t="s">
        <v>390</v>
      </c>
      <c r="C20" s="1079">
        <v>20.37273710722672</v>
      </c>
      <c r="D20" s="1080">
        <v>139.5</v>
      </c>
      <c r="E20" s="1080">
        <v>151.1</v>
      </c>
      <c r="F20" s="1081">
        <v>155.8</v>
      </c>
      <c r="G20" s="1082">
        <v>163.3</v>
      </c>
      <c r="H20" s="1082">
        <v>164.8</v>
      </c>
      <c r="I20" s="1081">
        <v>167.8</v>
      </c>
      <c r="J20" s="27">
        <v>11.68458781362007</v>
      </c>
      <c r="K20" s="27">
        <v>3.11052283256123</v>
      </c>
      <c r="L20" s="27">
        <v>7.702182284980736</v>
      </c>
      <c r="M20" s="27">
        <v>1.8203883495145732</v>
      </c>
      <c r="N20" s="61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</row>
    <row r="21" spans="1:30" s="30" customFormat="1" ht="24.75" customHeight="1">
      <c r="A21" s="28" t="s">
        <v>391</v>
      </c>
      <c r="B21" s="181" t="s">
        <v>392</v>
      </c>
      <c r="C21" s="1083">
        <v>6.117694570987977</v>
      </c>
      <c r="D21" s="1084">
        <v>128.5</v>
      </c>
      <c r="E21" s="1084">
        <v>144.9</v>
      </c>
      <c r="F21" s="1085">
        <v>146.3</v>
      </c>
      <c r="G21" s="1086">
        <v>153.8</v>
      </c>
      <c r="H21" s="1086">
        <v>150.6</v>
      </c>
      <c r="I21" s="1085">
        <v>152.3</v>
      </c>
      <c r="J21" s="29">
        <v>13.852140077821034</v>
      </c>
      <c r="K21" s="29">
        <v>0.9661835748792384</v>
      </c>
      <c r="L21" s="29">
        <v>4.101161995898821</v>
      </c>
      <c r="M21" s="29">
        <v>1.1288180610889924</v>
      </c>
      <c r="N21" s="60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</row>
    <row r="22" spans="1:30" s="30" customFormat="1" ht="24.75" customHeight="1">
      <c r="A22" s="28" t="s">
        <v>393</v>
      </c>
      <c r="B22" s="181" t="s">
        <v>394</v>
      </c>
      <c r="C22" s="1083">
        <v>5.683628753648385</v>
      </c>
      <c r="D22" s="1084">
        <v>136</v>
      </c>
      <c r="E22" s="1084">
        <v>142.5</v>
      </c>
      <c r="F22" s="1085">
        <v>143.9</v>
      </c>
      <c r="G22" s="1086">
        <v>161.5</v>
      </c>
      <c r="H22" s="1086">
        <v>163.6</v>
      </c>
      <c r="I22" s="1085">
        <v>168.8</v>
      </c>
      <c r="J22" s="29">
        <v>5.808823529411768</v>
      </c>
      <c r="K22" s="29">
        <v>0.9824561403508909</v>
      </c>
      <c r="L22" s="29">
        <v>17.30368311327311</v>
      </c>
      <c r="M22" s="29">
        <v>3.1784841075794787</v>
      </c>
      <c r="N22" s="60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</row>
    <row r="23" spans="1:30" s="30" customFormat="1" ht="24.75" customHeight="1">
      <c r="A23" s="28" t="s">
        <v>395</v>
      </c>
      <c r="B23" s="181" t="s">
        <v>396</v>
      </c>
      <c r="C23" s="1083">
        <v>4.4957766210627</v>
      </c>
      <c r="D23" s="1084">
        <v>179.9</v>
      </c>
      <c r="E23" s="1084">
        <v>197.1</v>
      </c>
      <c r="F23" s="1085">
        <v>211.5</v>
      </c>
      <c r="G23" s="1086">
        <v>205.9</v>
      </c>
      <c r="H23" s="1086">
        <v>217.4</v>
      </c>
      <c r="I23" s="1085">
        <v>222.8</v>
      </c>
      <c r="J23" s="29">
        <v>17.565314063368547</v>
      </c>
      <c r="K23" s="29">
        <v>7.305936073059357</v>
      </c>
      <c r="L23" s="29">
        <v>5.342789598108737</v>
      </c>
      <c r="M23" s="29">
        <v>2.4839006439742377</v>
      </c>
      <c r="N23" s="60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</row>
    <row r="24" spans="1:30" s="30" customFormat="1" ht="24.75" customHeight="1">
      <c r="A24" s="28" t="s">
        <v>397</v>
      </c>
      <c r="B24" s="181" t="s">
        <v>398</v>
      </c>
      <c r="C24" s="1083">
        <v>4.065637161527658</v>
      </c>
      <c r="D24" s="1084">
        <v>116.2</v>
      </c>
      <c r="E24" s="1084">
        <v>121.5</v>
      </c>
      <c r="F24" s="1085">
        <v>125.2</v>
      </c>
      <c r="G24" s="1086">
        <v>133</v>
      </c>
      <c r="H24" s="1086">
        <v>129.6</v>
      </c>
      <c r="I24" s="1085">
        <v>128.9</v>
      </c>
      <c r="J24" s="29">
        <v>7.74526678141136</v>
      </c>
      <c r="K24" s="29">
        <v>3.0452674897119465</v>
      </c>
      <c r="L24" s="29">
        <v>2.9552715654951953</v>
      </c>
      <c r="M24" s="29">
        <v>-0.5401234567901128</v>
      </c>
      <c r="N24" s="60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</row>
    <row r="25" spans="1:30" s="21" customFormat="1" ht="30.75" customHeight="1">
      <c r="A25" s="26">
        <v>1.3</v>
      </c>
      <c r="B25" s="293" t="s">
        <v>399</v>
      </c>
      <c r="C25" s="1087">
        <v>30.044340897026256</v>
      </c>
      <c r="D25" s="289">
        <v>155.4</v>
      </c>
      <c r="E25" s="289">
        <v>168.2</v>
      </c>
      <c r="F25" s="1024">
        <v>169.2</v>
      </c>
      <c r="G25" s="66">
        <v>184.5</v>
      </c>
      <c r="H25" s="66">
        <v>182.9</v>
      </c>
      <c r="I25" s="1024">
        <v>183.4</v>
      </c>
      <c r="J25" s="27">
        <v>8.88030888030886</v>
      </c>
      <c r="K25" s="27">
        <v>0.5945303210463777</v>
      </c>
      <c r="L25" s="27">
        <v>8.392434988179673</v>
      </c>
      <c r="M25" s="27">
        <v>0.2733734281027864</v>
      </c>
      <c r="N25" s="61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</row>
    <row r="26" spans="1:30" s="30" customFormat="1" ht="24.75" customHeight="1">
      <c r="A26" s="28" t="s">
        <v>400</v>
      </c>
      <c r="B26" s="181" t="s">
        <v>401</v>
      </c>
      <c r="C26" s="1088">
        <v>5.397977971447429</v>
      </c>
      <c r="D26" s="1089">
        <v>268.7</v>
      </c>
      <c r="E26" s="1089">
        <v>295</v>
      </c>
      <c r="F26" s="1028">
        <v>295</v>
      </c>
      <c r="G26" s="31">
        <v>307.1</v>
      </c>
      <c r="H26" s="31">
        <v>299.3</v>
      </c>
      <c r="I26" s="1028">
        <v>299.3</v>
      </c>
      <c r="J26" s="29">
        <v>9.787867510234463</v>
      </c>
      <c r="K26" s="29">
        <v>0</v>
      </c>
      <c r="L26" s="29">
        <v>1.4576271186440835</v>
      </c>
      <c r="M26" s="29">
        <v>0</v>
      </c>
      <c r="N26" s="60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</row>
    <row r="27" spans="1:30" s="30" customFormat="1" ht="24.75" customHeight="1">
      <c r="A27" s="28" t="s">
        <v>402</v>
      </c>
      <c r="B27" s="181" t="s">
        <v>403</v>
      </c>
      <c r="C27" s="1083">
        <v>2.4560330063653932</v>
      </c>
      <c r="D27" s="1084">
        <v>168.1</v>
      </c>
      <c r="E27" s="1084">
        <v>197.7</v>
      </c>
      <c r="F27" s="1085">
        <v>197.7</v>
      </c>
      <c r="G27" s="1086">
        <v>211.7</v>
      </c>
      <c r="H27" s="1086">
        <v>213.3</v>
      </c>
      <c r="I27" s="1085">
        <v>213.3</v>
      </c>
      <c r="J27" s="29">
        <v>17.608566329565733</v>
      </c>
      <c r="K27" s="29">
        <v>0</v>
      </c>
      <c r="L27" s="29">
        <v>7.890743550834614</v>
      </c>
      <c r="M27" s="29">
        <v>0</v>
      </c>
      <c r="N27" s="60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</row>
    <row r="28" spans="1:30" s="30" customFormat="1" ht="24.75" customHeight="1">
      <c r="A28" s="28" t="s">
        <v>404</v>
      </c>
      <c r="B28" s="181" t="s">
        <v>405</v>
      </c>
      <c r="C28" s="1088">
        <v>6.973714820123034</v>
      </c>
      <c r="D28" s="1089">
        <v>128.9</v>
      </c>
      <c r="E28" s="1089">
        <v>141.2</v>
      </c>
      <c r="F28" s="1028">
        <v>144</v>
      </c>
      <c r="G28" s="31">
        <v>163</v>
      </c>
      <c r="H28" s="31">
        <v>164.1</v>
      </c>
      <c r="I28" s="1028">
        <v>164.4</v>
      </c>
      <c r="J28" s="29">
        <v>11.714507370054307</v>
      </c>
      <c r="K28" s="29">
        <v>1.9830028328611888</v>
      </c>
      <c r="L28" s="29">
        <v>14.166666666666657</v>
      </c>
      <c r="M28" s="29">
        <v>0.18281535648996794</v>
      </c>
      <c r="N28" s="60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</row>
    <row r="29" spans="1:30" s="30" customFormat="1" ht="24.75" customHeight="1">
      <c r="A29" s="28"/>
      <c r="B29" s="181" t="s">
        <v>406</v>
      </c>
      <c r="C29" s="1088">
        <v>1.8659527269142209</v>
      </c>
      <c r="D29" s="1089">
        <v>96.1</v>
      </c>
      <c r="E29" s="1089">
        <v>94.7</v>
      </c>
      <c r="F29" s="1028">
        <v>95.6</v>
      </c>
      <c r="G29" s="31">
        <v>101.8</v>
      </c>
      <c r="H29" s="31">
        <v>101.8</v>
      </c>
      <c r="I29" s="1028">
        <v>101.8</v>
      </c>
      <c r="J29" s="29">
        <v>-0.5202913631633663</v>
      </c>
      <c r="K29" s="29">
        <v>0.9503695881731602</v>
      </c>
      <c r="L29" s="29">
        <v>6.48535564853556</v>
      </c>
      <c r="M29" s="29">
        <v>0</v>
      </c>
      <c r="N29" s="60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</row>
    <row r="30" spans="1:30" s="30" customFormat="1" ht="24.75" customHeight="1">
      <c r="A30" s="28"/>
      <c r="B30" s="181" t="s">
        <v>408</v>
      </c>
      <c r="C30" s="1088">
        <v>2.731641690470963</v>
      </c>
      <c r="D30" s="1089">
        <v>115.1</v>
      </c>
      <c r="E30" s="1089">
        <v>117.8</v>
      </c>
      <c r="F30" s="1028">
        <v>114.4</v>
      </c>
      <c r="G30" s="31">
        <v>122.1</v>
      </c>
      <c r="H30" s="31">
        <v>124.4</v>
      </c>
      <c r="I30" s="1028">
        <v>126.3</v>
      </c>
      <c r="J30" s="29">
        <v>-0.6081668114682799</v>
      </c>
      <c r="K30" s="29">
        <v>-2.8862478777589047</v>
      </c>
      <c r="L30" s="29">
        <v>10.402097902097893</v>
      </c>
      <c r="M30" s="29">
        <v>1.5273311897105941</v>
      </c>
      <c r="N30" s="60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</row>
    <row r="31" spans="1:30" s="30" customFormat="1" ht="24.75" customHeight="1">
      <c r="A31" s="28"/>
      <c r="B31" s="181" t="s">
        <v>409</v>
      </c>
      <c r="C31" s="1088">
        <v>3.1001290737979397</v>
      </c>
      <c r="D31" s="1089">
        <v>107.8</v>
      </c>
      <c r="E31" s="1089">
        <v>107.6</v>
      </c>
      <c r="F31" s="1028">
        <v>108</v>
      </c>
      <c r="G31" s="31">
        <v>129.4</v>
      </c>
      <c r="H31" s="31">
        <v>130</v>
      </c>
      <c r="I31" s="1028">
        <v>130.5</v>
      </c>
      <c r="J31" s="29">
        <v>0.18552875695732496</v>
      </c>
      <c r="K31" s="29">
        <v>0.3717472118959222</v>
      </c>
      <c r="L31" s="29">
        <v>20.83333333333333</v>
      </c>
      <c r="M31" s="29">
        <v>0.3846153846153868</v>
      </c>
      <c r="N31" s="60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</row>
    <row r="32" spans="1:30" s="30" customFormat="1" ht="24.75" customHeight="1">
      <c r="A32" s="28" t="s">
        <v>410</v>
      </c>
      <c r="B32" s="181" t="s">
        <v>411</v>
      </c>
      <c r="C32" s="1088">
        <v>7.508891607907275</v>
      </c>
      <c r="D32" s="1089">
        <v>143.4</v>
      </c>
      <c r="E32" s="1089">
        <v>154</v>
      </c>
      <c r="F32" s="1028">
        <v>156.5</v>
      </c>
      <c r="G32" s="31">
        <v>173.6</v>
      </c>
      <c r="H32" s="31">
        <v>170.2</v>
      </c>
      <c r="I32" s="1028">
        <v>171</v>
      </c>
      <c r="J32" s="29">
        <v>9.135285913528591</v>
      </c>
      <c r="K32" s="29">
        <v>1.6233766233766147</v>
      </c>
      <c r="L32" s="29">
        <v>9.265175718849832</v>
      </c>
      <c r="M32" s="29">
        <v>0.47003525264395307</v>
      </c>
      <c r="N32" s="60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</row>
    <row r="33" spans="1:14" s="30" customFormat="1" ht="9" customHeight="1" thickBot="1">
      <c r="A33" s="32"/>
      <c r="B33" s="294"/>
      <c r="C33" s="295"/>
      <c r="D33" s="290"/>
      <c r="E33" s="290"/>
      <c r="F33" s="291"/>
      <c r="G33" s="67"/>
      <c r="H33" s="67"/>
      <c r="I33" s="291"/>
      <c r="J33" s="62"/>
      <c r="K33" s="62"/>
      <c r="L33" s="62"/>
      <c r="M33" s="62"/>
      <c r="N33" s="63"/>
    </row>
    <row r="34" spans="1:14" ht="12.75">
      <c r="A34" s="20"/>
      <c r="B34" s="33" t="s">
        <v>412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3" t="s">
        <v>413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3" t="s">
        <v>414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3" t="s">
        <v>447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609" t="s">
        <v>414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sheetProtection/>
  <mergeCells count="13">
    <mergeCell ref="B7:N7"/>
    <mergeCell ref="A8:N8"/>
    <mergeCell ref="J9:M9"/>
    <mergeCell ref="B9:B10"/>
    <mergeCell ref="C9:C10"/>
    <mergeCell ref="E9:F9"/>
    <mergeCell ref="G9:I9"/>
    <mergeCell ref="A1:N1"/>
    <mergeCell ref="A2:N2"/>
    <mergeCell ref="A3:N3"/>
    <mergeCell ref="B4:N4"/>
    <mergeCell ref="A5:N5"/>
    <mergeCell ref="A6:N6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J2" sqref="J2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883" t="s">
        <v>1161</v>
      </c>
      <c r="B1" s="1883"/>
      <c r="C1" s="1883"/>
      <c r="D1" s="1883"/>
      <c r="E1" s="1883"/>
      <c r="F1" s="1883"/>
      <c r="G1" s="1883"/>
      <c r="H1" s="207"/>
      <c r="I1" s="207"/>
    </row>
    <row r="2" spans="1:10" ht="19.5" customHeight="1">
      <c r="A2" s="1884" t="s">
        <v>370</v>
      </c>
      <c r="B2" s="1884"/>
      <c r="C2" s="1884"/>
      <c r="D2" s="1884"/>
      <c r="E2" s="1884"/>
      <c r="F2" s="1884"/>
      <c r="G2" s="1884"/>
      <c r="H2" s="1884"/>
      <c r="I2" s="1884"/>
      <c r="J2" s="1677"/>
    </row>
    <row r="3" spans="1:9" ht="14.25" customHeight="1">
      <c r="A3" s="1885" t="s">
        <v>371</v>
      </c>
      <c r="B3" s="1885"/>
      <c r="C3" s="1885"/>
      <c r="D3" s="1885"/>
      <c r="E3" s="1885"/>
      <c r="F3" s="1885"/>
      <c r="G3" s="1885"/>
      <c r="H3" s="1885"/>
      <c r="I3" s="1885"/>
    </row>
    <row r="4" spans="1:9" ht="15.75" customHeight="1">
      <c r="A4" s="1886" t="s">
        <v>83</v>
      </c>
      <c r="B4" s="1887"/>
      <c r="C4" s="1887"/>
      <c r="D4" s="1887"/>
      <c r="E4" s="1887"/>
      <c r="F4" s="1887"/>
      <c r="G4" s="1887"/>
      <c r="H4" s="1887"/>
      <c r="I4" s="1887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888" t="s">
        <v>699</v>
      </c>
      <c r="B6" s="1874" t="s">
        <v>110</v>
      </c>
      <c r="C6" s="1874"/>
      <c r="D6" s="1872" t="s">
        <v>644</v>
      </c>
      <c r="E6" s="1873"/>
      <c r="F6" s="1874" t="s">
        <v>82</v>
      </c>
      <c r="G6" s="1873"/>
      <c r="H6" s="13" t="s">
        <v>363</v>
      </c>
      <c r="I6" s="14"/>
      <c r="J6" s="17"/>
      <c r="K6" s="17"/>
      <c r="L6" s="17"/>
      <c r="M6" s="17"/>
    </row>
    <row r="7" spans="1:13" ht="24.75" customHeight="1">
      <c r="A7" s="1889"/>
      <c r="B7" s="296" t="s">
        <v>685</v>
      </c>
      <c r="C7" s="205" t="s">
        <v>545</v>
      </c>
      <c r="D7" s="297" t="s">
        <v>685</v>
      </c>
      <c r="E7" s="298" t="s">
        <v>545</v>
      </c>
      <c r="F7" s="296" t="s">
        <v>685</v>
      </c>
      <c r="G7" s="203" t="s">
        <v>545</v>
      </c>
      <c r="H7" s="15" t="s">
        <v>364</v>
      </c>
      <c r="I7" s="15" t="s">
        <v>365</v>
      </c>
      <c r="J7" s="17"/>
      <c r="K7" s="17"/>
      <c r="L7" s="17"/>
      <c r="M7" s="17"/>
    </row>
    <row r="8" spans="1:16" ht="24.75" customHeight="1">
      <c r="A8" s="52" t="s">
        <v>112</v>
      </c>
      <c r="B8" s="55">
        <v>142.4</v>
      </c>
      <c r="C8" s="208">
        <v>6.7</v>
      </c>
      <c r="D8" s="209">
        <v>160</v>
      </c>
      <c r="E8" s="299">
        <v>12.4</v>
      </c>
      <c r="F8" s="55">
        <v>177.9</v>
      </c>
      <c r="G8" s="210">
        <v>11.2</v>
      </c>
      <c r="H8" s="17"/>
      <c r="I8" s="17"/>
      <c r="J8" s="17"/>
      <c r="L8" s="17"/>
      <c r="M8" s="17"/>
      <c r="N8" s="17"/>
      <c r="O8" s="17"/>
      <c r="P8" s="17"/>
    </row>
    <row r="9" spans="1:16" ht="24.75" customHeight="1">
      <c r="A9" s="52" t="s">
        <v>527</v>
      </c>
      <c r="B9" s="55">
        <v>147.1</v>
      </c>
      <c r="C9" s="208">
        <v>9.1</v>
      </c>
      <c r="D9" s="209">
        <v>163.5</v>
      </c>
      <c r="E9" s="299">
        <v>11.1</v>
      </c>
      <c r="F9" s="55">
        <v>180.3</v>
      </c>
      <c r="G9" s="210">
        <v>10.3</v>
      </c>
      <c r="H9" s="17"/>
      <c r="I9" s="17"/>
      <c r="J9" s="17"/>
      <c r="L9" s="17"/>
      <c r="M9" s="17"/>
      <c r="N9" s="17"/>
      <c r="O9" s="17"/>
      <c r="P9" s="17"/>
    </row>
    <row r="10" spans="1:16" ht="24.75" customHeight="1">
      <c r="A10" s="52" t="s">
        <v>534</v>
      </c>
      <c r="B10" s="55">
        <v>149</v>
      </c>
      <c r="C10" s="208">
        <v>10.4</v>
      </c>
      <c r="D10" s="209">
        <v>164.3</v>
      </c>
      <c r="E10" s="299">
        <v>10.3</v>
      </c>
      <c r="F10" s="55">
        <v>179.6</v>
      </c>
      <c r="G10" s="210">
        <v>9.3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52" t="s">
        <v>535</v>
      </c>
      <c r="B11" s="55">
        <v>150.5</v>
      </c>
      <c r="C11" s="208">
        <v>10.3</v>
      </c>
      <c r="D11" s="209">
        <v>161.3</v>
      </c>
      <c r="E11" s="299">
        <v>7.2</v>
      </c>
      <c r="F11" s="55">
        <v>176.1</v>
      </c>
      <c r="G11" s="210">
        <v>9.2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52" t="s">
        <v>536</v>
      </c>
      <c r="B12" s="55">
        <v>146.3</v>
      </c>
      <c r="C12" s="208">
        <v>8.9</v>
      </c>
      <c r="D12" s="209">
        <v>155.2</v>
      </c>
      <c r="E12" s="299">
        <v>6.1</v>
      </c>
      <c r="F12" s="55">
        <v>170.9</v>
      </c>
      <c r="G12" s="210" t="s">
        <v>276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52" t="s">
        <v>537</v>
      </c>
      <c r="B13" s="55">
        <v>143</v>
      </c>
      <c r="C13" s="208">
        <v>10.4</v>
      </c>
      <c r="D13" s="209">
        <v>150.8</v>
      </c>
      <c r="E13" s="299">
        <v>5.5</v>
      </c>
      <c r="F13" s="55">
        <v>172.9</v>
      </c>
      <c r="G13" s="210" t="s">
        <v>851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52" t="s">
        <v>538</v>
      </c>
      <c r="B14" s="55">
        <v>145.1</v>
      </c>
      <c r="C14" s="208">
        <v>12.6</v>
      </c>
      <c r="D14" s="209">
        <v>151.3</v>
      </c>
      <c r="E14" s="299">
        <v>4.3</v>
      </c>
      <c r="F14" s="55">
        <v>174</v>
      </c>
      <c r="G14" s="210" t="s">
        <v>41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52" t="s">
        <v>916</v>
      </c>
      <c r="B15" s="55">
        <v>146.7</v>
      </c>
      <c r="C15" s="208">
        <v>12.2</v>
      </c>
      <c r="D15" s="209">
        <v>156.4</v>
      </c>
      <c r="E15" s="299">
        <v>6.6</v>
      </c>
      <c r="F15" s="55">
        <v>175.6</v>
      </c>
      <c r="G15" s="210" t="s">
        <v>15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52" t="s">
        <v>540</v>
      </c>
      <c r="B16" s="55">
        <v>143.2</v>
      </c>
      <c r="C16" s="208">
        <v>7.6</v>
      </c>
      <c r="D16" s="209">
        <v>156.6</v>
      </c>
      <c r="E16" s="299">
        <v>9.4</v>
      </c>
      <c r="F16" s="55">
        <v>178.1</v>
      </c>
      <c r="G16" s="210" t="s">
        <v>40</v>
      </c>
      <c r="K16" s="17"/>
      <c r="L16" s="17"/>
      <c r="M16" s="17"/>
      <c r="N16" s="17"/>
      <c r="O16" s="17"/>
      <c r="P16" s="17"/>
    </row>
    <row r="17" spans="1:16" ht="24.75" customHeight="1">
      <c r="A17" s="52" t="s">
        <v>541</v>
      </c>
      <c r="B17" s="55">
        <v>145.4</v>
      </c>
      <c r="C17" s="208">
        <v>6.2</v>
      </c>
      <c r="D17" s="209">
        <v>160.1</v>
      </c>
      <c r="E17" s="299">
        <v>10.1</v>
      </c>
      <c r="F17" s="55">
        <v>184.9</v>
      </c>
      <c r="G17" s="210">
        <v>15.5</v>
      </c>
      <c r="K17" s="17"/>
      <c r="L17" s="17"/>
      <c r="M17" s="17"/>
      <c r="N17" s="17"/>
      <c r="O17" s="17"/>
      <c r="P17" s="17"/>
    </row>
    <row r="18" spans="1:16" ht="24.75" customHeight="1">
      <c r="A18" s="52" t="s">
        <v>542</v>
      </c>
      <c r="B18" s="55">
        <v>146</v>
      </c>
      <c r="C18" s="208">
        <v>5.6</v>
      </c>
      <c r="D18" s="209">
        <v>164.9</v>
      </c>
      <c r="E18" s="299">
        <v>12.9</v>
      </c>
      <c r="F18" s="55"/>
      <c r="G18" s="210"/>
      <c r="K18" s="17"/>
      <c r="L18" s="17"/>
      <c r="M18" s="17"/>
      <c r="N18" s="17"/>
      <c r="O18" s="17"/>
      <c r="P18" s="17"/>
    </row>
    <row r="19" spans="1:16" ht="24.75" customHeight="1">
      <c r="A19" s="52" t="s">
        <v>543</v>
      </c>
      <c r="B19" s="55">
        <v>151.8</v>
      </c>
      <c r="C19" s="208">
        <v>8.5</v>
      </c>
      <c r="D19" s="209">
        <v>171.8</v>
      </c>
      <c r="E19" s="299">
        <v>13.2</v>
      </c>
      <c r="F19" s="55"/>
      <c r="G19" s="210"/>
      <c r="K19" s="17"/>
      <c r="L19" s="17"/>
      <c r="M19" s="17"/>
      <c r="N19" s="17"/>
      <c r="O19" s="17"/>
      <c r="P19" s="17"/>
    </row>
    <row r="20" spans="1:7" ht="24.75" customHeight="1" thickBot="1">
      <c r="A20" s="70" t="s">
        <v>366</v>
      </c>
      <c r="B20" s="56">
        <v>146.4</v>
      </c>
      <c r="C20" s="68">
        <v>9</v>
      </c>
      <c r="D20" s="69">
        <v>159.7</v>
      </c>
      <c r="E20" s="51">
        <v>9.1</v>
      </c>
      <c r="F20" s="56">
        <v>177</v>
      </c>
      <c r="G20" s="1090">
        <v>12.1</v>
      </c>
    </row>
    <row r="21" spans="1:4" ht="19.5" customHeight="1">
      <c r="A21" s="16" t="s">
        <v>367</v>
      </c>
      <c r="D21" s="17"/>
    </row>
    <row r="22" ht="19.5" customHeight="1">
      <c r="A22" s="16"/>
    </row>
    <row r="24" spans="1:2" ht="12.75">
      <c r="A24" s="211"/>
      <c r="B24" s="211"/>
    </row>
    <row r="25" spans="1:2" ht="12.75">
      <c r="A25" s="34"/>
      <c r="B25" s="211"/>
    </row>
    <row r="26" spans="1:2" ht="12.75">
      <c r="A26" s="34"/>
      <c r="B26" s="211"/>
    </row>
    <row r="27" spans="1:2" ht="12.75">
      <c r="A27" s="34"/>
      <c r="B27" s="211"/>
    </row>
    <row r="28" spans="1:2" ht="12.75">
      <c r="A28" s="211"/>
      <c r="B28" s="211"/>
    </row>
  </sheetData>
  <sheetProtection/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8.140625" style="18" bestFit="1" customWidth="1"/>
    <col min="5" max="5" width="8.7109375" style="18" bestFit="1" customWidth="1"/>
    <col min="6" max="6" width="8.140625" style="18" bestFit="1" customWidth="1"/>
    <col min="7" max="7" width="8.8515625" style="18" bestFit="1" customWidth="1"/>
    <col min="8" max="8" width="8.710937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718" t="s">
        <v>1162</v>
      </c>
      <c r="B1" s="1718"/>
      <c r="C1" s="1718"/>
      <c r="D1" s="1718"/>
      <c r="E1" s="1718"/>
      <c r="F1" s="1718"/>
      <c r="G1" s="1718"/>
      <c r="H1" s="1718"/>
      <c r="I1" s="1718"/>
      <c r="J1" s="1718"/>
      <c r="K1" s="1718"/>
      <c r="L1" s="1718"/>
      <c r="M1" s="1718"/>
    </row>
    <row r="2" spans="1:14" ht="18.75" customHeight="1">
      <c r="A2" s="1851" t="s">
        <v>449</v>
      </c>
      <c r="B2" s="1851"/>
      <c r="C2" s="1851"/>
      <c r="D2" s="1851"/>
      <c r="E2" s="1851"/>
      <c r="F2" s="1851"/>
      <c r="G2" s="1851"/>
      <c r="H2" s="1851"/>
      <c r="I2" s="1851"/>
      <c r="J2" s="1851"/>
      <c r="K2" s="1851"/>
      <c r="L2" s="1851"/>
      <c r="M2" s="1851"/>
      <c r="N2" s="341"/>
    </row>
    <row r="3" spans="1:13" ht="15" customHeight="1">
      <c r="A3" s="1718" t="s">
        <v>450</v>
      </c>
      <c r="B3" s="1718"/>
      <c r="C3" s="1718"/>
      <c r="D3" s="1718"/>
      <c r="E3" s="1718"/>
      <c r="F3" s="1718"/>
      <c r="G3" s="1718"/>
      <c r="H3" s="1718"/>
      <c r="I3" s="1718"/>
      <c r="J3" s="1718"/>
      <c r="K3" s="1718"/>
      <c r="L3" s="1718"/>
      <c r="M3" s="1718"/>
    </row>
    <row r="4" spans="1:13" ht="15" customHeight="1">
      <c r="A4" s="1718" t="s">
        <v>127</v>
      </c>
      <c r="B4" s="1718"/>
      <c r="C4" s="1718"/>
      <c r="D4" s="1718"/>
      <c r="E4" s="1718"/>
      <c r="F4" s="1718"/>
      <c r="G4" s="1718"/>
      <c r="H4" s="1718"/>
      <c r="I4" s="1718"/>
      <c r="J4" s="1718"/>
      <c r="K4" s="1718"/>
      <c r="L4" s="1718"/>
      <c r="M4" s="1718"/>
    </row>
    <row r="5" spans="1:13" ht="13.5" thickBot="1">
      <c r="A5" s="1766" t="s">
        <v>130</v>
      </c>
      <c r="B5" s="1766"/>
      <c r="C5" s="1766"/>
      <c r="D5" s="1766"/>
      <c r="E5" s="1766"/>
      <c r="F5" s="1766"/>
      <c r="G5" s="1766"/>
      <c r="H5" s="1766"/>
      <c r="I5" s="1766"/>
      <c r="J5" s="1766"/>
      <c r="K5" s="1766"/>
      <c r="L5" s="1766"/>
      <c r="M5" s="1766"/>
    </row>
    <row r="6" spans="1:13" ht="12.75">
      <c r="A6" s="1890" t="s">
        <v>451</v>
      </c>
      <c r="B6" s="1892" t="s">
        <v>452</v>
      </c>
      <c r="C6" s="647" t="s">
        <v>202</v>
      </c>
      <c r="D6" s="327" t="s">
        <v>110</v>
      </c>
      <c r="E6" s="1894" t="s">
        <v>644</v>
      </c>
      <c r="F6" s="1895"/>
      <c r="G6" s="1894" t="s">
        <v>82</v>
      </c>
      <c r="H6" s="1896"/>
      <c r="I6" s="1897"/>
      <c r="J6" s="1896" t="s">
        <v>545</v>
      </c>
      <c r="K6" s="1896"/>
      <c r="L6" s="1896"/>
      <c r="M6" s="1897"/>
    </row>
    <row r="7" spans="1:13" ht="12.75">
      <c r="A7" s="1891"/>
      <c r="B7" s="1893"/>
      <c r="C7" s="649" t="s">
        <v>203</v>
      </c>
      <c r="D7" s="679" t="s">
        <v>131</v>
      </c>
      <c r="E7" s="680" t="s">
        <v>1187</v>
      </c>
      <c r="F7" s="679" t="s">
        <v>131</v>
      </c>
      <c r="G7" s="681" t="s">
        <v>13</v>
      </c>
      <c r="H7" s="679" t="s">
        <v>1187</v>
      </c>
      <c r="I7" s="682" t="s">
        <v>131</v>
      </c>
      <c r="J7" s="1898" t="s">
        <v>454</v>
      </c>
      <c r="K7" s="1900" t="s">
        <v>455</v>
      </c>
      <c r="L7" s="1900" t="s">
        <v>456</v>
      </c>
      <c r="M7" s="1902" t="s">
        <v>457</v>
      </c>
    </row>
    <row r="8" spans="1:13" ht="12.75">
      <c r="A8" s="227"/>
      <c r="B8" s="683">
        <v>1</v>
      </c>
      <c r="C8" s="649">
        <v>2</v>
      </c>
      <c r="D8" s="591">
        <v>3</v>
      </c>
      <c r="E8" s="648">
        <v>4</v>
      </c>
      <c r="F8" s="591">
        <v>5</v>
      </c>
      <c r="G8" s="591">
        <v>6</v>
      </c>
      <c r="H8" s="591">
        <v>7</v>
      </c>
      <c r="I8" s="684">
        <v>8</v>
      </c>
      <c r="J8" s="1899"/>
      <c r="K8" s="1901"/>
      <c r="L8" s="1901"/>
      <c r="M8" s="1903"/>
    </row>
    <row r="9" spans="1:13" ht="8.25" customHeight="1">
      <c r="A9" s="213"/>
      <c r="B9" s="214"/>
      <c r="C9" s="1091"/>
      <c r="D9" s="685"/>
      <c r="E9" s="804"/>
      <c r="F9" s="802"/>
      <c r="G9" s="1092"/>
      <c r="H9" s="805"/>
      <c r="I9" s="686"/>
      <c r="J9" s="42"/>
      <c r="K9" s="42"/>
      <c r="L9" s="212"/>
      <c r="M9" s="215"/>
    </row>
    <row r="10" spans="1:13" ht="12" customHeight="1">
      <c r="A10" s="216"/>
      <c r="B10" s="217" t="s">
        <v>458</v>
      </c>
      <c r="C10" s="687">
        <v>100</v>
      </c>
      <c r="D10" s="1092">
        <v>117.3</v>
      </c>
      <c r="E10" s="1092">
        <v>125.4</v>
      </c>
      <c r="F10" s="802">
        <v>125.5</v>
      </c>
      <c r="G10" s="1092">
        <v>149.2</v>
      </c>
      <c r="H10" s="802">
        <v>150.8</v>
      </c>
      <c r="I10" s="1093">
        <v>152</v>
      </c>
      <c r="J10" s="1094">
        <v>6.990622335890876</v>
      </c>
      <c r="K10" s="1095">
        <v>0.07974481658692412</v>
      </c>
      <c r="L10" s="1095">
        <v>21.115537848605584</v>
      </c>
      <c r="M10" s="1096">
        <v>0.7957559681697717</v>
      </c>
    </row>
    <row r="11" spans="1:13" ht="6" customHeight="1">
      <c r="A11" s="1097"/>
      <c r="B11" s="1098"/>
      <c r="C11" s="1099"/>
      <c r="D11" s="1100"/>
      <c r="E11" s="1100"/>
      <c r="F11" s="1101"/>
      <c r="G11" s="1100"/>
      <c r="H11" s="1101"/>
      <c r="I11" s="1102"/>
      <c r="J11" s="1103"/>
      <c r="K11" s="1104"/>
      <c r="L11" s="1104"/>
      <c r="M11" s="1105"/>
    </row>
    <row r="12" spans="1:13" ht="12" customHeight="1">
      <c r="A12" s="218">
        <v>1</v>
      </c>
      <c r="B12" s="217" t="s">
        <v>459</v>
      </c>
      <c r="C12" s="687">
        <v>26.97</v>
      </c>
      <c r="D12" s="1092">
        <v>106.6</v>
      </c>
      <c r="E12" s="1092">
        <v>118.2</v>
      </c>
      <c r="F12" s="802">
        <v>118.2</v>
      </c>
      <c r="G12" s="1092">
        <v>138</v>
      </c>
      <c r="H12" s="802">
        <v>138</v>
      </c>
      <c r="I12" s="1093">
        <v>138</v>
      </c>
      <c r="J12" s="1094">
        <v>10.88180112570359</v>
      </c>
      <c r="K12" s="1095">
        <v>0</v>
      </c>
      <c r="L12" s="1095">
        <v>16.751269035532985</v>
      </c>
      <c r="M12" s="1096">
        <v>0</v>
      </c>
    </row>
    <row r="13" spans="1:13" ht="7.5" customHeight="1">
      <c r="A13" s="218"/>
      <c r="B13" s="219"/>
      <c r="C13" s="687"/>
      <c r="D13" s="1092"/>
      <c r="E13" s="1092"/>
      <c r="F13" s="802"/>
      <c r="G13" s="1092"/>
      <c r="H13" s="802"/>
      <c r="I13" s="1093"/>
      <c r="J13" s="1094"/>
      <c r="K13" s="1095"/>
      <c r="L13" s="1095"/>
      <c r="M13" s="1096"/>
    </row>
    <row r="14" spans="1:13" ht="15" customHeight="1">
      <c r="A14" s="220"/>
      <c r="B14" s="219" t="s">
        <v>460</v>
      </c>
      <c r="C14" s="688">
        <v>9.8</v>
      </c>
      <c r="D14" s="1106">
        <v>105.8</v>
      </c>
      <c r="E14" s="1106">
        <v>121</v>
      </c>
      <c r="F14" s="301">
        <v>121</v>
      </c>
      <c r="G14" s="1106">
        <v>134.5</v>
      </c>
      <c r="H14" s="301">
        <v>134.5</v>
      </c>
      <c r="I14" s="328">
        <v>134.5</v>
      </c>
      <c r="J14" s="1107">
        <v>14.366729678638947</v>
      </c>
      <c r="K14" s="1108">
        <v>0</v>
      </c>
      <c r="L14" s="1108">
        <v>11.15702479338843</v>
      </c>
      <c r="M14" s="1109">
        <v>0</v>
      </c>
    </row>
    <row r="15" spans="1:13" ht="15" customHeight="1">
      <c r="A15" s="221"/>
      <c r="B15" s="222" t="s">
        <v>461</v>
      </c>
      <c r="C15" s="1110">
        <v>17.17</v>
      </c>
      <c r="D15" s="1111">
        <v>107.1</v>
      </c>
      <c r="E15" s="1111">
        <v>116.6</v>
      </c>
      <c r="F15" s="1112">
        <v>116.6</v>
      </c>
      <c r="G15" s="1111">
        <v>140.1</v>
      </c>
      <c r="H15" s="1112">
        <v>140.1</v>
      </c>
      <c r="I15" s="1113">
        <v>140.1</v>
      </c>
      <c r="J15" s="1114">
        <v>8.87021475256769</v>
      </c>
      <c r="K15" s="1115">
        <v>0</v>
      </c>
      <c r="L15" s="1115">
        <v>20.15437392795883</v>
      </c>
      <c r="M15" s="1116">
        <v>0</v>
      </c>
    </row>
    <row r="16" spans="1:13" ht="10.5" customHeight="1">
      <c r="A16" s="220"/>
      <c r="B16" s="219"/>
      <c r="C16" s="687"/>
      <c r="D16" s="1092"/>
      <c r="E16" s="1092"/>
      <c r="F16" s="301"/>
      <c r="G16" s="1106"/>
      <c r="H16" s="802"/>
      <c r="I16" s="1093"/>
      <c r="J16" s="1094"/>
      <c r="K16" s="1095"/>
      <c r="L16" s="1095"/>
      <c r="M16" s="1096"/>
    </row>
    <row r="17" spans="1:13" ht="15" customHeight="1">
      <c r="A17" s="218">
        <v>1.1</v>
      </c>
      <c r="B17" s="217" t="s">
        <v>462</v>
      </c>
      <c r="C17" s="687">
        <v>2.82</v>
      </c>
      <c r="D17" s="1092">
        <v>110</v>
      </c>
      <c r="E17" s="1092">
        <v>135.8</v>
      </c>
      <c r="F17" s="802">
        <v>135.8</v>
      </c>
      <c r="G17" s="1092">
        <v>173.9</v>
      </c>
      <c r="H17" s="802">
        <v>173.9</v>
      </c>
      <c r="I17" s="1093">
        <v>173.9</v>
      </c>
      <c r="J17" s="1094">
        <v>23.454545454545467</v>
      </c>
      <c r="K17" s="1095">
        <v>0</v>
      </c>
      <c r="L17" s="1095">
        <v>28.055964653902777</v>
      </c>
      <c r="M17" s="1096">
        <v>0</v>
      </c>
    </row>
    <row r="18" spans="1:13" ht="13.5" customHeight="1">
      <c r="A18" s="218"/>
      <c r="B18" s="219" t="s">
        <v>460</v>
      </c>
      <c r="C18" s="688">
        <v>0.31</v>
      </c>
      <c r="D18" s="1106">
        <v>110</v>
      </c>
      <c r="E18" s="1106">
        <v>137.3</v>
      </c>
      <c r="F18" s="301">
        <v>137.3</v>
      </c>
      <c r="G18" s="1106">
        <v>153.5</v>
      </c>
      <c r="H18" s="301">
        <v>153.5</v>
      </c>
      <c r="I18" s="328">
        <v>153.5</v>
      </c>
      <c r="J18" s="1107">
        <v>24.818181818181827</v>
      </c>
      <c r="K18" s="1108">
        <v>0</v>
      </c>
      <c r="L18" s="1108">
        <v>11.798980335032766</v>
      </c>
      <c r="M18" s="1109">
        <v>0</v>
      </c>
    </row>
    <row r="19" spans="1:13" ht="15" customHeight="1">
      <c r="A19" s="220"/>
      <c r="B19" s="219" t="s">
        <v>461</v>
      </c>
      <c r="C19" s="688">
        <v>2.51</v>
      </c>
      <c r="D19" s="1106">
        <v>110</v>
      </c>
      <c r="E19" s="1106">
        <v>135.6</v>
      </c>
      <c r="F19" s="301">
        <v>135.6</v>
      </c>
      <c r="G19" s="1106">
        <v>176.3</v>
      </c>
      <c r="H19" s="301">
        <v>176.3</v>
      </c>
      <c r="I19" s="328">
        <v>176.3</v>
      </c>
      <c r="J19" s="1107">
        <v>23.272727272727266</v>
      </c>
      <c r="K19" s="1108">
        <v>0</v>
      </c>
      <c r="L19" s="1108">
        <v>30.014749262536895</v>
      </c>
      <c r="M19" s="1109">
        <v>0</v>
      </c>
    </row>
    <row r="20" spans="1:13" ht="15" customHeight="1">
      <c r="A20" s="218">
        <v>1.2</v>
      </c>
      <c r="B20" s="217" t="s">
        <v>463</v>
      </c>
      <c r="C20" s="687">
        <v>1.14</v>
      </c>
      <c r="D20" s="1092">
        <v>111.4</v>
      </c>
      <c r="E20" s="1092">
        <v>121.2</v>
      </c>
      <c r="F20" s="802">
        <v>121.2</v>
      </c>
      <c r="G20" s="1092">
        <v>147.7</v>
      </c>
      <c r="H20" s="802">
        <v>147.7</v>
      </c>
      <c r="I20" s="1093">
        <v>147.7</v>
      </c>
      <c r="J20" s="1094">
        <v>8.797127468581678</v>
      </c>
      <c r="K20" s="1095">
        <v>0</v>
      </c>
      <c r="L20" s="1095">
        <v>21.864686468646852</v>
      </c>
      <c r="M20" s="1096">
        <v>0</v>
      </c>
    </row>
    <row r="21" spans="1:13" ht="15" customHeight="1">
      <c r="A21" s="220"/>
      <c r="B21" s="219" t="s">
        <v>460</v>
      </c>
      <c r="C21" s="688">
        <v>0.19</v>
      </c>
      <c r="D21" s="1106">
        <v>114.2</v>
      </c>
      <c r="E21" s="1106">
        <v>132.1</v>
      </c>
      <c r="F21" s="301">
        <v>132.1</v>
      </c>
      <c r="G21" s="1106">
        <v>144.5</v>
      </c>
      <c r="H21" s="301">
        <v>144.5</v>
      </c>
      <c r="I21" s="328">
        <v>144.5</v>
      </c>
      <c r="J21" s="1107">
        <v>15.674255691768806</v>
      </c>
      <c r="K21" s="1108">
        <v>0</v>
      </c>
      <c r="L21" s="1108">
        <v>9.386828160484484</v>
      </c>
      <c r="M21" s="1109">
        <v>0</v>
      </c>
    </row>
    <row r="22" spans="1:13" ht="15" customHeight="1">
      <c r="A22" s="220"/>
      <c r="B22" s="219" t="s">
        <v>461</v>
      </c>
      <c r="C22" s="688">
        <v>0.95</v>
      </c>
      <c r="D22" s="1106">
        <v>110.8</v>
      </c>
      <c r="E22" s="1106">
        <v>119</v>
      </c>
      <c r="F22" s="301">
        <v>119</v>
      </c>
      <c r="G22" s="1106">
        <v>148.4</v>
      </c>
      <c r="H22" s="301">
        <v>148.4</v>
      </c>
      <c r="I22" s="328">
        <v>148.4</v>
      </c>
      <c r="J22" s="1107">
        <v>7.400722021660641</v>
      </c>
      <c r="K22" s="1108">
        <v>0</v>
      </c>
      <c r="L22" s="1108">
        <v>24.705882352941174</v>
      </c>
      <c r="M22" s="1109">
        <v>0</v>
      </c>
    </row>
    <row r="23" spans="1:13" ht="15" customHeight="1">
      <c r="A23" s="218">
        <v>1.3</v>
      </c>
      <c r="B23" s="217" t="s">
        <v>464</v>
      </c>
      <c r="C23" s="687">
        <v>0.55</v>
      </c>
      <c r="D23" s="1092">
        <v>113.3</v>
      </c>
      <c r="E23" s="1092">
        <v>170.5</v>
      </c>
      <c r="F23" s="802">
        <v>170.5</v>
      </c>
      <c r="G23" s="1092">
        <v>201.5</v>
      </c>
      <c r="H23" s="802">
        <v>201.5</v>
      </c>
      <c r="I23" s="1093">
        <v>201.5</v>
      </c>
      <c r="J23" s="1094">
        <v>50.48543689320388</v>
      </c>
      <c r="K23" s="1095">
        <v>0</v>
      </c>
      <c r="L23" s="1095">
        <v>18.181818181818187</v>
      </c>
      <c r="M23" s="1096">
        <v>0</v>
      </c>
    </row>
    <row r="24" spans="1:13" ht="15" customHeight="1">
      <c r="A24" s="218"/>
      <c r="B24" s="219" t="s">
        <v>460</v>
      </c>
      <c r="C24" s="688">
        <v>0.1</v>
      </c>
      <c r="D24" s="1106">
        <v>117.6</v>
      </c>
      <c r="E24" s="1106">
        <v>167.7</v>
      </c>
      <c r="F24" s="301">
        <v>167.7</v>
      </c>
      <c r="G24" s="1106">
        <v>179.9</v>
      </c>
      <c r="H24" s="301">
        <v>179.9</v>
      </c>
      <c r="I24" s="328">
        <v>179.9</v>
      </c>
      <c r="J24" s="1107">
        <v>42.602040816326536</v>
      </c>
      <c r="K24" s="1108">
        <v>0</v>
      </c>
      <c r="L24" s="1108">
        <v>7.274895646988682</v>
      </c>
      <c r="M24" s="1109">
        <v>0</v>
      </c>
    </row>
    <row r="25" spans="1:13" ht="15" customHeight="1">
      <c r="A25" s="218"/>
      <c r="B25" s="219" t="s">
        <v>461</v>
      </c>
      <c r="C25" s="688">
        <v>0.45</v>
      </c>
      <c r="D25" s="1106">
        <v>112.3</v>
      </c>
      <c r="E25" s="1106">
        <v>171.2</v>
      </c>
      <c r="F25" s="301">
        <v>171.2</v>
      </c>
      <c r="G25" s="1106">
        <v>206.4</v>
      </c>
      <c r="H25" s="301">
        <v>206.4</v>
      </c>
      <c r="I25" s="328">
        <v>206.4</v>
      </c>
      <c r="J25" s="1107">
        <v>52.44879786286731</v>
      </c>
      <c r="K25" s="1108">
        <v>0</v>
      </c>
      <c r="L25" s="1108">
        <v>20.56074766355141</v>
      </c>
      <c r="M25" s="1109">
        <v>0</v>
      </c>
    </row>
    <row r="26" spans="1:13" s="74" customFormat="1" ht="15" customHeight="1">
      <c r="A26" s="218">
        <v>1.4</v>
      </c>
      <c r="B26" s="217" t="s">
        <v>465</v>
      </c>
      <c r="C26" s="687">
        <v>4.01</v>
      </c>
      <c r="D26" s="1092">
        <v>111.4</v>
      </c>
      <c r="E26" s="1092">
        <v>121.8</v>
      </c>
      <c r="F26" s="802">
        <v>121.8</v>
      </c>
      <c r="G26" s="1092">
        <v>159.4</v>
      </c>
      <c r="H26" s="802">
        <v>159.4</v>
      </c>
      <c r="I26" s="1093">
        <v>159.4</v>
      </c>
      <c r="J26" s="1094">
        <v>9.335727109515247</v>
      </c>
      <c r="K26" s="1095">
        <v>0</v>
      </c>
      <c r="L26" s="1095">
        <v>30.87027914614123</v>
      </c>
      <c r="M26" s="1096">
        <v>0</v>
      </c>
    </row>
    <row r="27" spans="1:13" ht="15" customHeight="1">
      <c r="A27" s="220"/>
      <c r="B27" s="219" t="s">
        <v>460</v>
      </c>
      <c r="C27" s="688">
        <v>0.17</v>
      </c>
      <c r="D27" s="1106">
        <v>109.9</v>
      </c>
      <c r="E27" s="1106">
        <v>127.5</v>
      </c>
      <c r="F27" s="301">
        <v>127.5</v>
      </c>
      <c r="G27" s="1106">
        <v>142.5</v>
      </c>
      <c r="H27" s="301">
        <v>142.5</v>
      </c>
      <c r="I27" s="328">
        <v>142.5</v>
      </c>
      <c r="J27" s="1107">
        <v>16.01455868971793</v>
      </c>
      <c r="K27" s="1108">
        <v>0</v>
      </c>
      <c r="L27" s="1108">
        <v>11.764705882352942</v>
      </c>
      <c r="M27" s="1109">
        <v>0</v>
      </c>
    </row>
    <row r="28" spans="1:15" ht="15" customHeight="1">
      <c r="A28" s="220"/>
      <c r="B28" s="219" t="s">
        <v>461</v>
      </c>
      <c r="C28" s="688">
        <v>3.84</v>
      </c>
      <c r="D28" s="1106">
        <v>111.5</v>
      </c>
      <c r="E28" s="1106">
        <v>121.5</v>
      </c>
      <c r="F28" s="301">
        <v>121.5</v>
      </c>
      <c r="G28" s="1106">
        <v>160.2</v>
      </c>
      <c r="H28" s="301">
        <v>160.2</v>
      </c>
      <c r="I28" s="328">
        <v>160.2</v>
      </c>
      <c r="J28" s="1107">
        <v>8.968609865470853</v>
      </c>
      <c r="K28" s="1108">
        <v>0</v>
      </c>
      <c r="L28" s="1108">
        <v>31.851851851851848</v>
      </c>
      <c r="M28" s="1109">
        <v>0</v>
      </c>
      <c r="O28" s="223"/>
    </row>
    <row r="29" spans="1:13" s="74" customFormat="1" ht="15" customHeight="1">
      <c r="A29" s="218">
        <v>1.5</v>
      </c>
      <c r="B29" s="217" t="s">
        <v>466</v>
      </c>
      <c r="C29" s="687">
        <v>10.55</v>
      </c>
      <c r="D29" s="1092">
        <v>107</v>
      </c>
      <c r="E29" s="1092">
        <v>122.8</v>
      </c>
      <c r="F29" s="802">
        <v>122.8</v>
      </c>
      <c r="G29" s="1092">
        <v>142.6</v>
      </c>
      <c r="H29" s="802">
        <v>142.6</v>
      </c>
      <c r="I29" s="1093">
        <v>142.6</v>
      </c>
      <c r="J29" s="1094">
        <v>14.766355140186917</v>
      </c>
      <c r="K29" s="1095">
        <v>0</v>
      </c>
      <c r="L29" s="1095">
        <v>16.123778501628678</v>
      </c>
      <c r="M29" s="1096">
        <v>0</v>
      </c>
    </row>
    <row r="30" spans="1:13" ht="15" customHeight="1">
      <c r="A30" s="220"/>
      <c r="B30" s="219" t="s">
        <v>460</v>
      </c>
      <c r="C30" s="688">
        <v>6.8</v>
      </c>
      <c r="D30" s="1106">
        <v>106.5</v>
      </c>
      <c r="E30" s="1106">
        <v>125.7</v>
      </c>
      <c r="F30" s="301">
        <v>125.7</v>
      </c>
      <c r="G30" s="1106">
        <v>143.3</v>
      </c>
      <c r="H30" s="301">
        <v>143.3</v>
      </c>
      <c r="I30" s="328">
        <v>143.3</v>
      </c>
      <c r="J30" s="1107">
        <v>18.02816901408451</v>
      </c>
      <c r="K30" s="1108">
        <v>0</v>
      </c>
      <c r="L30" s="1108">
        <v>14.001591089896579</v>
      </c>
      <c r="M30" s="1109">
        <v>0</v>
      </c>
    </row>
    <row r="31" spans="1:13" ht="15" customHeight="1">
      <c r="A31" s="220"/>
      <c r="B31" s="219" t="s">
        <v>461</v>
      </c>
      <c r="C31" s="688">
        <v>3.75</v>
      </c>
      <c r="D31" s="1106">
        <v>108</v>
      </c>
      <c r="E31" s="1106">
        <v>117.6</v>
      </c>
      <c r="F31" s="301">
        <v>117.6</v>
      </c>
      <c r="G31" s="1106">
        <v>141.4</v>
      </c>
      <c r="H31" s="301">
        <v>141.4</v>
      </c>
      <c r="I31" s="328">
        <v>141.4</v>
      </c>
      <c r="J31" s="1107">
        <v>8.888888888888886</v>
      </c>
      <c r="K31" s="1108">
        <v>0</v>
      </c>
      <c r="L31" s="1108">
        <v>20.238095238095255</v>
      </c>
      <c r="M31" s="1109">
        <v>0</v>
      </c>
    </row>
    <row r="32" spans="1:13" s="74" customFormat="1" ht="15" customHeight="1">
      <c r="A32" s="218">
        <v>1.6</v>
      </c>
      <c r="B32" s="217" t="s">
        <v>467</v>
      </c>
      <c r="C32" s="687">
        <v>7.9</v>
      </c>
      <c r="D32" s="1092">
        <v>101.3</v>
      </c>
      <c r="E32" s="1092">
        <v>99.8</v>
      </c>
      <c r="F32" s="802">
        <v>99.8</v>
      </c>
      <c r="G32" s="1092">
        <v>102.5</v>
      </c>
      <c r="H32" s="802">
        <v>102.5</v>
      </c>
      <c r="I32" s="1093">
        <v>102.5</v>
      </c>
      <c r="J32" s="1094">
        <v>-1.4807502467917004</v>
      </c>
      <c r="K32" s="1095">
        <v>0</v>
      </c>
      <c r="L32" s="1095">
        <v>2.7054108216432837</v>
      </c>
      <c r="M32" s="1096">
        <v>0</v>
      </c>
    </row>
    <row r="33" spans="1:13" ht="15" customHeight="1">
      <c r="A33" s="220"/>
      <c r="B33" s="219" t="s">
        <v>460</v>
      </c>
      <c r="C33" s="688">
        <v>2.24</v>
      </c>
      <c r="D33" s="1106">
        <v>101.5</v>
      </c>
      <c r="E33" s="1106">
        <v>100.6</v>
      </c>
      <c r="F33" s="301">
        <v>100.6</v>
      </c>
      <c r="G33" s="1106">
        <v>101.4</v>
      </c>
      <c r="H33" s="301">
        <v>101.4</v>
      </c>
      <c r="I33" s="328">
        <v>101.4</v>
      </c>
      <c r="J33" s="1107">
        <v>-0.8866995073891673</v>
      </c>
      <c r="K33" s="1108">
        <v>0</v>
      </c>
      <c r="L33" s="1108">
        <v>0.7952286282306318</v>
      </c>
      <c r="M33" s="1109">
        <v>0</v>
      </c>
    </row>
    <row r="34" spans="1:13" ht="15" customHeight="1">
      <c r="A34" s="220"/>
      <c r="B34" s="219" t="s">
        <v>461</v>
      </c>
      <c r="C34" s="688">
        <v>5.66</v>
      </c>
      <c r="D34" s="1106">
        <v>101.3</v>
      </c>
      <c r="E34" s="1106">
        <v>99.5</v>
      </c>
      <c r="F34" s="301">
        <v>99.5</v>
      </c>
      <c r="G34" s="1106">
        <v>102.9</v>
      </c>
      <c r="H34" s="301">
        <v>102.9</v>
      </c>
      <c r="I34" s="328">
        <v>102.9</v>
      </c>
      <c r="J34" s="1107">
        <v>-1.7769002961500462</v>
      </c>
      <c r="K34" s="1108">
        <v>0</v>
      </c>
      <c r="L34" s="1108">
        <v>3.4170854271356745</v>
      </c>
      <c r="M34" s="1109">
        <v>0</v>
      </c>
    </row>
    <row r="35" spans="1:13" ht="6" customHeight="1">
      <c r="A35" s="220"/>
      <c r="B35" s="78"/>
      <c r="C35" s="688"/>
      <c r="D35" s="1106"/>
      <c r="E35" s="1106"/>
      <c r="F35" s="301"/>
      <c r="G35" s="1106"/>
      <c r="H35" s="301"/>
      <c r="I35" s="328"/>
      <c r="J35" s="1107"/>
      <c r="K35" s="1108"/>
      <c r="L35" s="1108"/>
      <c r="M35" s="1109"/>
    </row>
    <row r="36" spans="1:13" ht="12.75">
      <c r="A36" s="1117">
        <v>2</v>
      </c>
      <c r="B36" s="1118" t="s">
        <v>468</v>
      </c>
      <c r="C36" s="1119">
        <v>73.03</v>
      </c>
      <c r="D36" s="1120">
        <v>121.2</v>
      </c>
      <c r="E36" s="1120">
        <v>128</v>
      </c>
      <c r="F36" s="1475">
        <v>128.3</v>
      </c>
      <c r="G36" s="1121">
        <v>153.4</v>
      </c>
      <c r="H36" s="1121">
        <v>155.5</v>
      </c>
      <c r="I36" s="1122">
        <v>157.2</v>
      </c>
      <c r="J36" s="1123">
        <v>5.858085808580867</v>
      </c>
      <c r="K36" s="1124">
        <v>0.2343750000000142</v>
      </c>
      <c r="L36" s="1124">
        <v>22.525331254871375</v>
      </c>
      <c r="M36" s="1125">
        <v>1.0932475884244468</v>
      </c>
    </row>
    <row r="37" spans="1:13" ht="9.75" customHeight="1">
      <c r="A37" s="220"/>
      <c r="B37" s="78"/>
      <c r="C37" s="688"/>
      <c r="D37" s="1106"/>
      <c r="E37" s="1106"/>
      <c r="F37" s="301"/>
      <c r="G37" s="1106"/>
      <c r="H37" s="301"/>
      <c r="I37" s="328"/>
      <c r="J37" s="1107"/>
      <c r="K37" s="1108"/>
      <c r="L37" s="1108"/>
      <c r="M37" s="1109"/>
    </row>
    <row r="38" spans="1:13" ht="12.75">
      <c r="A38" s="218">
        <v>2.1</v>
      </c>
      <c r="B38" s="224" t="s">
        <v>474</v>
      </c>
      <c r="C38" s="687">
        <v>39.49</v>
      </c>
      <c r="D38" s="1092">
        <v>118.8</v>
      </c>
      <c r="E38" s="1092">
        <v>126.3</v>
      </c>
      <c r="F38" s="802">
        <v>126.3</v>
      </c>
      <c r="G38" s="1092">
        <v>160</v>
      </c>
      <c r="H38" s="802">
        <v>160.4</v>
      </c>
      <c r="I38" s="1093">
        <v>161.4</v>
      </c>
      <c r="J38" s="1094">
        <v>6.313131313131322</v>
      </c>
      <c r="K38" s="1095">
        <v>0</v>
      </c>
      <c r="L38" s="1095">
        <v>27.790973871733968</v>
      </c>
      <c r="M38" s="1096">
        <v>0.6234413965087242</v>
      </c>
    </row>
    <row r="39" spans="1:13" ht="12.75">
      <c r="A39" s="220"/>
      <c r="B39" s="78" t="s">
        <v>475</v>
      </c>
      <c r="C39" s="688">
        <v>20.49</v>
      </c>
      <c r="D39" s="1106">
        <v>117.1</v>
      </c>
      <c r="E39" s="1106">
        <v>124.8</v>
      </c>
      <c r="F39" s="301">
        <v>124.8</v>
      </c>
      <c r="G39" s="1106">
        <v>159.8</v>
      </c>
      <c r="H39" s="301">
        <v>159.9</v>
      </c>
      <c r="I39" s="328">
        <v>160.8</v>
      </c>
      <c r="J39" s="1107">
        <v>6.5755764304013695</v>
      </c>
      <c r="K39" s="1108">
        <v>0</v>
      </c>
      <c r="L39" s="1108">
        <v>28.846153846153868</v>
      </c>
      <c r="M39" s="1109">
        <v>0.562851782363964</v>
      </c>
    </row>
    <row r="40" spans="1:13" ht="12.75">
      <c r="A40" s="220"/>
      <c r="B40" s="78" t="s">
        <v>476</v>
      </c>
      <c r="C40" s="688">
        <v>19</v>
      </c>
      <c r="D40" s="1106">
        <v>120.6</v>
      </c>
      <c r="E40" s="1106">
        <v>128</v>
      </c>
      <c r="F40" s="301">
        <v>128</v>
      </c>
      <c r="G40" s="1106">
        <v>160.2</v>
      </c>
      <c r="H40" s="301">
        <v>160.9</v>
      </c>
      <c r="I40" s="328">
        <v>162</v>
      </c>
      <c r="J40" s="1107">
        <v>6.135986733001658</v>
      </c>
      <c r="K40" s="1108">
        <v>0</v>
      </c>
      <c r="L40" s="1108">
        <v>26.5625</v>
      </c>
      <c r="M40" s="1109">
        <v>0.6836544437538947</v>
      </c>
    </row>
    <row r="41" spans="1:13" ht="12.75">
      <c r="A41" s="218">
        <v>2.2</v>
      </c>
      <c r="B41" s="224" t="s">
        <v>477</v>
      </c>
      <c r="C41" s="687">
        <v>25.25</v>
      </c>
      <c r="D41" s="1092">
        <v>127.5</v>
      </c>
      <c r="E41" s="1092">
        <v>133.4</v>
      </c>
      <c r="F41" s="802">
        <v>133.4</v>
      </c>
      <c r="G41" s="1092">
        <v>147</v>
      </c>
      <c r="H41" s="802">
        <v>152.1</v>
      </c>
      <c r="I41" s="1093">
        <v>153.6</v>
      </c>
      <c r="J41" s="1094">
        <v>4.627450980392169</v>
      </c>
      <c r="K41" s="1095">
        <v>0</v>
      </c>
      <c r="L41" s="1095">
        <v>15.142428785607194</v>
      </c>
      <c r="M41" s="1096">
        <v>0.9861932938856057</v>
      </c>
    </row>
    <row r="42" spans="1:13" ht="12.75">
      <c r="A42" s="220"/>
      <c r="B42" s="78" t="s">
        <v>478</v>
      </c>
      <c r="C42" s="688">
        <v>6.31</v>
      </c>
      <c r="D42" s="1106">
        <v>122</v>
      </c>
      <c r="E42" s="1106">
        <v>123.7</v>
      </c>
      <c r="F42" s="301">
        <v>123.8</v>
      </c>
      <c r="G42" s="1106">
        <v>134.7</v>
      </c>
      <c r="H42" s="301">
        <v>139.5</v>
      </c>
      <c r="I42" s="328">
        <v>140.5</v>
      </c>
      <c r="J42" s="1107">
        <v>1.4754098360655803</v>
      </c>
      <c r="K42" s="1108">
        <v>0.0808407437348393</v>
      </c>
      <c r="L42" s="1108">
        <v>13.48949919224556</v>
      </c>
      <c r="M42" s="1109">
        <v>0.7168458781362119</v>
      </c>
    </row>
    <row r="43" spans="1:13" ht="12.75">
      <c r="A43" s="220"/>
      <c r="B43" s="78" t="s">
        <v>479</v>
      </c>
      <c r="C43" s="688">
        <v>6.31</v>
      </c>
      <c r="D43" s="1106">
        <v>125.8</v>
      </c>
      <c r="E43" s="1106">
        <v>131</v>
      </c>
      <c r="F43" s="301">
        <v>131</v>
      </c>
      <c r="G43" s="1106">
        <v>144.6</v>
      </c>
      <c r="H43" s="301">
        <v>150</v>
      </c>
      <c r="I43" s="328">
        <v>151</v>
      </c>
      <c r="J43" s="1107">
        <v>4.133545310015904</v>
      </c>
      <c r="K43" s="1108">
        <v>0</v>
      </c>
      <c r="L43" s="1108">
        <v>15.267175572519093</v>
      </c>
      <c r="M43" s="1109">
        <v>0.6666666666666572</v>
      </c>
    </row>
    <row r="44" spans="1:13" ht="12.75">
      <c r="A44" s="220"/>
      <c r="B44" s="78" t="s">
        <v>480</v>
      </c>
      <c r="C44" s="688">
        <v>6.31</v>
      </c>
      <c r="D44" s="1106">
        <v>126.8</v>
      </c>
      <c r="E44" s="1106">
        <v>135.4</v>
      </c>
      <c r="F44" s="301">
        <v>135.4</v>
      </c>
      <c r="G44" s="1106">
        <v>151.3</v>
      </c>
      <c r="H44" s="301">
        <v>154.7</v>
      </c>
      <c r="I44" s="328">
        <v>156.6</v>
      </c>
      <c r="J44" s="1107">
        <v>6.782334384858046</v>
      </c>
      <c r="K44" s="1108">
        <v>0</v>
      </c>
      <c r="L44" s="1108">
        <v>15.65731166912849</v>
      </c>
      <c r="M44" s="1109">
        <v>1.2281835811247532</v>
      </c>
    </row>
    <row r="45" spans="1:13" ht="12.75">
      <c r="A45" s="220"/>
      <c r="B45" s="78" t="s">
        <v>481</v>
      </c>
      <c r="C45" s="688">
        <v>6.32</v>
      </c>
      <c r="D45" s="1106">
        <v>135.5</v>
      </c>
      <c r="E45" s="1106">
        <v>143.5</v>
      </c>
      <c r="F45" s="301">
        <v>143.5</v>
      </c>
      <c r="G45" s="1106">
        <v>157.6</v>
      </c>
      <c r="H45" s="301">
        <v>164.2</v>
      </c>
      <c r="I45" s="328">
        <v>166</v>
      </c>
      <c r="J45" s="1107">
        <v>5.904059040590411</v>
      </c>
      <c r="K45" s="1108">
        <v>0</v>
      </c>
      <c r="L45" s="1108">
        <v>15.679442508710807</v>
      </c>
      <c r="M45" s="1109">
        <v>1.0962241169305713</v>
      </c>
    </row>
    <row r="46" spans="1:13" ht="12.75">
      <c r="A46" s="218">
        <v>2.3</v>
      </c>
      <c r="B46" s="224" t="s">
        <v>482</v>
      </c>
      <c r="C46" s="687">
        <v>8.29</v>
      </c>
      <c r="D46" s="1092">
        <v>113.8</v>
      </c>
      <c r="E46" s="1092">
        <v>119.8</v>
      </c>
      <c r="F46" s="802">
        <v>121.9</v>
      </c>
      <c r="G46" s="1092">
        <v>141.2</v>
      </c>
      <c r="H46" s="802">
        <v>142.3</v>
      </c>
      <c r="I46" s="1093">
        <v>147.9</v>
      </c>
      <c r="J46" s="1094">
        <v>7.117750439367313</v>
      </c>
      <c r="K46" s="1095">
        <v>1.7529215358931651</v>
      </c>
      <c r="L46" s="1095">
        <v>21.328958162428208</v>
      </c>
      <c r="M46" s="1096">
        <v>3.935347856640888</v>
      </c>
    </row>
    <row r="47" spans="1:13" ht="12.75">
      <c r="A47" s="220"/>
      <c r="B47" s="224" t="s">
        <v>483</v>
      </c>
      <c r="C47" s="687">
        <v>2.76</v>
      </c>
      <c r="D47" s="1092">
        <v>114.9</v>
      </c>
      <c r="E47" s="1092">
        <v>119</v>
      </c>
      <c r="F47" s="802">
        <v>121.2</v>
      </c>
      <c r="G47" s="1092">
        <v>136.7</v>
      </c>
      <c r="H47" s="802">
        <v>137.3</v>
      </c>
      <c r="I47" s="1093">
        <v>142.4</v>
      </c>
      <c r="J47" s="1094">
        <v>5.483028720626621</v>
      </c>
      <c r="K47" s="1095">
        <v>1.8487394957983128</v>
      </c>
      <c r="L47" s="1095">
        <v>17.491749174917487</v>
      </c>
      <c r="M47" s="1096">
        <v>3.714493809176986</v>
      </c>
    </row>
    <row r="48" spans="1:13" ht="12.75">
      <c r="A48" s="220"/>
      <c r="B48" s="78" t="s">
        <v>479</v>
      </c>
      <c r="C48" s="688">
        <v>1.38</v>
      </c>
      <c r="D48" s="1106">
        <v>113.3</v>
      </c>
      <c r="E48" s="1106">
        <v>117.8</v>
      </c>
      <c r="F48" s="301">
        <v>119.6</v>
      </c>
      <c r="G48" s="1106">
        <v>134.1</v>
      </c>
      <c r="H48" s="301">
        <v>135</v>
      </c>
      <c r="I48" s="328">
        <v>139.3</v>
      </c>
      <c r="J48" s="1107">
        <v>5.560458958517202</v>
      </c>
      <c r="K48" s="1108">
        <v>1.5280135823429646</v>
      </c>
      <c r="L48" s="1108">
        <v>16.471571906354527</v>
      </c>
      <c r="M48" s="1109">
        <v>3.1851851851852047</v>
      </c>
    </row>
    <row r="49" spans="1:13" ht="12.75">
      <c r="A49" s="220"/>
      <c r="B49" s="78" t="s">
        <v>481</v>
      </c>
      <c r="C49" s="688">
        <v>1.38</v>
      </c>
      <c r="D49" s="1106">
        <v>116.4</v>
      </c>
      <c r="E49" s="1106">
        <v>120.2</v>
      </c>
      <c r="F49" s="301">
        <v>122.7</v>
      </c>
      <c r="G49" s="1106">
        <v>139.4</v>
      </c>
      <c r="H49" s="301">
        <v>139.6</v>
      </c>
      <c r="I49" s="328">
        <v>145.6</v>
      </c>
      <c r="J49" s="1107">
        <v>5.412371134020617</v>
      </c>
      <c r="K49" s="1108">
        <v>2.0798668885191347</v>
      </c>
      <c r="L49" s="1108">
        <v>18.66340668296658</v>
      </c>
      <c r="M49" s="1109">
        <v>4.297994269340961</v>
      </c>
    </row>
    <row r="50" spans="1:13" ht="12.75">
      <c r="A50" s="220"/>
      <c r="B50" s="224" t="s">
        <v>484</v>
      </c>
      <c r="C50" s="687">
        <v>2.76</v>
      </c>
      <c r="D50" s="1092">
        <v>111.4</v>
      </c>
      <c r="E50" s="1092">
        <v>114.2</v>
      </c>
      <c r="F50" s="802">
        <v>116.9</v>
      </c>
      <c r="G50" s="1092">
        <v>133</v>
      </c>
      <c r="H50" s="802">
        <v>133.5</v>
      </c>
      <c r="I50" s="1093">
        <v>138.3</v>
      </c>
      <c r="J50" s="1094">
        <v>4.937163375224401</v>
      </c>
      <c r="K50" s="1095">
        <v>2.3642732049036823</v>
      </c>
      <c r="L50" s="1095">
        <v>18.30624465355004</v>
      </c>
      <c r="M50" s="1096">
        <v>3.595505617977551</v>
      </c>
    </row>
    <row r="51" spans="1:13" ht="12.75">
      <c r="A51" s="220"/>
      <c r="B51" s="78" t="s">
        <v>479</v>
      </c>
      <c r="C51" s="688">
        <v>1.38</v>
      </c>
      <c r="D51" s="1106">
        <v>110.8</v>
      </c>
      <c r="E51" s="1106">
        <v>113.9</v>
      </c>
      <c r="F51" s="301">
        <v>116</v>
      </c>
      <c r="G51" s="1106">
        <v>128.8</v>
      </c>
      <c r="H51" s="301">
        <v>129.5</v>
      </c>
      <c r="I51" s="328">
        <v>133.7</v>
      </c>
      <c r="J51" s="1107">
        <v>4.693140794223822</v>
      </c>
      <c r="K51" s="1108">
        <v>1.8437225636523351</v>
      </c>
      <c r="L51" s="1108">
        <v>15.25862068965516</v>
      </c>
      <c r="M51" s="1109">
        <v>3.243243243243228</v>
      </c>
    </row>
    <row r="52" spans="1:13" ht="12.75">
      <c r="A52" s="220"/>
      <c r="B52" s="78" t="s">
        <v>481</v>
      </c>
      <c r="C52" s="688">
        <v>1.38</v>
      </c>
      <c r="D52" s="1106">
        <v>111.9</v>
      </c>
      <c r="E52" s="1106">
        <v>114.4</v>
      </c>
      <c r="F52" s="301">
        <v>117.8</v>
      </c>
      <c r="G52" s="1106">
        <v>137.3</v>
      </c>
      <c r="H52" s="301">
        <v>137.5</v>
      </c>
      <c r="I52" s="328">
        <v>142.9</v>
      </c>
      <c r="J52" s="1107">
        <v>5.272564789991051</v>
      </c>
      <c r="K52" s="1108">
        <v>2.972027972027959</v>
      </c>
      <c r="L52" s="1108">
        <v>21.307300509337864</v>
      </c>
      <c r="M52" s="1109">
        <v>3.9272727272727366</v>
      </c>
    </row>
    <row r="53" spans="1:13" ht="12.75">
      <c r="A53" s="220"/>
      <c r="B53" s="224" t="s">
        <v>485</v>
      </c>
      <c r="C53" s="687">
        <v>2.77</v>
      </c>
      <c r="D53" s="1092">
        <v>115.1</v>
      </c>
      <c r="E53" s="1092">
        <v>126.4</v>
      </c>
      <c r="F53" s="802">
        <v>127.6</v>
      </c>
      <c r="G53" s="1092">
        <v>153.8</v>
      </c>
      <c r="H53" s="802">
        <v>156.1</v>
      </c>
      <c r="I53" s="1093">
        <v>163</v>
      </c>
      <c r="J53" s="1094">
        <v>10.860121633362297</v>
      </c>
      <c r="K53" s="1095">
        <v>0.9493670886075734</v>
      </c>
      <c r="L53" s="1095">
        <v>27.74294670846396</v>
      </c>
      <c r="M53" s="1096">
        <v>4.420243433696356</v>
      </c>
    </row>
    <row r="54" spans="1:13" ht="12.75">
      <c r="A54" s="220"/>
      <c r="B54" s="78" t="s">
        <v>475</v>
      </c>
      <c r="C54" s="688">
        <v>1.38</v>
      </c>
      <c r="D54" s="1106">
        <v>115.2</v>
      </c>
      <c r="E54" s="1106">
        <v>125.4</v>
      </c>
      <c r="F54" s="301">
        <v>126.7</v>
      </c>
      <c r="G54" s="1106">
        <v>152.4</v>
      </c>
      <c r="H54" s="301">
        <v>153.2</v>
      </c>
      <c r="I54" s="328">
        <v>160.4</v>
      </c>
      <c r="J54" s="1107">
        <v>9.982638888888886</v>
      </c>
      <c r="K54" s="1108">
        <v>1.036682615629985</v>
      </c>
      <c r="L54" s="1108">
        <v>26.59826361483819</v>
      </c>
      <c r="M54" s="1109">
        <v>4.6997389033942625</v>
      </c>
    </row>
    <row r="55" spans="1:13" ht="13.5" thickBot="1">
      <c r="A55" s="225"/>
      <c r="B55" s="79" t="s">
        <v>476</v>
      </c>
      <c r="C55" s="689">
        <v>1.39</v>
      </c>
      <c r="D55" s="1126">
        <v>114.9</v>
      </c>
      <c r="E55" s="1126">
        <v>127.4</v>
      </c>
      <c r="F55" s="1127">
        <v>128.6</v>
      </c>
      <c r="G55" s="1126">
        <v>155.1</v>
      </c>
      <c r="H55" s="1127">
        <v>159</v>
      </c>
      <c r="I55" s="329">
        <v>165.7</v>
      </c>
      <c r="J55" s="1128">
        <v>11.923411662315047</v>
      </c>
      <c r="K55" s="1129">
        <v>0.9419152276294938</v>
      </c>
      <c r="L55" s="1129">
        <v>28.849144634525658</v>
      </c>
      <c r="M55" s="1130">
        <v>4.213836477987414</v>
      </c>
    </row>
    <row r="56" spans="2:3" ht="12.75">
      <c r="B56" s="248" t="s">
        <v>486</v>
      </c>
      <c r="C56" s="20"/>
    </row>
  </sheetData>
  <sheetProtection/>
  <mergeCells count="14">
    <mergeCell ref="J7:J8"/>
    <mergeCell ref="K7:K8"/>
    <mergeCell ref="L7:L8"/>
    <mergeCell ref="M7:M8"/>
    <mergeCell ref="A1:M1"/>
    <mergeCell ref="A2:M2"/>
    <mergeCell ref="A3:M3"/>
    <mergeCell ref="A4:M4"/>
    <mergeCell ref="A5:M5"/>
    <mergeCell ref="A6:A7"/>
    <mergeCell ref="B6:B7"/>
    <mergeCell ref="E6:F6"/>
    <mergeCell ref="G6:I6"/>
    <mergeCell ref="J6:M6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J35" sqref="J35"/>
    </sheetView>
  </sheetViews>
  <sheetFormatPr defaultColWidth="22.42187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7.00390625" style="1" bestFit="1" customWidth="1"/>
    <col min="9" max="9" width="8.421875" style="1" customWidth="1"/>
    <col min="10" max="10" width="2.8515625" style="1" customWidth="1"/>
    <col min="11" max="11" width="10.28125" style="588" bestFit="1" customWidth="1"/>
    <col min="12" max="16384" width="22.421875" style="1" customWidth="1"/>
  </cols>
  <sheetData>
    <row r="1" spans="1:12" ht="12.75">
      <c r="A1" s="1704" t="s">
        <v>199</v>
      </c>
      <c r="B1" s="1704"/>
      <c r="C1" s="1704"/>
      <c r="D1" s="1704"/>
      <c r="E1" s="1704"/>
      <c r="F1" s="1704"/>
      <c r="G1" s="1704"/>
      <c r="H1" s="1704"/>
      <c r="I1" s="1704"/>
      <c r="J1" s="1704"/>
      <c r="K1" s="1704"/>
      <c r="L1" s="590"/>
    </row>
    <row r="2" spans="1:12" ht="15.75">
      <c r="A2" s="1705" t="s">
        <v>579</v>
      </c>
      <c r="B2" s="1705"/>
      <c r="C2" s="1705"/>
      <c r="D2" s="1705"/>
      <c r="E2" s="1705"/>
      <c r="F2" s="1705"/>
      <c r="G2" s="1705"/>
      <c r="H2" s="1705"/>
      <c r="I2" s="1705"/>
      <c r="J2" s="1705"/>
      <c r="K2" s="1705"/>
      <c r="L2" s="590"/>
    </row>
    <row r="3" spans="1:11" ht="13.5" thickBot="1">
      <c r="A3" s="42"/>
      <c r="B3" s="35"/>
      <c r="C3" s="35"/>
      <c r="D3" s="35"/>
      <c r="E3" s="35"/>
      <c r="F3" s="35"/>
      <c r="G3" s="35"/>
      <c r="H3" s="35"/>
      <c r="J3" s="35"/>
      <c r="K3" s="47" t="s">
        <v>115</v>
      </c>
    </row>
    <row r="4" spans="1:11" ht="12.75">
      <c r="A4" s="100"/>
      <c r="B4" s="100"/>
      <c r="C4" s="102"/>
      <c r="D4" s="102"/>
      <c r="E4" s="101"/>
      <c r="F4" s="1711" t="s">
        <v>89</v>
      </c>
      <c r="G4" s="1712"/>
      <c r="H4" s="1712"/>
      <c r="I4" s="1712"/>
      <c r="J4" s="1712"/>
      <c r="K4" s="1713"/>
    </row>
    <row r="5" spans="1:11" ht="12.75">
      <c r="A5" s="103"/>
      <c r="B5" s="104">
        <v>2007</v>
      </c>
      <c r="C5" s="105">
        <v>2008</v>
      </c>
      <c r="D5" s="105">
        <v>2008</v>
      </c>
      <c r="E5" s="106">
        <v>2009</v>
      </c>
      <c r="F5" s="1714" t="s">
        <v>644</v>
      </c>
      <c r="G5" s="1707">
        <v>0</v>
      </c>
      <c r="H5" s="1708">
        <v>0</v>
      </c>
      <c r="I5" s="1715" t="s">
        <v>1484</v>
      </c>
      <c r="J5" s="1707">
        <v>0</v>
      </c>
      <c r="K5" s="1710">
        <v>0</v>
      </c>
    </row>
    <row r="6" spans="1:11" ht="12.75">
      <c r="A6" s="112"/>
      <c r="B6" s="113" t="s">
        <v>111</v>
      </c>
      <c r="C6" s="114" t="s">
        <v>541</v>
      </c>
      <c r="D6" s="114" t="s">
        <v>113</v>
      </c>
      <c r="E6" s="115" t="s">
        <v>90</v>
      </c>
      <c r="F6" s="114" t="s">
        <v>114</v>
      </c>
      <c r="G6" s="114" t="s">
        <v>108</v>
      </c>
      <c r="H6" s="116" t="s">
        <v>203</v>
      </c>
      <c r="I6" s="114" t="s">
        <v>114</v>
      </c>
      <c r="J6" s="114" t="s">
        <v>108</v>
      </c>
      <c r="K6" s="115" t="s">
        <v>203</v>
      </c>
    </row>
    <row r="7" spans="1:11" ht="15" customHeight="1">
      <c r="A7" s="265" t="s">
        <v>116</v>
      </c>
      <c r="B7" s="258">
        <v>130213.85892042922</v>
      </c>
      <c r="C7" s="72">
        <v>156689.756399873</v>
      </c>
      <c r="D7" s="72">
        <v>170314.216566394</v>
      </c>
      <c r="E7" s="86">
        <v>224433.10550810394</v>
      </c>
      <c r="F7" s="258">
        <v>26475.89747944378</v>
      </c>
      <c r="G7" s="72"/>
      <c r="H7" s="3">
        <v>20.3326264185309</v>
      </c>
      <c r="I7" s="72">
        <v>54118.88894170994</v>
      </c>
      <c r="J7" s="72"/>
      <c r="K7" s="587">
        <v>31.77590810254683</v>
      </c>
    </row>
    <row r="8" spans="1:11" ht="15" customHeight="1">
      <c r="A8" s="84" t="s">
        <v>117</v>
      </c>
      <c r="B8" s="43">
        <v>0</v>
      </c>
      <c r="C8" s="35">
        <v>0</v>
      </c>
      <c r="D8" s="35">
        <v>0</v>
      </c>
      <c r="E8" s="36">
        <v>0</v>
      </c>
      <c r="F8" s="43">
        <v>0</v>
      </c>
      <c r="G8" s="333"/>
      <c r="H8" s="4" t="e">
        <v>#DIV/0!</v>
      </c>
      <c r="I8" s="35">
        <v>0</v>
      </c>
      <c r="J8" s="35"/>
      <c r="K8" s="328" t="e">
        <v>#DIV/0!</v>
      </c>
    </row>
    <row r="9" spans="1:11" ht="15" customHeight="1">
      <c r="A9" s="84" t="s">
        <v>118</v>
      </c>
      <c r="B9" s="43">
        <v>587.4872204292</v>
      </c>
      <c r="C9" s="35">
        <v>620.631534413</v>
      </c>
      <c r="D9" s="35">
        <v>630.644378364</v>
      </c>
      <c r="E9" s="36">
        <v>650.638610814</v>
      </c>
      <c r="F9" s="43">
        <v>33.14431398380009</v>
      </c>
      <c r="G9" s="35"/>
      <c r="H9" s="4">
        <v>5.64170807997932</v>
      </c>
      <c r="I9" s="35">
        <v>19.994232450000027</v>
      </c>
      <c r="J9" s="35"/>
      <c r="K9" s="328">
        <v>3.170444887159465</v>
      </c>
    </row>
    <row r="10" spans="1:11" ht="15" customHeight="1">
      <c r="A10" s="84" t="s">
        <v>119</v>
      </c>
      <c r="B10" s="43">
        <v>0</v>
      </c>
      <c r="C10" s="35">
        <v>0</v>
      </c>
      <c r="D10" s="35">
        <v>0</v>
      </c>
      <c r="E10" s="36">
        <v>0</v>
      </c>
      <c r="F10" s="43">
        <v>0</v>
      </c>
      <c r="G10" s="35"/>
      <c r="H10" s="4" t="e">
        <v>#DIV/0!</v>
      </c>
      <c r="I10" s="35">
        <v>0</v>
      </c>
      <c r="J10" s="35"/>
      <c r="K10" s="328" t="e">
        <v>#DIV/0!</v>
      </c>
    </row>
    <row r="11" spans="1:11" ht="15" customHeight="1">
      <c r="A11" s="85" t="s">
        <v>120</v>
      </c>
      <c r="B11" s="44">
        <v>129626.37170000002</v>
      </c>
      <c r="C11" s="2">
        <v>156069.12486546</v>
      </c>
      <c r="D11" s="2">
        <v>169683.57218803</v>
      </c>
      <c r="E11" s="37">
        <v>223782.46689728994</v>
      </c>
      <c r="F11" s="44">
        <v>26442.753165459988</v>
      </c>
      <c r="G11" s="2"/>
      <c r="H11" s="5">
        <v>20.399207984203716</v>
      </c>
      <c r="I11" s="2">
        <v>54098.89470925994</v>
      </c>
      <c r="J11" s="2"/>
      <c r="K11" s="586">
        <v>31.88222289975826</v>
      </c>
    </row>
    <row r="12" spans="1:11" ht="15" customHeight="1">
      <c r="A12" s="265" t="s">
        <v>121</v>
      </c>
      <c r="B12" s="258">
        <v>15616.144069000002</v>
      </c>
      <c r="C12" s="72">
        <v>26104.836802520003</v>
      </c>
      <c r="D12" s="72">
        <v>18925.778102520002</v>
      </c>
      <c r="E12" s="86">
        <v>24589.9099093</v>
      </c>
      <c r="F12" s="258">
        <v>10488.692733520002</v>
      </c>
      <c r="G12" s="72"/>
      <c r="H12" s="3">
        <v>67.16570164296427</v>
      </c>
      <c r="I12" s="72">
        <v>5664.131806779998</v>
      </c>
      <c r="J12" s="72"/>
      <c r="K12" s="587">
        <v>29.928131758164326</v>
      </c>
    </row>
    <row r="13" spans="1:11" ht="15" customHeight="1">
      <c r="A13" s="84" t="s">
        <v>122</v>
      </c>
      <c r="B13" s="43">
        <v>13755.567069</v>
      </c>
      <c r="C13" s="35">
        <v>25331.09295663</v>
      </c>
      <c r="D13" s="35">
        <v>17555.93225663</v>
      </c>
      <c r="E13" s="36">
        <v>22812.4419093</v>
      </c>
      <c r="F13" s="43">
        <v>11575.52588763</v>
      </c>
      <c r="G13" s="35"/>
      <c r="H13" s="4">
        <v>84.15157172049261</v>
      </c>
      <c r="I13" s="35">
        <v>5256.50965267</v>
      </c>
      <c r="J13" s="35"/>
      <c r="K13" s="328">
        <v>29.941501116722975</v>
      </c>
    </row>
    <row r="14" spans="1:11" ht="15" customHeight="1">
      <c r="A14" s="84" t="s">
        <v>123</v>
      </c>
      <c r="B14" s="43">
        <v>1518.6</v>
      </c>
      <c r="C14" s="35">
        <v>6.932845889999999</v>
      </c>
      <c r="D14" s="35">
        <v>6.932845889999999</v>
      </c>
      <c r="E14" s="36">
        <v>0</v>
      </c>
      <c r="F14" s="43">
        <v>-1511.66715411</v>
      </c>
      <c r="G14" s="35"/>
      <c r="H14" s="4">
        <v>-99.54347123073885</v>
      </c>
      <c r="I14" s="35">
        <v>-6.932845889999999</v>
      </c>
      <c r="J14" s="35"/>
      <c r="K14" s="328">
        <v>-100</v>
      </c>
    </row>
    <row r="15" spans="1:11" ht="15" customHeight="1">
      <c r="A15" s="84" t="s">
        <v>124</v>
      </c>
      <c r="B15" s="43">
        <v>341.9769999999999</v>
      </c>
      <c r="C15" s="35">
        <v>766.8109999999999</v>
      </c>
      <c r="D15" s="35">
        <v>1362.913</v>
      </c>
      <c r="E15" s="36">
        <v>1777.4679999999998</v>
      </c>
      <c r="F15" s="43">
        <v>424.834</v>
      </c>
      <c r="G15" s="35"/>
      <c r="H15" s="4">
        <v>124.22882240618524</v>
      </c>
      <c r="I15" s="35">
        <v>414.555</v>
      </c>
      <c r="J15" s="35"/>
      <c r="K15" s="328">
        <v>30.416835117135122</v>
      </c>
    </row>
    <row r="16" spans="1:11" ht="15" customHeight="1">
      <c r="A16" s="84" t="s">
        <v>128</v>
      </c>
      <c r="B16" s="43">
        <v>0</v>
      </c>
      <c r="C16" s="35">
        <v>0</v>
      </c>
      <c r="D16" s="35">
        <v>0</v>
      </c>
      <c r="E16" s="36">
        <v>0</v>
      </c>
      <c r="F16" s="44">
        <v>0</v>
      </c>
      <c r="G16" s="2"/>
      <c r="H16" s="4" t="e">
        <v>#DIV/0!</v>
      </c>
      <c r="I16" s="2">
        <v>0</v>
      </c>
      <c r="J16" s="2"/>
      <c r="K16" s="328" t="e">
        <v>#DIV/0!</v>
      </c>
    </row>
    <row r="17" spans="1:11" ht="15" customHeight="1">
      <c r="A17" s="83" t="s">
        <v>129</v>
      </c>
      <c r="B17" s="45">
        <v>8.5</v>
      </c>
      <c r="C17" s="6">
        <v>8.5</v>
      </c>
      <c r="D17" s="6">
        <v>11</v>
      </c>
      <c r="E17" s="38">
        <v>11.449995</v>
      </c>
      <c r="F17" s="72">
        <v>0</v>
      </c>
      <c r="G17" s="6"/>
      <c r="H17" s="3">
        <v>0</v>
      </c>
      <c r="I17" s="72">
        <v>0.4499949999999995</v>
      </c>
      <c r="J17" s="6"/>
      <c r="K17" s="587">
        <v>4.090863636363632</v>
      </c>
    </row>
    <row r="18" spans="1:11" ht="15" customHeight="1">
      <c r="A18" s="265" t="s">
        <v>147</v>
      </c>
      <c r="B18" s="258">
        <v>696.9095</v>
      </c>
      <c r="C18" s="72">
        <v>541.43601</v>
      </c>
      <c r="D18" s="72">
        <v>464.0990100000001</v>
      </c>
      <c r="E18" s="86">
        <v>345.65987871</v>
      </c>
      <c r="F18" s="258">
        <v>-155.47348999999997</v>
      </c>
      <c r="G18" s="72"/>
      <c r="H18" s="3">
        <v>-22.308992774528107</v>
      </c>
      <c r="I18" s="72">
        <v>-118.43913129000009</v>
      </c>
      <c r="J18" s="72"/>
      <c r="K18" s="587">
        <v>-25.52022924806499</v>
      </c>
    </row>
    <row r="19" spans="1:11" ht="15" customHeight="1">
      <c r="A19" s="84" t="s">
        <v>148</v>
      </c>
      <c r="B19" s="43">
        <v>657.9095</v>
      </c>
      <c r="C19" s="35">
        <v>0</v>
      </c>
      <c r="D19" s="35">
        <v>432.0990100000001</v>
      </c>
      <c r="E19" s="36">
        <v>0</v>
      </c>
      <c r="F19" s="43">
        <v>-657.9095</v>
      </c>
      <c r="G19" s="35"/>
      <c r="H19" s="4">
        <v>-100</v>
      </c>
      <c r="I19" s="35">
        <v>-432.0990100000001</v>
      </c>
      <c r="J19" s="35"/>
      <c r="K19" s="328">
        <v>-100</v>
      </c>
    </row>
    <row r="20" spans="1:11" ht="15" customHeight="1" hidden="1">
      <c r="A20" s="84"/>
      <c r="B20" s="43"/>
      <c r="C20" s="35">
        <v>509.43601</v>
      </c>
      <c r="D20" s="35"/>
      <c r="E20" s="36">
        <v>313.65987871</v>
      </c>
      <c r="F20" s="43"/>
      <c r="G20" s="35"/>
      <c r="H20" s="4"/>
      <c r="I20" s="35"/>
      <c r="J20" s="35"/>
      <c r="K20" s="328"/>
    </row>
    <row r="21" spans="1:11" ht="15" customHeight="1">
      <c r="A21" s="84" t="s">
        <v>149</v>
      </c>
      <c r="B21" s="43">
        <v>39</v>
      </c>
      <c r="C21" s="35">
        <v>32</v>
      </c>
      <c r="D21" s="35">
        <v>32</v>
      </c>
      <c r="E21" s="36">
        <v>32</v>
      </c>
      <c r="F21" s="44">
        <v>-7</v>
      </c>
      <c r="G21" s="2"/>
      <c r="H21" s="5">
        <v>-17.94871794871795</v>
      </c>
      <c r="I21" s="2">
        <v>0</v>
      </c>
      <c r="J21" s="2"/>
      <c r="K21" s="586">
        <v>0</v>
      </c>
    </row>
    <row r="22" spans="1:11" ht="15" customHeight="1">
      <c r="A22" s="265" t="s">
        <v>150</v>
      </c>
      <c r="B22" s="258">
        <v>1870.81</v>
      </c>
      <c r="C22" s="72">
        <v>1530</v>
      </c>
      <c r="D22" s="72">
        <v>660.655</v>
      </c>
      <c r="E22" s="86">
        <v>3950</v>
      </c>
      <c r="F22" s="258">
        <v>-340.81</v>
      </c>
      <c r="G22" s="72"/>
      <c r="H22" s="3">
        <v>-18.217242798573878</v>
      </c>
      <c r="I22" s="72">
        <v>3289.3450000000003</v>
      </c>
      <c r="J22" s="72"/>
      <c r="K22" s="587">
        <v>497.8914864793274</v>
      </c>
    </row>
    <row r="23" spans="1:11" ht="15" customHeight="1">
      <c r="A23" s="84" t="s">
        <v>151</v>
      </c>
      <c r="B23" s="43">
        <v>80.81</v>
      </c>
      <c r="C23" s="35">
        <v>30</v>
      </c>
      <c r="D23" s="35">
        <v>60.655</v>
      </c>
      <c r="E23" s="36">
        <v>0</v>
      </c>
      <c r="F23" s="43">
        <v>-50.81</v>
      </c>
      <c r="G23" s="35"/>
      <c r="H23" s="4">
        <v>-62.875881697809675</v>
      </c>
      <c r="I23" s="35">
        <v>-60.655</v>
      </c>
      <c r="J23" s="35"/>
      <c r="K23" s="328">
        <v>-100</v>
      </c>
    </row>
    <row r="24" spans="1:11" ht="15" customHeight="1">
      <c r="A24" s="84" t="s">
        <v>152</v>
      </c>
      <c r="B24" s="43">
        <v>1790</v>
      </c>
      <c r="C24" s="35">
        <v>1500</v>
      </c>
      <c r="D24" s="35">
        <v>600</v>
      </c>
      <c r="E24" s="36">
        <v>3950</v>
      </c>
      <c r="F24" s="44">
        <v>-290</v>
      </c>
      <c r="G24" s="2"/>
      <c r="H24" s="5">
        <v>-16.201117318435752</v>
      </c>
      <c r="I24" s="2">
        <v>3350</v>
      </c>
      <c r="J24" s="2"/>
      <c r="K24" s="586">
        <v>558.3333333333333</v>
      </c>
    </row>
    <row r="25" spans="1:11" ht="15" customHeight="1">
      <c r="A25" s="83" t="s">
        <v>153</v>
      </c>
      <c r="B25" s="45">
        <v>8116.784013</v>
      </c>
      <c r="C25" s="6">
        <v>2691.93425681</v>
      </c>
      <c r="D25" s="6">
        <v>3053.1750364600002</v>
      </c>
      <c r="E25" s="38">
        <v>2631.91968329</v>
      </c>
      <c r="F25" s="72">
        <v>-5424.84975619</v>
      </c>
      <c r="G25" s="6"/>
      <c r="H25" s="3">
        <v>-66.83496502434284</v>
      </c>
      <c r="I25" s="72">
        <v>-421.25535317000003</v>
      </c>
      <c r="J25" s="6"/>
      <c r="K25" s="587">
        <v>-13.797288008041097</v>
      </c>
    </row>
    <row r="26" spans="1:11" ht="15" customHeight="1">
      <c r="A26" s="83" t="s">
        <v>154</v>
      </c>
      <c r="B26" s="45">
        <v>16285.361073570799</v>
      </c>
      <c r="C26" s="6">
        <v>18118.753411276997</v>
      </c>
      <c r="D26" s="6">
        <v>19020.835538746</v>
      </c>
      <c r="E26" s="38">
        <v>20015.500502076</v>
      </c>
      <c r="F26" s="72">
        <v>1833.3923377061983</v>
      </c>
      <c r="G26" s="6"/>
      <c r="H26" s="3">
        <v>11.257916415998755</v>
      </c>
      <c r="I26" s="72">
        <v>994.6649633300003</v>
      </c>
      <c r="J26" s="6"/>
      <c r="K26" s="587">
        <v>5.229344217312844</v>
      </c>
    </row>
    <row r="27" spans="1:11" ht="15" customHeight="1">
      <c r="A27" s="84" t="s">
        <v>155</v>
      </c>
      <c r="B27" s="43">
        <v>172808.36757600002</v>
      </c>
      <c r="C27" s="35">
        <v>205685.21688048</v>
      </c>
      <c r="D27" s="35">
        <v>212449.75925412</v>
      </c>
      <c r="E27" s="36">
        <v>275977.5454764799</v>
      </c>
      <c r="F27" s="72">
        <v>32876.84930447998</v>
      </c>
      <c r="G27" s="35"/>
      <c r="H27" s="3">
        <v>19.02503320044439</v>
      </c>
      <c r="I27" s="72">
        <v>63527.78622235992</v>
      </c>
      <c r="J27" s="35"/>
      <c r="K27" s="587">
        <v>29.902498569730877</v>
      </c>
    </row>
    <row r="28" spans="1:11" ht="15" customHeight="1">
      <c r="A28" s="265" t="s">
        <v>156</v>
      </c>
      <c r="B28" s="258">
        <v>119269.29203800001</v>
      </c>
      <c r="C28" s="72">
        <v>137465.065665</v>
      </c>
      <c r="D28" s="72">
        <v>144591.61460822</v>
      </c>
      <c r="E28" s="86">
        <v>181994.01906788</v>
      </c>
      <c r="F28" s="258">
        <v>18195.773626999988</v>
      </c>
      <c r="G28" s="72"/>
      <c r="H28" s="3">
        <v>15.256042285555521</v>
      </c>
      <c r="I28" s="72">
        <v>37402.40445966</v>
      </c>
      <c r="J28" s="72"/>
      <c r="K28" s="587">
        <v>25.86761657029984</v>
      </c>
    </row>
    <row r="29" spans="1:11" ht="15" customHeight="1">
      <c r="A29" s="84" t="s">
        <v>157</v>
      </c>
      <c r="B29" s="43">
        <v>83553.27504500002</v>
      </c>
      <c r="C29" s="35">
        <v>98443.41075834</v>
      </c>
      <c r="D29" s="35">
        <v>100175.227928</v>
      </c>
      <c r="E29" s="36">
        <v>123392.61708599998</v>
      </c>
      <c r="F29" s="43">
        <v>14890.135713339987</v>
      </c>
      <c r="G29" s="35"/>
      <c r="H29" s="4">
        <v>17.821127544456488</v>
      </c>
      <c r="I29" s="35">
        <v>23217.38915799999</v>
      </c>
      <c r="J29" s="35"/>
      <c r="K29" s="328">
        <v>23.17677697193489</v>
      </c>
    </row>
    <row r="30" spans="1:11" ht="15" customHeight="1">
      <c r="A30" s="84" t="s">
        <v>158</v>
      </c>
      <c r="B30" s="43">
        <v>7359.764</v>
      </c>
      <c r="C30" s="35">
        <v>8512.932</v>
      </c>
      <c r="D30" s="35">
        <v>12651.857</v>
      </c>
      <c r="E30" s="36">
        <v>13844.138</v>
      </c>
      <c r="F30" s="43">
        <v>1153.1680000000006</v>
      </c>
      <c r="G30" s="35"/>
      <c r="H30" s="4">
        <v>15.66854589359116</v>
      </c>
      <c r="I30" s="35">
        <v>1192.2810000000009</v>
      </c>
      <c r="J30" s="35"/>
      <c r="K30" s="328">
        <v>9.423762851571913</v>
      </c>
    </row>
    <row r="31" spans="1:11" ht="15" customHeight="1">
      <c r="A31" s="84" t="s">
        <v>159</v>
      </c>
      <c r="B31" s="43">
        <v>22597.7195</v>
      </c>
      <c r="C31" s="35">
        <v>22792.410072510003</v>
      </c>
      <c r="D31" s="35">
        <v>23857.26192658</v>
      </c>
      <c r="E31" s="36">
        <v>37695.94711544</v>
      </c>
      <c r="F31" s="43">
        <v>194.69057251000413</v>
      </c>
      <c r="G31" s="35"/>
      <c r="H31" s="4">
        <v>0.8615496466800737</v>
      </c>
      <c r="I31" s="35">
        <v>13838.685188860003</v>
      </c>
      <c r="J31" s="35"/>
      <c r="K31" s="328">
        <v>58.006175358463764</v>
      </c>
    </row>
    <row r="32" spans="1:11" ht="15" customHeight="1">
      <c r="A32" s="84" t="s">
        <v>160</v>
      </c>
      <c r="B32" s="43">
        <v>5758.5</v>
      </c>
      <c r="C32" s="35">
        <v>7716.31283415</v>
      </c>
      <c r="D32" s="35">
        <v>7907.2677536400015</v>
      </c>
      <c r="E32" s="36">
        <v>7061.316866439999</v>
      </c>
      <c r="F32" s="44">
        <v>1957.8128341499996</v>
      </c>
      <c r="G32" s="2"/>
      <c r="H32" s="5">
        <v>33.998659966137005</v>
      </c>
      <c r="I32" s="2">
        <v>-845.9508872000024</v>
      </c>
      <c r="J32" s="2"/>
      <c r="K32" s="586">
        <v>-10.698396886972501</v>
      </c>
    </row>
    <row r="33" spans="1:11" ht="15" customHeight="1">
      <c r="A33" s="83" t="s">
        <v>161</v>
      </c>
      <c r="B33" s="45">
        <v>3122.5306490000003</v>
      </c>
      <c r="C33" s="6">
        <v>12990.59677172</v>
      </c>
      <c r="D33" s="6">
        <v>3946.4</v>
      </c>
      <c r="E33" s="38">
        <v>21556.480853479996</v>
      </c>
      <c r="F33" s="45">
        <v>9868.06612272</v>
      </c>
      <c r="G33" s="6"/>
      <c r="H33" s="7">
        <v>316.0278386980854</v>
      </c>
      <c r="I33" s="6">
        <v>17610.080853479994</v>
      </c>
      <c r="J33" s="6"/>
      <c r="K33" s="1665">
        <v>446.2315237553211</v>
      </c>
    </row>
    <row r="34" spans="1:11" ht="15" customHeight="1">
      <c r="A34" s="84" t="s">
        <v>162</v>
      </c>
      <c r="B34" s="43">
        <v>3928.342087999999</v>
      </c>
      <c r="C34" s="35">
        <v>5444.112851</v>
      </c>
      <c r="D34" s="35">
        <v>5657.570094</v>
      </c>
      <c r="E34" s="36">
        <v>6018.2695578</v>
      </c>
      <c r="F34" s="43">
        <v>1515.770763000001</v>
      </c>
      <c r="G34" s="35"/>
      <c r="H34" s="4">
        <v>38.58550831482478</v>
      </c>
      <c r="I34" s="35">
        <v>360.69946380000056</v>
      </c>
      <c r="J34" s="35"/>
      <c r="K34" s="328">
        <v>6.3755191328965015</v>
      </c>
    </row>
    <row r="35" spans="1:11" ht="15" customHeight="1">
      <c r="A35" s="84" t="s">
        <v>163</v>
      </c>
      <c r="B35" s="43">
        <v>12.313915999999153</v>
      </c>
      <c r="C35" s="35">
        <v>6.160550999999941</v>
      </c>
      <c r="D35" s="35">
        <v>6.744394000000284</v>
      </c>
      <c r="E35" s="36">
        <v>3.2736578000001906</v>
      </c>
      <c r="F35" s="43">
        <v>-6.153364999999212</v>
      </c>
      <c r="G35" s="35"/>
      <c r="H35" s="4">
        <v>-49.970821629769404</v>
      </c>
      <c r="I35" s="35">
        <v>-3.4707362000000934</v>
      </c>
      <c r="J35" s="35"/>
      <c r="K35" s="328">
        <v>-51.46105343193098</v>
      </c>
    </row>
    <row r="36" spans="1:11" ht="15" customHeight="1" hidden="1">
      <c r="A36" s="84" t="s">
        <v>1404</v>
      </c>
      <c r="B36" s="43">
        <v>0</v>
      </c>
      <c r="C36" s="35">
        <v>0</v>
      </c>
      <c r="D36" s="35">
        <v>0</v>
      </c>
      <c r="E36" s="36">
        <v>0</v>
      </c>
      <c r="F36" s="43">
        <v>0</v>
      </c>
      <c r="G36" s="35"/>
      <c r="H36" s="4" t="e">
        <v>#DIV/0!</v>
      </c>
      <c r="I36" s="35">
        <v>0</v>
      </c>
      <c r="J36" s="35"/>
      <c r="K36" s="328" t="e">
        <v>#DIV/0!</v>
      </c>
    </row>
    <row r="37" spans="1:11" ht="15" customHeight="1" hidden="1">
      <c r="A37" s="84" t="s">
        <v>1405</v>
      </c>
      <c r="B37" s="43">
        <v>0</v>
      </c>
      <c r="C37" s="35">
        <v>0</v>
      </c>
      <c r="D37" s="35">
        <v>0</v>
      </c>
      <c r="E37" s="36">
        <v>0</v>
      </c>
      <c r="F37" s="43">
        <v>0</v>
      </c>
      <c r="G37" s="35"/>
      <c r="H37" s="4" t="e">
        <v>#DIV/0!</v>
      </c>
      <c r="I37" s="35">
        <v>0</v>
      </c>
      <c r="J37" s="35"/>
      <c r="K37" s="328" t="e">
        <v>#DIV/0!</v>
      </c>
    </row>
    <row r="38" spans="1:11" ht="15" customHeight="1" hidden="1">
      <c r="A38" s="84" t="s">
        <v>1406</v>
      </c>
      <c r="B38" s="43">
        <v>0</v>
      </c>
      <c r="C38" s="35">
        <v>0</v>
      </c>
      <c r="D38" s="35">
        <v>0</v>
      </c>
      <c r="E38" s="36">
        <v>0</v>
      </c>
      <c r="F38" s="43">
        <v>0</v>
      </c>
      <c r="G38" s="35"/>
      <c r="H38" s="4" t="e">
        <v>#DIV/0!</v>
      </c>
      <c r="I38" s="35">
        <v>0</v>
      </c>
      <c r="J38" s="35"/>
      <c r="K38" s="328" t="e">
        <v>#DIV/0!</v>
      </c>
    </row>
    <row r="39" spans="1:11" ht="15" customHeight="1" hidden="1">
      <c r="A39" s="84" t="s">
        <v>1407</v>
      </c>
      <c r="B39" s="43">
        <v>0</v>
      </c>
      <c r="C39" s="35">
        <v>0</v>
      </c>
      <c r="D39" s="35">
        <v>0</v>
      </c>
      <c r="E39" s="36">
        <v>0</v>
      </c>
      <c r="F39" s="43">
        <v>0</v>
      </c>
      <c r="G39" s="35"/>
      <c r="H39" s="4" t="e">
        <v>#DIV/0!</v>
      </c>
      <c r="I39" s="35">
        <v>0</v>
      </c>
      <c r="J39" s="35"/>
      <c r="K39" s="328" t="e">
        <v>#DIV/0!</v>
      </c>
    </row>
    <row r="40" spans="1:11" ht="15" customHeight="1">
      <c r="A40" s="84" t="s">
        <v>645</v>
      </c>
      <c r="B40" s="43">
        <v>3916.028172</v>
      </c>
      <c r="C40" s="35">
        <v>5437.9523</v>
      </c>
      <c r="D40" s="35">
        <v>5650.825699999999</v>
      </c>
      <c r="E40" s="36">
        <v>6014.9959</v>
      </c>
      <c r="F40" s="43">
        <v>1521.924128</v>
      </c>
      <c r="G40" s="35"/>
      <c r="H40" s="4">
        <v>38.863972912194875</v>
      </c>
      <c r="I40" s="35">
        <v>364.1702000000005</v>
      </c>
      <c r="J40" s="35"/>
      <c r="K40" s="328">
        <v>6.4445484489107585</v>
      </c>
    </row>
    <row r="41" spans="1:11" ht="15" customHeight="1" hidden="1">
      <c r="A41" s="84" t="s">
        <v>1408</v>
      </c>
      <c r="B41" s="43">
        <v>0</v>
      </c>
      <c r="C41" s="35">
        <v>0</v>
      </c>
      <c r="D41" s="35">
        <v>0</v>
      </c>
      <c r="E41" s="36">
        <v>0</v>
      </c>
      <c r="F41" s="43">
        <v>0</v>
      </c>
      <c r="G41" s="35"/>
      <c r="H41" s="4" t="e">
        <v>#DIV/0!</v>
      </c>
      <c r="I41" s="35">
        <v>0</v>
      </c>
      <c r="J41" s="35"/>
      <c r="K41" s="328" t="e">
        <v>#DIV/0!</v>
      </c>
    </row>
    <row r="42" spans="1:11" ht="15" customHeight="1">
      <c r="A42" s="83" t="s">
        <v>164</v>
      </c>
      <c r="B42" s="45">
        <v>25234.297822</v>
      </c>
      <c r="C42" s="6">
        <v>31705.36595757</v>
      </c>
      <c r="D42" s="6">
        <v>35730.63879408</v>
      </c>
      <c r="E42" s="6">
        <v>47264.47668449999</v>
      </c>
      <c r="F42" s="45">
        <v>6471.06813557</v>
      </c>
      <c r="G42" s="6"/>
      <c r="H42" s="7">
        <v>25.64393977282908</v>
      </c>
      <c r="I42" s="6">
        <v>11533.837890419993</v>
      </c>
      <c r="J42" s="6"/>
      <c r="K42" s="1665">
        <v>32.27996554131287</v>
      </c>
    </row>
    <row r="43" spans="1:11" ht="15" customHeight="1" thickBot="1">
      <c r="A43" s="1630" t="s">
        <v>165</v>
      </c>
      <c r="B43" s="46">
        <v>21253.724419</v>
      </c>
      <c r="C43" s="39">
        <v>18080.085635189997</v>
      </c>
      <c r="D43" s="39">
        <v>22523.6</v>
      </c>
      <c r="E43" s="39">
        <v>19144.24931782</v>
      </c>
      <c r="F43" s="46">
        <v>-3173.6387838100018</v>
      </c>
      <c r="G43" s="39"/>
      <c r="H43" s="40">
        <v>-14.932153636907481</v>
      </c>
      <c r="I43" s="39">
        <v>-3379.35068218</v>
      </c>
      <c r="J43" s="39"/>
      <c r="K43" s="329">
        <v>-15.00359925669076</v>
      </c>
    </row>
    <row r="44" spans="1:11" ht="15" customHeight="1">
      <c r="A44" s="43" t="s">
        <v>166</v>
      </c>
      <c r="B44" s="259">
        <v>126285.51683242922</v>
      </c>
      <c r="C44" s="260">
        <v>151245.643548873</v>
      </c>
      <c r="D44" s="260">
        <v>164656.646472394</v>
      </c>
      <c r="E44" s="261">
        <v>218414.83595030394</v>
      </c>
      <c r="F44" s="259">
        <v>18964.276716443776</v>
      </c>
      <c r="G44" s="260" t="s">
        <v>48</v>
      </c>
      <c r="H44" s="1631">
        <v>15.01698468052188</v>
      </c>
      <c r="I44" s="260">
        <v>44875.42947790994</v>
      </c>
      <c r="J44" s="260" t="s">
        <v>49</v>
      </c>
      <c r="K44" s="1632">
        <v>27.253943548178395</v>
      </c>
    </row>
    <row r="45" spans="1:11" ht="15" customHeight="1">
      <c r="A45" s="43" t="s">
        <v>167</v>
      </c>
      <c r="B45" s="43">
        <v>-7016.224794429203</v>
      </c>
      <c r="C45" s="35">
        <v>-13780.57788387299</v>
      </c>
      <c r="D45" s="35">
        <v>-20065.031864174</v>
      </c>
      <c r="E45" s="36">
        <v>-36420.81688242394</v>
      </c>
      <c r="F45" s="43">
        <v>-768.5030894437859</v>
      </c>
      <c r="G45" s="35" t="s">
        <v>48</v>
      </c>
      <c r="H45" s="4">
        <v>10.953227867698425</v>
      </c>
      <c r="I45" s="35">
        <v>-7473.0250182499385</v>
      </c>
      <c r="J45" s="35" t="s">
        <v>49</v>
      </c>
      <c r="K45" s="328">
        <v>37.244022680038604</v>
      </c>
    </row>
    <row r="46" spans="1:11" ht="15" customHeight="1" thickBot="1">
      <c r="A46" s="46" t="s">
        <v>168</v>
      </c>
      <c r="B46" s="46">
        <v>30202.6611674292</v>
      </c>
      <c r="C46" s="39">
        <v>31666.698181483003</v>
      </c>
      <c r="D46" s="39">
        <v>39233.40325533399</v>
      </c>
      <c r="E46" s="41">
        <v>46393.22550024399</v>
      </c>
      <c r="F46" s="46">
        <v>-4531.812985946197</v>
      </c>
      <c r="G46" s="39" t="s">
        <v>48</v>
      </c>
      <c r="H46" s="40">
        <v>-15.004681080332555</v>
      </c>
      <c r="I46" s="39">
        <v>-1722.9377550900008</v>
      </c>
      <c r="J46" s="39" t="s">
        <v>49</v>
      </c>
      <c r="K46" s="329">
        <v>-4.391507267103468</v>
      </c>
    </row>
    <row r="47" spans="1:3" ht="15" customHeight="1">
      <c r="A47" s="1440" t="s">
        <v>250</v>
      </c>
      <c r="B47" s="1640"/>
      <c r="C47" s="1640"/>
    </row>
    <row r="48" spans="1:9" ht="15" customHeight="1">
      <c r="A48" s="1178" t="s">
        <v>251</v>
      </c>
      <c r="B48" s="248"/>
      <c r="C48" s="248"/>
      <c r="I48" s="1" t="s">
        <v>108</v>
      </c>
    </row>
    <row r="49" spans="1:3" ht="15" customHeight="1">
      <c r="A49" s="330" t="s">
        <v>530</v>
      </c>
      <c r="B49" s="330"/>
      <c r="C49" s="330"/>
    </row>
    <row r="50" spans="1:5" ht="12.75">
      <c r="A50" s="1177"/>
      <c r="B50" s="35"/>
      <c r="C50" s="35"/>
      <c r="E50" s="590"/>
    </row>
    <row r="51" ht="12.75">
      <c r="A51" s="1178"/>
    </row>
  </sheetData>
  <sheetProtection/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8"/>
  <sheetViews>
    <sheetView zoomScalePageLayoutView="0" workbookViewId="0" topLeftCell="A1">
      <selection activeCell="W1" sqref="W1"/>
    </sheetView>
  </sheetViews>
  <sheetFormatPr defaultColWidth="11.00390625" defaultRowHeight="12.75"/>
  <cols>
    <col min="1" max="1" width="40.140625" style="354" customWidth="1"/>
    <col min="2" max="8" width="12.421875" style="354" hidden="1" customWidth="1"/>
    <col min="9" max="12" width="10.7109375" style="354" hidden="1" customWidth="1"/>
    <col min="13" max="14" width="10.7109375" style="354" customWidth="1"/>
    <col min="15" max="18" width="10.7109375" style="354" hidden="1" customWidth="1"/>
    <col min="19" max="19" width="10.7109375" style="482" customWidth="1"/>
    <col min="20" max="20" width="0" style="354" hidden="1" customWidth="1"/>
    <col min="21" max="22" width="11.00390625" style="1216" customWidth="1"/>
    <col min="23" max="16384" width="11.00390625" style="354" customWidth="1"/>
  </cols>
  <sheetData>
    <row r="1" spans="1:23" s="1476" customFormat="1" ht="18">
      <c r="A1" s="1904" t="s">
        <v>1196</v>
      </c>
      <c r="B1" s="1904"/>
      <c r="C1" s="1904"/>
      <c r="D1" s="1904"/>
      <c r="E1" s="1904"/>
      <c r="F1" s="1904"/>
      <c r="G1" s="1904"/>
      <c r="H1" s="1904"/>
      <c r="I1" s="1904"/>
      <c r="J1" s="1904"/>
      <c r="K1" s="1904"/>
      <c r="L1" s="1904"/>
      <c r="M1" s="1904"/>
      <c r="N1" s="1904"/>
      <c r="O1" s="1904"/>
      <c r="P1" s="1904"/>
      <c r="Q1" s="1904"/>
      <c r="R1" s="1904"/>
      <c r="S1" s="1904"/>
      <c r="T1" s="1904"/>
      <c r="U1" s="1904"/>
      <c r="V1" s="1904"/>
      <c r="W1" s="1678"/>
    </row>
    <row r="2" spans="1:22" s="1476" customFormat="1" ht="18">
      <c r="A2" s="1905" t="s">
        <v>860</v>
      </c>
      <c r="B2" s="1905"/>
      <c r="C2" s="1905"/>
      <c r="D2" s="1905"/>
      <c r="E2" s="1905"/>
      <c r="F2" s="1905"/>
      <c r="G2" s="1905"/>
      <c r="H2" s="1905"/>
      <c r="I2" s="1905"/>
      <c r="J2" s="1905"/>
      <c r="K2" s="1905"/>
      <c r="L2" s="1905"/>
      <c r="M2" s="1905"/>
      <c r="N2" s="1905"/>
      <c r="O2" s="1905"/>
      <c r="P2" s="1905"/>
      <c r="Q2" s="1905"/>
      <c r="R2" s="1905"/>
      <c r="S2" s="1905"/>
      <c r="T2" s="1905"/>
      <c r="U2" s="1905"/>
      <c r="V2" s="1905"/>
    </row>
    <row r="3" spans="1:22" s="1476" customFormat="1" ht="18">
      <c r="A3" s="1911" t="s">
        <v>489</v>
      </c>
      <c r="B3" s="1911"/>
      <c r="C3" s="1911"/>
      <c r="D3" s="1911"/>
      <c r="E3" s="1911"/>
      <c r="F3" s="1911"/>
      <c r="G3" s="1911"/>
      <c r="H3" s="1911"/>
      <c r="I3" s="1911"/>
      <c r="J3" s="1911"/>
      <c r="K3" s="1911"/>
      <c r="L3" s="1911"/>
      <c r="M3" s="1911"/>
      <c r="N3" s="1911"/>
      <c r="O3" s="1911"/>
      <c r="P3" s="1911"/>
      <c r="Q3" s="1911"/>
      <c r="R3" s="1911"/>
      <c r="S3" s="1911"/>
      <c r="T3" s="1911"/>
      <c r="U3" s="1911"/>
      <c r="V3" s="1911"/>
    </row>
    <row r="4" spans="1:22" s="1476" customFormat="1" ht="18">
      <c r="A4" s="1913" t="s">
        <v>132</v>
      </c>
      <c r="B4" s="1913"/>
      <c r="C4" s="1913"/>
      <c r="D4" s="1913"/>
      <c r="E4" s="1913"/>
      <c r="F4" s="1913"/>
      <c r="G4" s="1913"/>
      <c r="H4" s="1913"/>
      <c r="I4" s="1913"/>
      <c r="J4" s="1913"/>
      <c r="K4" s="1913"/>
      <c r="L4" s="1913"/>
      <c r="M4" s="1913"/>
      <c r="N4" s="1913"/>
      <c r="O4" s="1913"/>
      <c r="P4" s="1913"/>
      <c r="Q4" s="1913"/>
      <c r="R4" s="1913"/>
      <c r="S4" s="1913"/>
      <c r="T4" s="1913"/>
      <c r="U4" s="1913"/>
      <c r="V4" s="1913"/>
    </row>
    <row r="5" spans="1:22" ht="15.75" customHeight="1" thickBot="1">
      <c r="A5" s="1912"/>
      <c r="B5" s="1912"/>
      <c r="C5" s="1912" t="s">
        <v>133</v>
      </c>
      <c r="D5" s="1912"/>
      <c r="E5" s="1912" t="s">
        <v>133</v>
      </c>
      <c r="F5" s="1912"/>
      <c r="G5" s="1912" t="s">
        <v>133</v>
      </c>
      <c r="H5" s="1912"/>
      <c r="I5" s="1912" t="s">
        <v>133</v>
      </c>
      <c r="J5" s="1912"/>
      <c r="K5" s="1912" t="s">
        <v>133</v>
      </c>
      <c r="L5" s="1912"/>
      <c r="M5" s="1912"/>
      <c r="N5" s="1912"/>
      <c r="O5" s="1912" t="s">
        <v>133</v>
      </c>
      <c r="P5" s="1912"/>
      <c r="Q5" s="1912" t="s">
        <v>133</v>
      </c>
      <c r="R5" s="1912"/>
      <c r="S5" s="1912"/>
      <c r="T5" s="1912"/>
      <c r="U5" s="1914" t="s">
        <v>134</v>
      </c>
      <c r="V5" s="1914"/>
    </row>
    <row r="6" spans="1:60" s="1477" customFormat="1" ht="14.25" customHeight="1" thickTop="1">
      <c r="A6" s="1643"/>
      <c r="B6" s="1644"/>
      <c r="C6" s="1645" t="s">
        <v>1088</v>
      </c>
      <c r="D6" s="1646" t="s">
        <v>1139</v>
      </c>
      <c r="E6" s="1645" t="s">
        <v>1140</v>
      </c>
      <c r="F6" s="1646" t="s">
        <v>1141</v>
      </c>
      <c r="G6" s="1646" t="s">
        <v>1142</v>
      </c>
      <c r="H6" s="1647" t="s">
        <v>1143</v>
      </c>
      <c r="I6" s="1906" t="s">
        <v>114</v>
      </c>
      <c r="J6" s="1907"/>
      <c r="K6" s="1907"/>
      <c r="L6" s="1907"/>
      <c r="M6" s="1907"/>
      <c r="N6" s="1907"/>
      <c r="O6" s="1907"/>
      <c r="P6" s="1907"/>
      <c r="Q6" s="1907"/>
      <c r="R6" s="1907"/>
      <c r="S6" s="1908"/>
      <c r="T6" s="1648"/>
      <c r="U6" s="1909" t="s">
        <v>135</v>
      </c>
      <c r="V6" s="1910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1477" customFormat="1" ht="14.25" customHeight="1">
      <c r="A7" s="1649" t="s">
        <v>490</v>
      </c>
      <c r="B7" s="1650"/>
      <c r="C7" s="1650" t="s">
        <v>114</v>
      </c>
      <c r="D7" s="1651" t="s">
        <v>114</v>
      </c>
      <c r="E7" s="1650" t="s">
        <v>114</v>
      </c>
      <c r="F7" s="1651" t="s">
        <v>114</v>
      </c>
      <c r="G7" s="1651" t="s">
        <v>114</v>
      </c>
      <c r="H7" s="1651" t="s">
        <v>114</v>
      </c>
      <c r="I7" s="1652" t="s">
        <v>1144</v>
      </c>
      <c r="J7" s="1653" t="s">
        <v>1145</v>
      </c>
      <c r="K7" s="1654" t="s">
        <v>930</v>
      </c>
      <c r="L7" s="1654" t="s">
        <v>907</v>
      </c>
      <c r="M7" s="1654" t="s">
        <v>110</v>
      </c>
      <c r="N7" s="1654" t="s">
        <v>644</v>
      </c>
      <c r="O7" s="1652" t="s">
        <v>1144</v>
      </c>
      <c r="P7" s="1652" t="s">
        <v>1145</v>
      </c>
      <c r="Q7" s="1654" t="s">
        <v>930</v>
      </c>
      <c r="R7" s="1655" t="s">
        <v>644</v>
      </c>
      <c r="S7" s="1654" t="s">
        <v>82</v>
      </c>
      <c r="T7" s="1656" t="s">
        <v>907</v>
      </c>
      <c r="U7" s="1654" t="s">
        <v>644</v>
      </c>
      <c r="V7" s="1654" t="s">
        <v>1484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22" s="1484" customFormat="1" ht="22.5" customHeight="1">
      <c r="A8" s="1478" t="s">
        <v>491</v>
      </c>
      <c r="B8" s="1478"/>
      <c r="C8" s="1478"/>
      <c r="D8" s="1478"/>
      <c r="E8" s="1478"/>
      <c r="F8" s="1478"/>
      <c r="G8" s="1478"/>
      <c r="H8" s="1478"/>
      <c r="I8" s="1479">
        <v>57159.3</v>
      </c>
      <c r="J8" s="1479">
        <v>62394.9</v>
      </c>
      <c r="K8" s="1479">
        <v>68754.2</v>
      </c>
      <c r="L8" s="1480">
        <v>78542.7</v>
      </c>
      <c r="M8" s="1480">
        <v>88626.2</v>
      </c>
      <c r="N8" s="1480">
        <v>111003.8</v>
      </c>
      <c r="O8" s="1480">
        <v>0.5267341777494892</v>
      </c>
      <c r="P8" s="1480">
        <v>9.159664306595774</v>
      </c>
      <c r="Q8" s="1480">
        <v>10.19201889898052</v>
      </c>
      <c r="R8" s="1481">
        <v>14.236948433695687</v>
      </c>
      <c r="S8" s="1482">
        <v>143180.7</v>
      </c>
      <c r="T8" s="1483">
        <v>12.838239581781629</v>
      </c>
      <c r="U8" s="1544">
        <v>25.2494183435598</v>
      </c>
      <c r="V8" s="1545">
        <v>28.987205843403586</v>
      </c>
    </row>
    <row r="9" spans="1:22" s="500" customFormat="1" ht="18" customHeight="1">
      <c r="A9" s="1485" t="s">
        <v>492</v>
      </c>
      <c r="B9" s="1485"/>
      <c r="C9" s="1485"/>
      <c r="D9" s="1485"/>
      <c r="E9" s="1485"/>
      <c r="F9" s="1485"/>
      <c r="G9" s="1485"/>
      <c r="H9" s="1485"/>
      <c r="I9" s="1486" t="s">
        <v>136</v>
      </c>
      <c r="J9" s="1486" t="s">
        <v>136</v>
      </c>
      <c r="K9" s="1487">
        <v>48840.7</v>
      </c>
      <c r="L9" s="1488">
        <v>52463.8</v>
      </c>
      <c r="M9" s="1488">
        <v>59385.5</v>
      </c>
      <c r="N9" s="1488">
        <v>70698.6</v>
      </c>
      <c r="O9" s="1488" t="s">
        <v>742</v>
      </c>
      <c r="P9" s="1488" t="s">
        <v>742</v>
      </c>
      <c r="Q9" s="1488" t="s">
        <v>742</v>
      </c>
      <c r="R9" s="1489">
        <v>7.418198346870552</v>
      </c>
      <c r="S9" s="1490">
        <v>91725.6</v>
      </c>
      <c r="T9" s="1491">
        <v>13.193287562090426</v>
      </c>
      <c r="U9" s="1546">
        <v>19.05027321484202</v>
      </c>
      <c r="V9" s="1546">
        <v>29.741748775789052</v>
      </c>
    </row>
    <row r="10" spans="1:22" s="500" customFormat="1" ht="18" customHeight="1">
      <c r="A10" s="1485" t="s">
        <v>493</v>
      </c>
      <c r="B10" s="1485"/>
      <c r="C10" s="1485"/>
      <c r="D10" s="1485"/>
      <c r="E10" s="1485"/>
      <c r="F10" s="1485"/>
      <c r="G10" s="1485"/>
      <c r="H10" s="1485"/>
      <c r="I10" s="1486" t="s">
        <v>136</v>
      </c>
      <c r="J10" s="1486" t="s">
        <v>136</v>
      </c>
      <c r="K10" s="1487">
        <v>10174.1</v>
      </c>
      <c r="L10" s="1488">
        <v>13279.3</v>
      </c>
      <c r="M10" s="1488">
        <v>18055.3</v>
      </c>
      <c r="N10" s="1488">
        <v>26978.4</v>
      </c>
      <c r="O10" s="1488" t="s">
        <v>742</v>
      </c>
      <c r="P10" s="1488" t="s">
        <v>742</v>
      </c>
      <c r="Q10" s="1488" t="s">
        <v>742</v>
      </c>
      <c r="R10" s="1489">
        <v>30.52063573190748</v>
      </c>
      <c r="S10" s="1490">
        <v>31817.6</v>
      </c>
      <c r="T10" s="1491">
        <v>35.96575120676542</v>
      </c>
      <c r="U10" s="1546">
        <v>49.42094565030766</v>
      </c>
      <c r="V10" s="1546">
        <v>17.937312813213538</v>
      </c>
    </row>
    <row r="11" spans="1:22" s="1496" customFormat="1" ht="18" customHeight="1">
      <c r="A11" s="1492" t="s">
        <v>494</v>
      </c>
      <c r="B11" s="1492"/>
      <c r="C11" s="1492"/>
      <c r="D11" s="1492"/>
      <c r="E11" s="1492"/>
      <c r="F11" s="1492"/>
      <c r="G11" s="1492"/>
      <c r="H11" s="1492"/>
      <c r="I11" s="1486" t="s">
        <v>136</v>
      </c>
      <c r="J11" s="1486" t="s">
        <v>136</v>
      </c>
      <c r="K11" s="1493">
        <v>9612</v>
      </c>
      <c r="L11" s="1494">
        <v>12759.3</v>
      </c>
      <c r="M11" s="1494">
        <v>15083.3</v>
      </c>
      <c r="N11" s="1488">
        <v>23940.3</v>
      </c>
      <c r="O11" s="1488" t="s">
        <v>742</v>
      </c>
      <c r="P11" s="1488" t="s">
        <v>742</v>
      </c>
      <c r="Q11" s="1488" t="s">
        <v>742</v>
      </c>
      <c r="R11" s="1489">
        <v>32.74344569288389</v>
      </c>
      <c r="S11" s="1490">
        <v>27509.5</v>
      </c>
      <c r="T11" s="1495">
        <v>18.214165353898725</v>
      </c>
      <c r="U11" s="1547">
        <v>58.72057175816964</v>
      </c>
      <c r="V11" s="1546">
        <v>14.908752187733656</v>
      </c>
    </row>
    <row r="12" spans="1:22" s="1496" customFormat="1" ht="18" customHeight="1">
      <c r="A12" s="1492" t="s">
        <v>852</v>
      </c>
      <c r="B12" s="1492"/>
      <c r="C12" s="1492"/>
      <c r="D12" s="1492"/>
      <c r="E12" s="1492"/>
      <c r="F12" s="1492"/>
      <c r="G12" s="1492"/>
      <c r="H12" s="1492"/>
      <c r="I12" s="1486" t="s">
        <v>136</v>
      </c>
      <c r="J12" s="1486" t="s">
        <v>136</v>
      </c>
      <c r="K12" s="1493">
        <v>562.1</v>
      </c>
      <c r="L12" s="1494">
        <v>520</v>
      </c>
      <c r="M12" s="1494">
        <v>2972</v>
      </c>
      <c r="N12" s="1488">
        <v>3038.1</v>
      </c>
      <c r="O12" s="1488" t="s">
        <v>742</v>
      </c>
      <c r="P12" s="1488" t="s">
        <v>742</v>
      </c>
      <c r="Q12" s="1488" t="s">
        <v>742</v>
      </c>
      <c r="R12" s="1489">
        <v>-7.489770503469137</v>
      </c>
      <c r="S12" s="1490">
        <v>4308.1</v>
      </c>
      <c r="T12" s="1495">
        <v>471.53846153846155</v>
      </c>
      <c r="U12" s="1547">
        <v>2.22409152086137</v>
      </c>
      <c r="V12" s="1546">
        <v>41.80244231592115</v>
      </c>
    </row>
    <row r="13" spans="1:22" s="1496" customFormat="1" ht="18" customHeight="1">
      <c r="A13" s="1485" t="s">
        <v>495</v>
      </c>
      <c r="B13" s="1485"/>
      <c r="C13" s="1485"/>
      <c r="D13" s="1485"/>
      <c r="E13" s="1485"/>
      <c r="F13" s="1485"/>
      <c r="G13" s="1485"/>
      <c r="H13" s="1485"/>
      <c r="I13" s="1486" t="s">
        <v>136</v>
      </c>
      <c r="J13" s="1486" t="s">
        <v>136</v>
      </c>
      <c r="K13" s="1493">
        <v>8349.1</v>
      </c>
      <c r="L13" s="1494">
        <v>10492.9</v>
      </c>
      <c r="M13" s="1494">
        <v>9066</v>
      </c>
      <c r="N13" s="1488">
        <v>11207.4</v>
      </c>
      <c r="O13" s="1488" t="s">
        <v>742</v>
      </c>
      <c r="P13" s="1488" t="s">
        <v>742</v>
      </c>
      <c r="Q13" s="1488" t="s">
        <v>742</v>
      </c>
      <c r="R13" s="1489">
        <v>25.67701907990082</v>
      </c>
      <c r="S13" s="1490">
        <v>14047.7</v>
      </c>
      <c r="T13" s="1495">
        <v>-13.598719133890533</v>
      </c>
      <c r="U13" s="1547">
        <v>23.62011912640635</v>
      </c>
      <c r="V13" s="1546">
        <v>25.343076895622545</v>
      </c>
    </row>
    <row r="14" spans="1:22" s="500" customFormat="1" ht="18" customHeight="1">
      <c r="A14" s="1497" t="s">
        <v>700</v>
      </c>
      <c r="B14" s="1497"/>
      <c r="C14" s="1497"/>
      <c r="D14" s="1497"/>
      <c r="E14" s="1497"/>
      <c r="F14" s="1497"/>
      <c r="G14" s="1497"/>
      <c r="H14" s="1497"/>
      <c r="I14" s="1498">
        <v>1370.9</v>
      </c>
      <c r="J14" s="1498">
        <v>1583.4</v>
      </c>
      <c r="K14" s="1498">
        <v>1390.3</v>
      </c>
      <c r="L14" s="1499">
        <v>2306.7</v>
      </c>
      <c r="M14" s="1499">
        <v>2119.4</v>
      </c>
      <c r="N14" s="1500">
        <v>2119.4</v>
      </c>
      <c r="O14" s="1499">
        <v>-12.54226475279107</v>
      </c>
      <c r="P14" s="1500">
        <v>15.50076592019841</v>
      </c>
      <c r="Q14" s="1500">
        <v>-12.195275988379445</v>
      </c>
      <c r="R14" s="1501">
        <v>65.91383154714809</v>
      </c>
      <c r="S14" s="1502">
        <v>5589.8</v>
      </c>
      <c r="T14" s="1491">
        <v>-8.119824858022271</v>
      </c>
      <c r="U14" s="1548">
        <v>0</v>
      </c>
      <c r="V14" s="1549">
        <v>163.744455978107</v>
      </c>
    </row>
    <row r="15" spans="1:22" s="1484" customFormat="1" ht="22.5" customHeight="1">
      <c r="A15" s="1503" t="s">
        <v>496</v>
      </c>
      <c r="B15" s="1503"/>
      <c r="C15" s="1503"/>
      <c r="D15" s="1503"/>
      <c r="E15" s="1503"/>
      <c r="F15" s="1503"/>
      <c r="G15" s="1503"/>
      <c r="H15" s="1503"/>
      <c r="I15" s="1504">
        <v>6442.3</v>
      </c>
      <c r="J15" s="1504">
        <v>7465.6</v>
      </c>
      <c r="K15" s="1504">
        <v>7734.5</v>
      </c>
      <c r="L15" s="1505">
        <v>8313.9</v>
      </c>
      <c r="M15" s="1505">
        <v>9515</v>
      </c>
      <c r="N15" s="1480">
        <v>9802.5</v>
      </c>
      <c r="O15" s="1480" t="e">
        <v>#VALUE!</v>
      </c>
      <c r="P15" s="1480" t="e">
        <v>#VALUE!</v>
      </c>
      <c r="Q15" s="1480" t="e">
        <v>#VALUE!</v>
      </c>
      <c r="R15" s="1506">
        <v>587.355716703046</v>
      </c>
      <c r="S15" s="1482">
        <v>15609.7</v>
      </c>
      <c r="T15" s="1507">
        <v>14.446890147824732</v>
      </c>
      <c r="U15" s="1550">
        <v>3.02154492905938</v>
      </c>
      <c r="V15" s="1551">
        <v>59.242030094363685</v>
      </c>
    </row>
    <row r="16" spans="1:22" s="500" customFormat="1" ht="18" customHeight="1">
      <c r="A16" s="1485" t="s">
        <v>492</v>
      </c>
      <c r="B16" s="1485"/>
      <c r="C16" s="1485"/>
      <c r="D16" s="1485"/>
      <c r="E16" s="1485"/>
      <c r="F16" s="1485"/>
      <c r="G16" s="1485"/>
      <c r="H16" s="1485"/>
      <c r="I16" s="1486" t="s">
        <v>136</v>
      </c>
      <c r="J16" s="1486" t="s">
        <v>136</v>
      </c>
      <c r="K16" s="1487">
        <v>5689.4</v>
      </c>
      <c r="L16" s="1488">
        <v>5686.4</v>
      </c>
      <c r="M16" s="1488">
        <v>6240.2</v>
      </c>
      <c r="N16" s="1488">
        <v>5927.7</v>
      </c>
      <c r="O16" s="1488" t="s">
        <v>742</v>
      </c>
      <c r="P16" s="1488" t="s">
        <v>742</v>
      </c>
      <c r="Q16" s="1488" t="s">
        <v>742</v>
      </c>
      <c r="R16" s="1489">
        <v>-0.052729637571624424</v>
      </c>
      <c r="S16" s="1490">
        <v>9810.4</v>
      </c>
      <c r="T16" s="1491">
        <v>9.739026449071472</v>
      </c>
      <c r="U16" s="1546">
        <v>-5.007852312425884</v>
      </c>
      <c r="V16" s="1546">
        <v>65.50095315215007</v>
      </c>
    </row>
    <row r="17" spans="1:22" s="500" customFormat="1" ht="18" customHeight="1">
      <c r="A17" s="1485" t="s">
        <v>493</v>
      </c>
      <c r="B17" s="1485"/>
      <c r="C17" s="1485"/>
      <c r="D17" s="1485"/>
      <c r="E17" s="1485"/>
      <c r="F17" s="1485"/>
      <c r="G17" s="1485"/>
      <c r="H17" s="1485"/>
      <c r="I17" s="1486" t="s">
        <v>136</v>
      </c>
      <c r="J17" s="1486" t="s">
        <v>136</v>
      </c>
      <c r="K17" s="1487">
        <v>1975.7</v>
      </c>
      <c r="L17" s="1488">
        <v>2156.8</v>
      </c>
      <c r="M17" s="1488">
        <v>3044.2</v>
      </c>
      <c r="N17" s="1488">
        <v>3618.7</v>
      </c>
      <c r="O17" s="1488" t="s">
        <v>742</v>
      </c>
      <c r="P17" s="1488" t="s">
        <v>742</v>
      </c>
      <c r="Q17" s="1488" t="s">
        <v>742</v>
      </c>
      <c r="R17" s="1489">
        <v>9.166371412663873</v>
      </c>
      <c r="S17" s="1490">
        <v>5786.6</v>
      </c>
      <c r="T17" s="1491">
        <v>41.144287833827875</v>
      </c>
      <c r="U17" s="1546">
        <v>18.87195322252152</v>
      </c>
      <c r="V17" s="1546">
        <v>59.9082543454832</v>
      </c>
    </row>
    <row r="18" spans="1:22" s="500" customFormat="1" ht="18" customHeight="1">
      <c r="A18" s="1497" t="s">
        <v>495</v>
      </c>
      <c r="B18" s="1497"/>
      <c r="C18" s="1497"/>
      <c r="D18" s="1497"/>
      <c r="E18" s="1497"/>
      <c r="F18" s="1497"/>
      <c r="G18" s="1497"/>
      <c r="H18" s="1497"/>
      <c r="I18" s="1509" t="s">
        <v>136</v>
      </c>
      <c r="J18" s="1509" t="s">
        <v>136</v>
      </c>
      <c r="K18" s="1498">
        <v>69.4</v>
      </c>
      <c r="L18" s="1499">
        <v>470.7</v>
      </c>
      <c r="M18" s="1499">
        <v>230.6</v>
      </c>
      <c r="N18" s="1499">
        <v>256.1</v>
      </c>
      <c r="O18" s="1499" t="s">
        <v>742</v>
      </c>
      <c r="P18" s="1499" t="s">
        <v>742</v>
      </c>
      <c r="Q18" s="1499" t="s">
        <v>742</v>
      </c>
      <c r="R18" s="1501">
        <v>578.2420749279538</v>
      </c>
      <c r="S18" s="1510">
        <v>12.7</v>
      </c>
      <c r="T18" s="1511">
        <v>-51.00913533035904</v>
      </c>
      <c r="U18" s="1546">
        <v>11.058109280138781</v>
      </c>
      <c r="V18" s="1549">
        <v>-95.04099960952753</v>
      </c>
    </row>
    <row r="19" spans="1:22" s="1484" customFormat="1" ht="22.5" customHeight="1">
      <c r="A19" s="1503" t="s">
        <v>853</v>
      </c>
      <c r="B19" s="1503"/>
      <c r="C19" s="1503"/>
      <c r="D19" s="1503"/>
      <c r="E19" s="1503"/>
      <c r="F19" s="1503"/>
      <c r="G19" s="1503"/>
      <c r="H19" s="1503"/>
      <c r="I19" s="1504">
        <v>50717</v>
      </c>
      <c r="J19" s="1504">
        <v>54929.3</v>
      </c>
      <c r="K19" s="1504">
        <v>61019.7</v>
      </c>
      <c r="L19" s="1505">
        <v>70228.8</v>
      </c>
      <c r="M19" s="1505">
        <v>79111.2</v>
      </c>
      <c r="N19" s="1480">
        <v>101459.8</v>
      </c>
      <c r="O19" s="1480" t="e">
        <v>#VALUE!</v>
      </c>
      <c r="P19" s="1480" t="e">
        <v>#VALUE!</v>
      </c>
      <c r="Q19" s="1480" t="e">
        <v>#VALUE!</v>
      </c>
      <c r="R19" s="1506">
        <v>131.0292185882788</v>
      </c>
      <c r="S19" s="1482">
        <v>127571</v>
      </c>
      <c r="T19" s="1483">
        <v>12.647802610894646</v>
      </c>
      <c r="U19" s="1544">
        <v>28.249603090333636</v>
      </c>
      <c r="V19" s="1551">
        <v>25.73551298149613</v>
      </c>
    </row>
    <row r="20" spans="1:22" s="500" customFormat="1" ht="18" customHeight="1">
      <c r="A20" s="1485" t="s">
        <v>492</v>
      </c>
      <c r="B20" s="1485"/>
      <c r="C20" s="1485"/>
      <c r="D20" s="1485"/>
      <c r="E20" s="1485"/>
      <c r="F20" s="1485"/>
      <c r="G20" s="1485"/>
      <c r="H20" s="1485"/>
      <c r="I20" s="1486" t="s">
        <v>136</v>
      </c>
      <c r="J20" s="1486" t="s">
        <v>136</v>
      </c>
      <c r="K20" s="1487">
        <v>43151.3</v>
      </c>
      <c r="L20" s="1488">
        <v>46777.4</v>
      </c>
      <c r="M20" s="1488">
        <v>53145.3</v>
      </c>
      <c r="N20" s="1488">
        <v>64770.9</v>
      </c>
      <c r="O20" s="1488" t="s">
        <v>742</v>
      </c>
      <c r="P20" s="1488" t="s">
        <v>742</v>
      </c>
      <c r="Q20" s="1488" t="s">
        <v>742</v>
      </c>
      <c r="R20" s="1489">
        <v>8.403223077867871</v>
      </c>
      <c r="S20" s="1490">
        <v>81915.2</v>
      </c>
      <c r="T20" s="1491">
        <v>13.613197826300738</v>
      </c>
      <c r="U20" s="1546">
        <v>21.875123482227036</v>
      </c>
      <c r="V20" s="1546">
        <v>26.469139690817943</v>
      </c>
    </row>
    <row r="21" spans="1:22" s="500" customFormat="1" ht="18" customHeight="1">
      <c r="A21" s="1485" t="s">
        <v>493</v>
      </c>
      <c r="B21" s="1485"/>
      <c r="C21" s="1485"/>
      <c r="D21" s="1485"/>
      <c r="E21" s="1485"/>
      <c r="F21" s="1485"/>
      <c r="G21" s="1485"/>
      <c r="H21" s="1485"/>
      <c r="I21" s="1486" t="s">
        <v>136</v>
      </c>
      <c r="J21" s="1486" t="s">
        <v>136</v>
      </c>
      <c r="K21" s="1487">
        <v>8198.4</v>
      </c>
      <c r="L21" s="1488">
        <v>11122.5</v>
      </c>
      <c r="M21" s="1488">
        <v>15011.1</v>
      </c>
      <c r="N21" s="1488">
        <v>23359.7</v>
      </c>
      <c r="O21" s="1488" t="s">
        <v>742</v>
      </c>
      <c r="P21" s="1488" t="s">
        <v>742</v>
      </c>
      <c r="Q21" s="1488" t="s">
        <v>742</v>
      </c>
      <c r="R21" s="1489">
        <v>35.66671545667448</v>
      </c>
      <c r="S21" s="1490">
        <v>26031</v>
      </c>
      <c r="T21" s="1491">
        <v>34.961564396493586</v>
      </c>
      <c r="U21" s="1546">
        <v>55.61617736208538</v>
      </c>
      <c r="V21" s="1546">
        <v>11.435506449141055</v>
      </c>
    </row>
    <row r="22" spans="1:22" s="500" customFormat="1" ht="18" customHeight="1">
      <c r="A22" s="1485" t="s">
        <v>495</v>
      </c>
      <c r="B22" s="1485"/>
      <c r="C22" s="1485"/>
      <c r="D22" s="1485"/>
      <c r="E22" s="1485"/>
      <c r="F22" s="1485"/>
      <c r="G22" s="1485"/>
      <c r="H22" s="1485"/>
      <c r="I22" s="1486" t="s">
        <v>136</v>
      </c>
      <c r="J22" s="1486" t="s">
        <v>136</v>
      </c>
      <c r="K22" s="1487">
        <v>8279.7</v>
      </c>
      <c r="L22" s="1488">
        <v>10022.2</v>
      </c>
      <c r="M22" s="1488">
        <v>8835.4</v>
      </c>
      <c r="N22" s="1488">
        <v>10951.3</v>
      </c>
      <c r="O22" s="1488" t="s">
        <v>742</v>
      </c>
      <c r="P22" s="1488" t="s">
        <v>742</v>
      </c>
      <c r="Q22" s="1488" t="s">
        <v>742</v>
      </c>
      <c r="R22" s="1489">
        <v>21.04544850658838</v>
      </c>
      <c r="S22" s="1490">
        <v>14035</v>
      </c>
      <c r="T22" s="1491">
        <v>-11.84171140069046</v>
      </c>
      <c r="U22" s="1546">
        <v>23.947981981574117</v>
      </c>
      <c r="V22" s="1546">
        <v>28.158300840996052</v>
      </c>
    </row>
    <row r="23" spans="1:22" s="500" customFormat="1" ht="18" customHeight="1">
      <c r="A23" s="1497" t="s">
        <v>700</v>
      </c>
      <c r="B23" s="1497"/>
      <c r="C23" s="1497"/>
      <c r="D23" s="1497"/>
      <c r="E23" s="1497"/>
      <c r="F23" s="1497"/>
      <c r="G23" s="1497"/>
      <c r="H23" s="1497"/>
      <c r="I23" s="1498">
        <v>1370.9</v>
      </c>
      <c r="J23" s="1498">
        <v>1583.4</v>
      </c>
      <c r="K23" s="1498">
        <v>1390.3</v>
      </c>
      <c r="L23" s="1499">
        <v>2306.7</v>
      </c>
      <c r="M23" s="1499">
        <v>2119.4</v>
      </c>
      <c r="N23" s="1500">
        <v>2377.9</v>
      </c>
      <c r="O23" s="1499">
        <v>-12.54226475279107</v>
      </c>
      <c r="P23" s="1500">
        <v>15.50076592019841</v>
      </c>
      <c r="Q23" s="1500">
        <v>-12.195275988379445</v>
      </c>
      <c r="R23" s="1501">
        <v>65.91383154714809</v>
      </c>
      <c r="S23" s="1502">
        <v>5589.8</v>
      </c>
      <c r="T23" s="1491">
        <v>-8.119824858022271</v>
      </c>
      <c r="U23" s="1549">
        <v>12.19684816457488</v>
      </c>
      <c r="V23" s="1549">
        <v>135.07296353925733</v>
      </c>
    </row>
    <row r="24" spans="1:22" s="1484" customFormat="1" ht="22.5" customHeight="1">
      <c r="A24" s="1478" t="s">
        <v>687</v>
      </c>
      <c r="B24" s="1478"/>
      <c r="C24" s="1478"/>
      <c r="D24" s="1478"/>
      <c r="E24" s="1478"/>
      <c r="F24" s="1478"/>
      <c r="G24" s="1478"/>
      <c r="H24" s="1478"/>
      <c r="I24" s="1479">
        <v>45553.3</v>
      </c>
      <c r="J24" s="1479">
        <v>51513.4</v>
      </c>
      <c r="K24" s="1479">
        <v>58350.6</v>
      </c>
      <c r="L24" s="1480">
        <v>65149.8</v>
      </c>
      <c r="M24" s="1480">
        <v>81966.2</v>
      </c>
      <c r="N24" s="1480">
        <v>95418.7</v>
      </c>
      <c r="O24" s="1480">
        <v>-2056.2400633821167</v>
      </c>
      <c r="P24" s="1480">
        <v>7.212076027294906</v>
      </c>
      <c r="Q24" s="1480">
        <v>208.103791878307</v>
      </c>
      <c r="R24" s="1506">
        <v>-119.81784575502053</v>
      </c>
      <c r="S24" s="1482">
        <v>133633.2</v>
      </c>
      <c r="T24" s="1507">
        <v>25.811898117876027</v>
      </c>
      <c r="U24" s="1550">
        <v>16.412252855445296</v>
      </c>
      <c r="V24" s="1551">
        <v>40.04927755251331</v>
      </c>
    </row>
    <row r="25" spans="1:22" s="500" customFormat="1" ht="18" customHeight="1">
      <c r="A25" s="1485" t="s">
        <v>497</v>
      </c>
      <c r="B25" s="1485"/>
      <c r="C25" s="1485"/>
      <c r="D25" s="1485"/>
      <c r="E25" s="1485"/>
      <c r="F25" s="1485"/>
      <c r="G25" s="1485"/>
      <c r="H25" s="1485"/>
      <c r="I25" s="1487">
        <v>40947.8</v>
      </c>
      <c r="J25" s="1487">
        <v>46439.6</v>
      </c>
      <c r="K25" s="1487">
        <v>52144.4</v>
      </c>
      <c r="L25" s="1488">
        <v>52023.8</v>
      </c>
      <c r="M25" s="1488">
        <v>63714.2</v>
      </c>
      <c r="N25" s="1488">
        <v>78993</v>
      </c>
      <c r="O25" s="1488">
        <v>8.641077819845123</v>
      </c>
      <c r="P25" s="1488">
        <v>13.411709542392998</v>
      </c>
      <c r="Q25" s="1488">
        <v>12.28434353439738</v>
      </c>
      <c r="R25" s="1489">
        <v>-0.23128082785495385</v>
      </c>
      <c r="S25" s="1490">
        <v>110505.1</v>
      </c>
      <c r="T25" s="1491">
        <v>22.471253541648235</v>
      </c>
      <c r="U25" s="1546">
        <v>23.980211632571706</v>
      </c>
      <c r="V25" s="1546">
        <v>39.89226893522211</v>
      </c>
    </row>
    <row r="26" spans="1:22" s="500" customFormat="1" ht="18" customHeight="1">
      <c r="A26" s="1485" t="s">
        <v>137</v>
      </c>
      <c r="B26" s="1485"/>
      <c r="C26" s="1485"/>
      <c r="D26" s="1485"/>
      <c r="E26" s="1485"/>
      <c r="F26" s="1485"/>
      <c r="G26" s="1485"/>
      <c r="H26" s="1485"/>
      <c r="I26" s="1487">
        <v>1508.4</v>
      </c>
      <c r="J26" s="1487">
        <v>3451.5</v>
      </c>
      <c r="K26" s="1487">
        <v>4287</v>
      </c>
      <c r="L26" s="1488">
        <v>7771.1</v>
      </c>
      <c r="M26" s="1488">
        <v>12620.3</v>
      </c>
      <c r="N26" s="1488">
        <v>13676.7</v>
      </c>
      <c r="O26" s="1488">
        <v>-48.043538164783676</v>
      </c>
      <c r="P26" s="1488">
        <v>128.81861575178996</v>
      </c>
      <c r="Q26" s="1488">
        <v>24.20686657974794</v>
      </c>
      <c r="R26" s="1489">
        <v>81.27128528108236</v>
      </c>
      <c r="S26" s="1490">
        <v>18805.6</v>
      </c>
      <c r="T26" s="1491">
        <v>62.40043237122156</v>
      </c>
      <c r="U26" s="1546">
        <v>8.37064095148294</v>
      </c>
      <c r="V26" s="1546">
        <v>37.50100535947997</v>
      </c>
    </row>
    <row r="27" spans="1:22" s="500" customFormat="1" ht="18" customHeight="1">
      <c r="A27" s="1485" t="s">
        <v>498</v>
      </c>
      <c r="B27" s="1485"/>
      <c r="C27" s="1485"/>
      <c r="D27" s="1485"/>
      <c r="E27" s="1485"/>
      <c r="F27" s="1485"/>
      <c r="G27" s="1485"/>
      <c r="H27" s="1485"/>
      <c r="I27" s="1487">
        <v>2511.6</v>
      </c>
      <c r="J27" s="1487">
        <v>1240.1</v>
      </c>
      <c r="K27" s="1487">
        <v>1486.6</v>
      </c>
      <c r="L27" s="1488">
        <v>2030.8</v>
      </c>
      <c r="M27" s="1488">
        <v>3779.4</v>
      </c>
      <c r="N27" s="1488">
        <v>1573.6</v>
      </c>
      <c r="O27" s="1488">
        <v>44.121191254949224</v>
      </c>
      <c r="P27" s="1488">
        <v>-50.62509953814302</v>
      </c>
      <c r="Q27" s="1488">
        <v>19.877429239577452</v>
      </c>
      <c r="R27" s="1489">
        <v>36.607022736445586</v>
      </c>
      <c r="S27" s="1490">
        <v>-374</v>
      </c>
      <c r="T27" s="1491">
        <v>86.10399842426631</v>
      </c>
      <c r="U27" s="1546">
        <v>-58.36376144361539</v>
      </c>
      <c r="V27" s="1546">
        <v>-123.76715810879513</v>
      </c>
    </row>
    <row r="28" spans="1:22" s="500" customFormat="1" ht="18" customHeight="1">
      <c r="A28" s="1485" t="s">
        <v>138</v>
      </c>
      <c r="B28" s="1485"/>
      <c r="C28" s="1485"/>
      <c r="D28" s="1485"/>
      <c r="E28" s="1485"/>
      <c r="F28" s="1485"/>
      <c r="G28" s="1485"/>
      <c r="H28" s="1485"/>
      <c r="I28" s="1487">
        <v>443.4</v>
      </c>
      <c r="J28" s="1487">
        <v>320.7</v>
      </c>
      <c r="K28" s="1487">
        <v>267.6</v>
      </c>
      <c r="L28" s="1488">
        <v>-530.2</v>
      </c>
      <c r="M28" s="1488">
        <v>50.5</v>
      </c>
      <c r="N28" s="1488">
        <v>3.7</v>
      </c>
      <c r="O28" s="1488">
        <v>-206.63780663780662</v>
      </c>
      <c r="P28" s="1488">
        <v>-27.672530446549402</v>
      </c>
      <c r="Q28" s="1488">
        <v>-16.557530402245078</v>
      </c>
      <c r="R28" s="1489">
        <v>-298.1315396113602</v>
      </c>
      <c r="S28" s="1490">
        <v>-17.1</v>
      </c>
      <c r="T28" s="1491">
        <v>-109.52470765748774</v>
      </c>
      <c r="U28" s="1546">
        <v>-92.67326732673267</v>
      </c>
      <c r="V28" s="1546">
        <v>-562.1621621621618</v>
      </c>
    </row>
    <row r="29" spans="1:22" s="500" customFormat="1" ht="18" customHeight="1">
      <c r="A29" s="1485" t="s">
        <v>499</v>
      </c>
      <c r="B29" s="1485"/>
      <c r="C29" s="1485"/>
      <c r="D29" s="1485"/>
      <c r="E29" s="1485"/>
      <c r="F29" s="1485"/>
      <c r="G29" s="1485"/>
      <c r="H29" s="1485"/>
      <c r="I29" s="1487">
        <v>142.1</v>
      </c>
      <c r="J29" s="1487">
        <v>61.5</v>
      </c>
      <c r="K29" s="1487">
        <v>165</v>
      </c>
      <c r="L29" s="1488">
        <v>265.1</v>
      </c>
      <c r="M29" s="1488">
        <v>78.7</v>
      </c>
      <c r="N29" s="1488">
        <v>294</v>
      </c>
      <c r="O29" s="1488">
        <v>-1854.3209876543208</v>
      </c>
      <c r="P29" s="1488">
        <v>-56.720619282195635</v>
      </c>
      <c r="Q29" s="1488">
        <v>168.2926829268293</v>
      </c>
      <c r="R29" s="1489">
        <v>60.66666666666668</v>
      </c>
      <c r="S29" s="1490">
        <v>407.7</v>
      </c>
      <c r="T29" s="1491">
        <v>-70.31308940022633</v>
      </c>
      <c r="U29" s="1546">
        <v>273.5705209656925</v>
      </c>
      <c r="V29" s="1546">
        <v>38.6734693877551</v>
      </c>
    </row>
    <row r="30" spans="1:22" s="500" customFormat="1" ht="18" customHeight="1">
      <c r="A30" s="1485" t="s">
        <v>139</v>
      </c>
      <c r="B30" s="1485"/>
      <c r="C30" s="1485"/>
      <c r="D30" s="1485"/>
      <c r="E30" s="1485"/>
      <c r="F30" s="1485"/>
      <c r="G30" s="1485"/>
      <c r="H30" s="1485"/>
      <c r="I30" s="1487"/>
      <c r="J30" s="1512" t="s">
        <v>742</v>
      </c>
      <c r="K30" s="1512" t="s">
        <v>742</v>
      </c>
      <c r="L30" s="1488">
        <v>3589.2</v>
      </c>
      <c r="M30" s="1488">
        <v>1723.1</v>
      </c>
      <c r="N30" s="1488">
        <v>877.7</v>
      </c>
      <c r="O30" s="1488"/>
      <c r="P30" s="1488"/>
      <c r="Q30" s="1488"/>
      <c r="R30" s="1513" t="s">
        <v>742</v>
      </c>
      <c r="S30" s="1510">
        <v>4305.9</v>
      </c>
      <c r="T30" s="1511">
        <v>-51.9920873732308</v>
      </c>
      <c r="U30" s="1546">
        <v>-49.06273576693169</v>
      </c>
      <c r="V30" s="1549">
        <v>390.58903953514863</v>
      </c>
    </row>
    <row r="31" spans="1:22" s="1484" customFormat="1" ht="22.5" customHeight="1">
      <c r="A31" s="1514" t="s">
        <v>140</v>
      </c>
      <c r="B31" s="1514"/>
      <c r="C31" s="1514"/>
      <c r="D31" s="1514"/>
      <c r="E31" s="1514"/>
      <c r="F31" s="1514"/>
      <c r="G31" s="1514"/>
      <c r="H31" s="1514"/>
      <c r="I31" s="1514">
        <v>-5163.7</v>
      </c>
      <c r="J31" s="1514">
        <v>-3415.9000000000087</v>
      </c>
      <c r="K31" s="1514">
        <v>-2669.100000000013</v>
      </c>
      <c r="L31" s="1515">
        <v>-5079</v>
      </c>
      <c r="M31" s="1516">
        <v>2855.0000000000146</v>
      </c>
      <c r="N31" s="1516">
        <v>-6041.100000000006</v>
      </c>
      <c r="O31" s="1516">
        <v>-44.92934463819125</v>
      </c>
      <c r="P31" s="1516">
        <v>-33.84782229796447</v>
      </c>
      <c r="Q31" s="1516">
        <v>-21.862466699844646</v>
      </c>
      <c r="R31" s="1506">
        <v>90.28886141395883</v>
      </c>
      <c r="S31" s="1517">
        <v>6062.2</v>
      </c>
      <c r="T31" s="1483">
        <v>-156.21185272691503</v>
      </c>
      <c r="U31" s="1552">
        <v>-311.5971978984229</v>
      </c>
      <c r="V31" s="1553">
        <v>-200.34927413881562</v>
      </c>
    </row>
    <row r="32" spans="1:22" s="1484" customFormat="1" ht="27.75" customHeight="1">
      <c r="A32" s="1503" t="s">
        <v>500</v>
      </c>
      <c r="B32" s="1503"/>
      <c r="C32" s="1503"/>
      <c r="D32" s="1503"/>
      <c r="E32" s="1503"/>
      <c r="F32" s="1503"/>
      <c r="G32" s="1503"/>
      <c r="H32" s="1503"/>
      <c r="I32" s="1518">
        <v>5163.7</v>
      </c>
      <c r="J32" s="1518">
        <v>3415.9</v>
      </c>
      <c r="K32" s="1518">
        <v>2669.1</v>
      </c>
      <c r="L32" s="1508">
        <v>5079</v>
      </c>
      <c r="M32" s="1508">
        <v>-2855</v>
      </c>
      <c r="N32" s="1508">
        <v>6041.1</v>
      </c>
      <c r="O32" s="1508">
        <v>-44.929344638191225</v>
      </c>
      <c r="P32" s="1508">
        <v>-33.84782229796464</v>
      </c>
      <c r="Q32" s="1508">
        <v>-21.86246669984486</v>
      </c>
      <c r="R32" s="1519">
        <v>90.2888614139598</v>
      </c>
      <c r="S32" s="1520">
        <v>-6062.2</v>
      </c>
      <c r="T32" s="1507">
        <v>-156.21185272691474</v>
      </c>
      <c r="U32" s="1550">
        <v>-311.5971978984239</v>
      </c>
      <c r="V32" s="1551">
        <v>-200.34927413881576</v>
      </c>
    </row>
    <row r="33" spans="1:22" s="500" customFormat="1" ht="18" customHeight="1">
      <c r="A33" s="1485" t="s">
        <v>501</v>
      </c>
      <c r="B33" s="1485"/>
      <c r="C33" s="1485"/>
      <c r="D33" s="1485"/>
      <c r="E33" s="1485"/>
      <c r="F33" s="1485"/>
      <c r="G33" s="1485"/>
      <c r="H33" s="1485"/>
      <c r="I33" s="1521">
        <v>2788.8</v>
      </c>
      <c r="J33" s="1521">
        <v>-3808.5</v>
      </c>
      <c r="K33" s="1521">
        <v>876.9</v>
      </c>
      <c r="L33" s="1522">
        <v>2051.3</v>
      </c>
      <c r="M33" s="1522">
        <v>-5326.3</v>
      </c>
      <c r="N33" s="1522">
        <v>2925.7</v>
      </c>
      <c r="O33" s="1522">
        <v>-56.313052196252904</v>
      </c>
      <c r="P33" s="1522">
        <v>-236.56411359724615</v>
      </c>
      <c r="Q33" s="1522">
        <v>-123.02481291847182</v>
      </c>
      <c r="R33" s="1489">
        <v>133.92633139468592</v>
      </c>
      <c r="S33" s="1523">
        <v>-9268.4</v>
      </c>
      <c r="T33" s="1491">
        <v>-359.65485302003606</v>
      </c>
      <c r="U33" s="1546">
        <v>-154.92931303156035</v>
      </c>
      <c r="V33" s="1546">
        <v>-416.79256246368385</v>
      </c>
    </row>
    <row r="34" spans="1:22" s="531" customFormat="1" ht="14.25" customHeight="1">
      <c r="A34" s="1524" t="s">
        <v>502</v>
      </c>
      <c r="B34" s="1525">
        <v>0</v>
      </c>
      <c r="C34" s="1526">
        <v>0</v>
      </c>
      <c r="D34" s="1527">
        <v>0</v>
      </c>
      <c r="E34" s="1528">
        <v>0</v>
      </c>
      <c r="F34" s="1528">
        <v>0</v>
      </c>
      <c r="G34" s="1529">
        <v>0</v>
      </c>
      <c r="H34" s="1530">
        <v>0</v>
      </c>
      <c r="I34" s="1527">
        <v>2303</v>
      </c>
      <c r="J34" s="1531">
        <v>3347.8</v>
      </c>
      <c r="K34" s="1532">
        <v>4358.1</v>
      </c>
      <c r="L34" s="1533">
        <v>7097.5</v>
      </c>
      <c r="M34" s="1534">
        <v>10030.1</v>
      </c>
      <c r="N34" s="1490">
        <v>13325</v>
      </c>
      <c r="O34" s="1490"/>
      <c r="P34" s="1490"/>
      <c r="Q34" s="1522">
        <v>30.17802736125214</v>
      </c>
      <c r="R34" s="1489">
        <v>62.85766733209428</v>
      </c>
      <c r="S34" s="1535">
        <v>8700</v>
      </c>
      <c r="T34" s="1536">
        <v>41.31877421627334</v>
      </c>
      <c r="U34" s="1546">
        <v>32.850121135382494</v>
      </c>
      <c r="V34" s="1546">
        <v>-34.709193245778614</v>
      </c>
    </row>
    <row r="35" spans="1:22" s="1496" customFormat="1" ht="18" customHeight="1">
      <c r="A35" s="1492" t="s">
        <v>854</v>
      </c>
      <c r="B35" s="1492"/>
      <c r="C35" s="1492"/>
      <c r="D35" s="1492"/>
      <c r="E35" s="1492"/>
      <c r="F35" s="1492"/>
      <c r="G35" s="1492"/>
      <c r="H35" s="1492"/>
      <c r="I35" s="1493">
        <v>0</v>
      </c>
      <c r="J35" s="1537">
        <v>2700</v>
      </c>
      <c r="K35" s="1537">
        <v>4141.2</v>
      </c>
      <c r="L35" s="1538">
        <v>6097.5</v>
      </c>
      <c r="M35" s="1538">
        <v>6390</v>
      </c>
      <c r="N35" s="1538">
        <v>8125</v>
      </c>
      <c r="O35" s="1538" t="s">
        <v>742</v>
      </c>
      <c r="P35" s="1538" t="s">
        <v>742</v>
      </c>
      <c r="Q35" s="1522">
        <v>53.377777777777766</v>
      </c>
      <c r="R35" s="1489">
        <v>47.239930454940605</v>
      </c>
      <c r="S35" s="1539">
        <v>6000</v>
      </c>
      <c r="T35" s="1495">
        <v>4.797047970479705</v>
      </c>
      <c r="U35" s="1547">
        <v>27.151799687010953</v>
      </c>
      <c r="V35" s="1546">
        <v>-26.153846153846157</v>
      </c>
    </row>
    <row r="36" spans="1:22" s="1496" customFormat="1" ht="18" customHeight="1">
      <c r="A36" s="1492" t="s">
        <v>855</v>
      </c>
      <c r="B36" s="1492"/>
      <c r="C36" s="1492"/>
      <c r="D36" s="1492"/>
      <c r="E36" s="1492"/>
      <c r="F36" s="1492"/>
      <c r="G36" s="1492"/>
      <c r="H36" s="1492"/>
      <c r="I36" s="1493">
        <v>2000</v>
      </c>
      <c r="J36" s="1537">
        <v>0</v>
      </c>
      <c r="K36" s="1537">
        <v>0</v>
      </c>
      <c r="L36" s="1538">
        <v>750</v>
      </c>
      <c r="M36" s="1538">
        <v>3300</v>
      </c>
      <c r="N36" s="1538">
        <v>3900</v>
      </c>
      <c r="O36" s="1538">
        <v>-48.34844141421967</v>
      </c>
      <c r="P36" s="1538" t="s">
        <v>742</v>
      </c>
      <c r="Q36" s="1538" t="s">
        <v>742</v>
      </c>
      <c r="R36" s="1540" t="s">
        <v>742</v>
      </c>
      <c r="S36" s="1539">
        <v>2000</v>
      </c>
      <c r="T36" s="1495" t="s">
        <v>742</v>
      </c>
      <c r="U36" s="1547" t="s">
        <v>742</v>
      </c>
      <c r="V36" s="1546">
        <v>-48.717948717948715</v>
      </c>
    </row>
    <row r="37" spans="1:22" s="1496" customFormat="1" ht="18" customHeight="1">
      <c r="A37" s="1492" t="s">
        <v>856</v>
      </c>
      <c r="B37" s="1492"/>
      <c r="C37" s="1492"/>
      <c r="D37" s="1492"/>
      <c r="E37" s="1492"/>
      <c r="F37" s="1492"/>
      <c r="G37" s="1492"/>
      <c r="H37" s="1492"/>
      <c r="I37" s="1493">
        <v>0</v>
      </c>
      <c r="J37" s="1537">
        <v>400</v>
      </c>
      <c r="K37" s="1537">
        <v>216.9</v>
      </c>
      <c r="L37" s="1538">
        <v>250</v>
      </c>
      <c r="M37" s="1538">
        <v>340.1</v>
      </c>
      <c r="N37" s="1538">
        <v>0</v>
      </c>
      <c r="O37" s="1538" t="s">
        <v>742</v>
      </c>
      <c r="P37" s="1538" t="s">
        <v>742</v>
      </c>
      <c r="Q37" s="1522">
        <v>-45.775</v>
      </c>
      <c r="R37" s="1489">
        <v>15.260488704472102</v>
      </c>
      <c r="S37" s="1539">
        <v>0</v>
      </c>
      <c r="T37" s="1495">
        <v>36.04</v>
      </c>
      <c r="U37" s="1547">
        <v>-100</v>
      </c>
      <c r="V37" s="1546" t="e">
        <v>#DIV/0!</v>
      </c>
    </row>
    <row r="38" spans="1:22" s="1496" customFormat="1" ht="18" customHeight="1">
      <c r="A38" s="1492" t="s">
        <v>503</v>
      </c>
      <c r="B38" s="1492"/>
      <c r="C38" s="1492"/>
      <c r="D38" s="1492"/>
      <c r="E38" s="1492"/>
      <c r="F38" s="1492"/>
      <c r="G38" s="1492"/>
      <c r="H38" s="1492"/>
      <c r="I38" s="1493">
        <v>303</v>
      </c>
      <c r="J38" s="1537">
        <v>247.8</v>
      </c>
      <c r="K38" s="1537">
        <v>0</v>
      </c>
      <c r="L38" s="1538">
        <v>0</v>
      </c>
      <c r="M38" s="1538">
        <v>0</v>
      </c>
      <c r="N38" s="1538">
        <v>1300</v>
      </c>
      <c r="O38" s="1538">
        <v>-51.759274000955266</v>
      </c>
      <c r="P38" s="1538" t="s">
        <v>742</v>
      </c>
      <c r="Q38" s="1538" t="s">
        <v>742</v>
      </c>
      <c r="R38" s="1540" t="s">
        <v>742</v>
      </c>
      <c r="S38" s="1539">
        <v>700</v>
      </c>
      <c r="T38" s="1495" t="s">
        <v>742</v>
      </c>
      <c r="U38" s="1547" t="s">
        <v>742</v>
      </c>
      <c r="V38" s="1546">
        <v>-46.15384615384615</v>
      </c>
    </row>
    <row r="39" spans="1:22" s="1496" customFormat="1" ht="18" customHeight="1">
      <c r="A39" s="1492" t="s">
        <v>141</v>
      </c>
      <c r="B39" s="1492"/>
      <c r="C39" s="1492"/>
      <c r="D39" s="1492"/>
      <c r="E39" s="1492"/>
      <c r="F39" s="1492"/>
      <c r="G39" s="1492"/>
      <c r="H39" s="1492"/>
      <c r="I39" s="1493">
        <v>583.5</v>
      </c>
      <c r="J39" s="1493">
        <v>-6017.1</v>
      </c>
      <c r="K39" s="1493">
        <v>-3369.1</v>
      </c>
      <c r="L39" s="1494">
        <v>-4802.8</v>
      </c>
      <c r="M39" s="1494">
        <v>-15716.9</v>
      </c>
      <c r="N39" s="1522">
        <v>-9868.2</v>
      </c>
      <c r="O39" s="1494">
        <v>31.98371409183443</v>
      </c>
      <c r="P39" s="1522">
        <v>-1131.2082262210797</v>
      </c>
      <c r="Q39" s="1522">
        <v>-44.00791078758871</v>
      </c>
      <c r="R39" s="1489">
        <v>42.554391380487374</v>
      </c>
      <c r="S39" s="1523">
        <v>-17610.1</v>
      </c>
      <c r="T39" s="1495">
        <v>227.24452402765053</v>
      </c>
      <c r="U39" s="1547">
        <v>-37.21280914175187</v>
      </c>
      <c r="V39" s="1546">
        <v>78.45301068077255</v>
      </c>
    </row>
    <row r="40" spans="1:22" s="1496" customFormat="1" ht="18" customHeight="1">
      <c r="A40" s="1492" t="s">
        <v>142</v>
      </c>
      <c r="B40" s="1492"/>
      <c r="C40" s="1492"/>
      <c r="D40" s="1492"/>
      <c r="E40" s="1492"/>
      <c r="F40" s="1492"/>
      <c r="G40" s="1492"/>
      <c r="H40" s="1492"/>
      <c r="I40" s="1493">
        <v>-97.7</v>
      </c>
      <c r="J40" s="1493">
        <v>-1139.2</v>
      </c>
      <c r="K40" s="1493">
        <v>-112.1</v>
      </c>
      <c r="L40" s="1494">
        <v>-243.4</v>
      </c>
      <c r="M40" s="1494">
        <v>360.5</v>
      </c>
      <c r="N40" s="1522">
        <v>-531.1</v>
      </c>
      <c r="O40" s="1494">
        <v>66.43952299829641</v>
      </c>
      <c r="P40" s="1522">
        <v>1066.0184237461617</v>
      </c>
      <c r="Q40" s="1522">
        <v>-90.15976123595506</v>
      </c>
      <c r="R40" s="1489">
        <v>117.12756467439786</v>
      </c>
      <c r="S40" s="1523">
        <v>-358.3</v>
      </c>
      <c r="T40" s="1495">
        <v>-248.1101068200493</v>
      </c>
      <c r="U40" s="1547">
        <v>-247.3231622746186</v>
      </c>
      <c r="V40" s="1546">
        <v>-32.536245528149124</v>
      </c>
    </row>
    <row r="41" spans="1:22" s="500" customFormat="1" ht="18" customHeight="1">
      <c r="A41" s="1497" t="s">
        <v>857</v>
      </c>
      <c r="B41" s="1497"/>
      <c r="C41" s="1497"/>
      <c r="D41" s="1497"/>
      <c r="E41" s="1497"/>
      <c r="F41" s="1497"/>
      <c r="G41" s="1497"/>
      <c r="H41" s="1497"/>
      <c r="I41" s="1498">
        <v>2374.9</v>
      </c>
      <c r="J41" s="1498">
        <v>7224.4</v>
      </c>
      <c r="K41" s="1498">
        <v>1792.2</v>
      </c>
      <c r="L41" s="1499">
        <v>3027.7</v>
      </c>
      <c r="M41" s="1499">
        <v>2471.3</v>
      </c>
      <c r="N41" s="1500">
        <v>3115.4</v>
      </c>
      <c r="O41" s="1499">
        <v>-20.64886898994287</v>
      </c>
      <c r="P41" s="1500">
        <v>204.19807149774724</v>
      </c>
      <c r="Q41" s="1500">
        <v>-75.1924035213997</v>
      </c>
      <c r="R41" s="1501">
        <v>68.93761856935609</v>
      </c>
      <c r="S41" s="1502">
        <v>3206.2</v>
      </c>
      <c r="T41" s="1511">
        <v>-18.37698583082867</v>
      </c>
      <c r="U41" s="1549">
        <v>26.06320560029134</v>
      </c>
      <c r="V41" s="1549">
        <v>2.9145535083777276</v>
      </c>
    </row>
    <row r="43" spans="1:8" ht="12.75">
      <c r="A43" s="1541" t="s">
        <v>143</v>
      </c>
      <c r="B43" s="1541"/>
      <c r="C43" s="1541"/>
      <c r="D43" s="1541"/>
      <c r="E43" s="1541"/>
      <c r="F43" s="1541"/>
      <c r="G43" s="1541"/>
      <c r="H43" s="1541"/>
    </row>
    <row r="44" spans="1:8" ht="12.75">
      <c r="A44" s="1541" t="s">
        <v>858</v>
      </c>
      <c r="B44" s="1541"/>
      <c r="C44" s="1541"/>
      <c r="D44" s="1541"/>
      <c r="E44" s="1541"/>
      <c r="F44" s="1541"/>
      <c r="G44" s="1541"/>
      <c r="H44" s="1541"/>
    </row>
    <row r="45" spans="1:8" ht="12.75">
      <c r="A45" s="1541" t="s">
        <v>504</v>
      </c>
      <c r="B45" s="1541"/>
      <c r="C45" s="1541"/>
      <c r="D45" s="1541"/>
      <c r="E45" s="1541"/>
      <c r="F45" s="1541"/>
      <c r="G45" s="1541"/>
      <c r="H45" s="1541"/>
    </row>
    <row r="46" spans="1:8" ht="12.75">
      <c r="A46" s="1542" t="s">
        <v>144</v>
      </c>
      <c r="B46" s="1542"/>
      <c r="C46" s="1542"/>
      <c r="D46" s="1542"/>
      <c r="E46" s="1542"/>
      <c r="F46" s="1542"/>
      <c r="G46" s="1542"/>
      <c r="H46" s="1542"/>
    </row>
    <row r="47" spans="1:8" ht="12.75">
      <c r="A47" s="1543" t="s">
        <v>145</v>
      </c>
      <c r="B47" s="1543"/>
      <c r="C47" s="1543"/>
      <c r="D47" s="1543"/>
      <c r="E47" s="1543"/>
      <c r="F47" s="1543"/>
      <c r="G47" s="1543"/>
      <c r="H47" s="1543"/>
    </row>
    <row r="48" spans="1:8" ht="12.75">
      <c r="A48" s="1541" t="s">
        <v>859</v>
      </c>
      <c r="B48" s="1541"/>
      <c r="C48" s="1541"/>
      <c r="D48" s="1541"/>
      <c r="E48" s="1541"/>
      <c r="F48" s="1541"/>
      <c r="G48" s="1541"/>
      <c r="H48" s="1541"/>
    </row>
  </sheetData>
  <sheetProtection/>
  <mergeCells count="17">
    <mergeCell ref="K5:L5"/>
    <mergeCell ref="M5:N5"/>
    <mergeCell ref="A4:V4"/>
    <mergeCell ref="Q5:R5"/>
    <mergeCell ref="S5:T5"/>
    <mergeCell ref="U5:V5"/>
    <mergeCell ref="O5:P5"/>
    <mergeCell ref="A1:V1"/>
    <mergeCell ref="A2:V2"/>
    <mergeCell ref="I6:S6"/>
    <mergeCell ref="U6:V6"/>
    <mergeCell ref="A3:V3"/>
    <mergeCell ref="A5:B5"/>
    <mergeCell ref="C5:D5"/>
    <mergeCell ref="E5:F5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23.140625" style="0" bestFit="1" customWidth="1"/>
    <col min="2" max="2" width="7.7109375" style="0" hidden="1" customWidth="1"/>
    <col min="3" max="5" width="9.57421875" style="0" bestFit="1" customWidth="1"/>
    <col min="6" max="6" width="7.421875" style="0" hidden="1" customWidth="1"/>
    <col min="7" max="8" width="9.57421875" style="0" bestFit="1" customWidth="1"/>
    <col min="9" max="9" width="7.421875" style="0" hidden="1" customWidth="1"/>
    <col min="10" max="11" width="9.57421875" style="0" bestFit="1" customWidth="1"/>
    <col min="12" max="12" width="18.8515625" style="0" bestFit="1" customWidth="1"/>
  </cols>
  <sheetData>
    <row r="1" spans="1:11" ht="12.75">
      <c r="A1" s="1718" t="s">
        <v>1197</v>
      </c>
      <c r="B1" s="1718"/>
      <c r="C1" s="1718"/>
      <c r="D1" s="1718"/>
      <c r="E1" s="1718"/>
      <c r="F1" s="1718"/>
      <c r="G1" s="1718"/>
      <c r="H1" s="1718"/>
      <c r="I1" s="1718"/>
      <c r="J1" s="1718"/>
      <c r="K1" s="1718"/>
    </row>
    <row r="2" spans="1:12" ht="15.75">
      <c r="A2" s="1851" t="s">
        <v>989</v>
      </c>
      <c r="B2" s="1851"/>
      <c r="C2" s="1851"/>
      <c r="D2" s="1851"/>
      <c r="E2" s="1851"/>
      <c r="F2" s="1851"/>
      <c r="G2" s="1851"/>
      <c r="H2" s="1851"/>
      <c r="I2" s="1851"/>
      <c r="J2" s="1851"/>
      <c r="K2" s="1851"/>
      <c r="L2" s="1179"/>
    </row>
    <row r="3" spans="1:11" ht="12.75">
      <c r="A3" s="1718" t="s">
        <v>132</v>
      </c>
      <c r="B3" s="1718"/>
      <c r="C3" s="1718"/>
      <c r="D3" s="1718"/>
      <c r="E3" s="1718"/>
      <c r="F3" s="1718"/>
      <c r="G3" s="1718"/>
      <c r="H3" s="1718"/>
      <c r="I3" s="1718"/>
      <c r="J3" s="1718"/>
      <c r="K3" s="1718"/>
    </row>
    <row r="4" spans="1:11" ht="15.75" thickBot="1">
      <c r="A4" s="1131"/>
      <c r="B4" s="1131"/>
      <c r="C4" s="1131"/>
      <c r="D4" s="1131"/>
      <c r="E4" s="1131"/>
      <c r="F4" s="1131"/>
      <c r="G4" s="1131"/>
      <c r="H4" s="1131"/>
      <c r="I4" s="1131"/>
      <c r="J4" s="1131"/>
      <c r="K4" s="1286"/>
    </row>
    <row r="5" spans="1:11" ht="19.5" customHeight="1">
      <c r="A5" s="1151"/>
      <c r="B5" s="307"/>
      <c r="C5" s="1915" t="s">
        <v>469</v>
      </c>
      <c r="D5" s="1916"/>
      <c r="E5" s="1916"/>
      <c r="F5" s="1916" t="s">
        <v>800</v>
      </c>
      <c r="G5" s="1916"/>
      <c r="H5" s="1916"/>
      <c r="I5" s="1916" t="s">
        <v>732</v>
      </c>
      <c r="J5" s="1916"/>
      <c r="K5" s="1917"/>
    </row>
    <row r="6" spans="1:11" ht="19.5" customHeight="1" thickBot="1">
      <c r="A6" s="1152"/>
      <c r="B6" s="1153" t="s">
        <v>109</v>
      </c>
      <c r="C6" s="1154" t="s">
        <v>110</v>
      </c>
      <c r="D6" s="1154" t="s">
        <v>644</v>
      </c>
      <c r="E6" s="1154" t="s">
        <v>1484</v>
      </c>
      <c r="F6" s="1684" t="s">
        <v>110</v>
      </c>
      <c r="G6" s="1684" t="s">
        <v>644</v>
      </c>
      <c r="H6" s="1684" t="s">
        <v>1484</v>
      </c>
      <c r="I6" s="1154" t="s">
        <v>110</v>
      </c>
      <c r="J6" s="1154" t="s">
        <v>644</v>
      </c>
      <c r="K6" s="1155" t="s">
        <v>1484</v>
      </c>
    </row>
    <row r="7" spans="1:11" ht="19.5" customHeight="1">
      <c r="A7" s="1156" t="s">
        <v>733</v>
      </c>
      <c r="B7" s="1157">
        <v>4640.034</v>
      </c>
      <c r="C7" s="1157">
        <v>20554.767</v>
      </c>
      <c r="D7" s="1158">
        <v>25034.415</v>
      </c>
      <c r="E7" s="1158">
        <v>31162.346</v>
      </c>
      <c r="F7" s="1159">
        <v>342.98742207492444</v>
      </c>
      <c r="G7" s="1159">
        <v>21.793718216314502</v>
      </c>
      <c r="H7" s="1159">
        <v>24.478027547278415</v>
      </c>
      <c r="I7" s="1159">
        <v>32.260888467562964</v>
      </c>
      <c r="J7" s="1159">
        <v>31.69194105806844</v>
      </c>
      <c r="K7" s="1159">
        <v>28.19991656493682</v>
      </c>
    </row>
    <row r="8" spans="1:11" ht="19.5" customHeight="1">
      <c r="A8" s="1160" t="s">
        <v>734</v>
      </c>
      <c r="B8" s="1161">
        <v>3447.944</v>
      </c>
      <c r="C8" s="1161">
        <v>13294.061</v>
      </c>
      <c r="D8" s="1162">
        <v>16158.032</v>
      </c>
      <c r="E8" s="1162">
        <v>20878.962</v>
      </c>
      <c r="F8" s="1163">
        <v>285.5648757636435</v>
      </c>
      <c r="G8" s="1163">
        <v>21.543236487330702</v>
      </c>
      <c r="H8" s="1163">
        <v>29.217233880957792</v>
      </c>
      <c r="I8" s="1163">
        <v>20.86514623113843</v>
      </c>
      <c r="J8" s="1163">
        <v>20.455017533199143</v>
      </c>
      <c r="K8" s="1163">
        <v>18.894116199161846</v>
      </c>
    </row>
    <row r="9" spans="1:11" ht="19.5" customHeight="1">
      <c r="A9" s="1160" t="s">
        <v>736</v>
      </c>
      <c r="B9" s="1161">
        <v>1282.336</v>
      </c>
      <c r="C9" s="1161">
        <v>6716.325</v>
      </c>
      <c r="D9" s="1162">
        <v>8318.669</v>
      </c>
      <c r="E9" s="1162">
        <v>12059.265</v>
      </c>
      <c r="F9" s="1163">
        <v>423.7570340378809</v>
      </c>
      <c r="G9" s="1163">
        <v>23.857451805861103</v>
      </c>
      <c r="H9" s="1163">
        <v>44.96628006235133</v>
      </c>
      <c r="I9" s="1163">
        <v>10.541331445737372</v>
      </c>
      <c r="J9" s="1163">
        <v>10.530893876672618</v>
      </c>
      <c r="K9" s="1163">
        <v>10.912858320566198</v>
      </c>
    </row>
    <row r="10" spans="1:11" s="1132" customFormat="1" ht="19.5" customHeight="1">
      <c r="A10" s="1164" t="s">
        <v>470</v>
      </c>
      <c r="B10" s="1165"/>
      <c r="C10" s="1165">
        <v>40565.153</v>
      </c>
      <c r="D10" s="1165">
        <v>49511.116</v>
      </c>
      <c r="E10" s="1165">
        <v>64100.573000000004</v>
      </c>
      <c r="F10" s="1166"/>
      <c r="G10" s="1166">
        <v>22.05332000103637</v>
      </c>
      <c r="H10" s="1166">
        <v>29.467033221388107</v>
      </c>
      <c r="I10" s="1166"/>
      <c r="J10" s="1166">
        <v>62.677852467940205</v>
      </c>
      <c r="K10" s="1166">
        <v>58.006891084664865</v>
      </c>
    </row>
    <row r="11" spans="1:11" ht="19.5" customHeight="1">
      <c r="A11" s="1160" t="s">
        <v>735</v>
      </c>
      <c r="B11" s="1161"/>
      <c r="C11" s="1161">
        <v>10326.102</v>
      </c>
      <c r="D11" s="1162">
        <v>13873.404</v>
      </c>
      <c r="E11" s="1162">
        <v>20248.391</v>
      </c>
      <c r="F11" s="1163"/>
      <c r="G11" s="1163">
        <v>34.35276932186028</v>
      </c>
      <c r="H11" s="1163">
        <v>45.951137875030525</v>
      </c>
      <c r="I11" s="1163"/>
      <c r="J11" s="1163">
        <v>17.562827085944328</v>
      </c>
      <c r="K11" s="1163">
        <v>18.323490047065697</v>
      </c>
    </row>
    <row r="12" spans="1:11" ht="19.5" customHeight="1">
      <c r="A12" s="1160" t="s">
        <v>737</v>
      </c>
      <c r="B12" s="1161">
        <v>538.45</v>
      </c>
      <c r="C12" s="1161">
        <v>2109.519</v>
      </c>
      <c r="D12" s="1162">
        <v>2609.528</v>
      </c>
      <c r="E12" s="1162">
        <v>5374.852</v>
      </c>
      <c r="F12" s="1163">
        <v>291.7762094902033</v>
      </c>
      <c r="G12" s="1163">
        <v>23.702512278865456</v>
      </c>
      <c r="H12" s="1163">
        <v>105.97027508422977</v>
      </c>
      <c r="I12" s="1163">
        <v>3.31090871422697</v>
      </c>
      <c r="J12" s="1163">
        <v>3.3034927145443267</v>
      </c>
      <c r="K12" s="1163">
        <v>4.86389496955344</v>
      </c>
    </row>
    <row r="13" spans="1:11" ht="19.5" customHeight="1">
      <c r="A13" s="1160" t="s">
        <v>738</v>
      </c>
      <c r="B13" s="1161">
        <v>319.423</v>
      </c>
      <c r="C13" s="1161">
        <v>674.445</v>
      </c>
      <c r="D13" s="1162">
        <v>1269.844</v>
      </c>
      <c r="E13" s="1162">
        <v>1772.938</v>
      </c>
      <c r="F13" s="1163">
        <v>111.14478293673281</v>
      </c>
      <c r="G13" s="1163">
        <v>88.2798449095182</v>
      </c>
      <c r="H13" s="1163">
        <v>39.618567320080274</v>
      </c>
      <c r="I13" s="1163">
        <v>1.058547388180343</v>
      </c>
      <c r="J13" s="1163">
        <v>1.6075399085994964</v>
      </c>
      <c r="K13" s="1163">
        <v>1.604394729293037</v>
      </c>
    </row>
    <row r="14" spans="1:11" s="1132" customFormat="1" ht="19.5" customHeight="1">
      <c r="A14" s="1164" t="s">
        <v>471</v>
      </c>
      <c r="B14" s="1165"/>
      <c r="C14" s="1165">
        <v>13110.066</v>
      </c>
      <c r="D14" s="1165">
        <v>17752.776</v>
      </c>
      <c r="E14" s="1165">
        <v>27396.180999999997</v>
      </c>
      <c r="F14" s="1166"/>
      <c r="G14" s="1166">
        <v>35.41332286199017</v>
      </c>
      <c r="H14" s="1166">
        <v>54.32054682602876</v>
      </c>
      <c r="I14" s="1166"/>
      <c r="J14" s="1166">
        <v>22.47385970908815</v>
      </c>
      <c r="K14" s="1166">
        <v>24.791779745912173</v>
      </c>
    </row>
    <row r="15" spans="1:11" s="1132" customFormat="1" ht="19.5" customHeight="1">
      <c r="A15" s="1164" t="s">
        <v>472</v>
      </c>
      <c r="B15" s="1165"/>
      <c r="C15" s="1165">
        <v>53675.219</v>
      </c>
      <c r="D15" s="1165">
        <v>67263.892</v>
      </c>
      <c r="E15" s="1165">
        <v>91496.754</v>
      </c>
      <c r="F15" s="1166"/>
      <c r="G15" s="1166">
        <v>25.316474256024946</v>
      </c>
      <c r="H15" s="1166">
        <v>36.02655344415692</v>
      </c>
      <c r="I15" s="1166"/>
      <c r="J15" s="1166">
        <v>85.15171217702836</v>
      </c>
      <c r="K15" s="1166">
        <v>82.79867083057704</v>
      </c>
    </row>
    <row r="16" spans="1:11" ht="19.5" customHeight="1">
      <c r="A16" s="1160" t="s">
        <v>739</v>
      </c>
      <c r="B16" s="1161">
        <v>1301.542</v>
      </c>
      <c r="C16" s="1161">
        <v>10038.981</v>
      </c>
      <c r="D16" s="1162">
        <v>11729.108</v>
      </c>
      <c r="E16" s="1162">
        <v>19008.346</v>
      </c>
      <c r="F16" s="1163">
        <v>671.3144101381286</v>
      </c>
      <c r="G16" s="1163">
        <v>16.83564298009928</v>
      </c>
      <c r="H16" s="1163">
        <v>62.06130935106066</v>
      </c>
      <c r="I16" s="1163">
        <v>15.75626940305301</v>
      </c>
      <c r="J16" s="1163">
        <v>14.848287822971656</v>
      </c>
      <c r="K16" s="1163">
        <v>17.201329169422948</v>
      </c>
    </row>
    <row r="17" spans="1:11" ht="19.5" customHeight="1">
      <c r="A17" s="1160" t="s">
        <v>473</v>
      </c>
      <c r="B17" s="1161"/>
      <c r="C17" s="1161"/>
      <c r="D17" s="1162"/>
      <c r="E17" s="1162"/>
      <c r="F17" s="1163"/>
      <c r="G17" s="1163"/>
      <c r="H17" s="1163"/>
      <c r="I17" s="1163"/>
      <c r="J17" s="1163"/>
      <c r="K17" s="1163"/>
    </row>
    <row r="18" spans="1:12" ht="19.5" customHeight="1" thickBot="1">
      <c r="A18" s="1167" t="s">
        <v>740</v>
      </c>
      <c r="B18" s="1168">
        <v>11529.729</v>
      </c>
      <c r="C18" s="1168">
        <v>63714.2</v>
      </c>
      <c r="D18" s="1168">
        <v>78993</v>
      </c>
      <c r="E18" s="1168">
        <v>110505.1</v>
      </c>
      <c r="F18" s="1169">
        <v>452.60795808817363</v>
      </c>
      <c r="G18" s="1169">
        <v>23.98021163257171</v>
      </c>
      <c r="H18" s="1169">
        <v>39.89226893522212</v>
      </c>
      <c r="I18" s="1169">
        <v>100</v>
      </c>
      <c r="J18" s="1169">
        <v>100</v>
      </c>
      <c r="K18" s="1169">
        <v>100</v>
      </c>
      <c r="L18" s="1133"/>
    </row>
    <row r="19" spans="2:9" ht="12.75">
      <c r="B19" s="1133"/>
      <c r="C19" s="1134"/>
      <c r="I19" s="1135"/>
    </row>
    <row r="20" ht="12.75">
      <c r="B20" s="1136"/>
    </row>
    <row r="21" spans="1:18" ht="12.75">
      <c r="A21" s="1133"/>
      <c r="B21" s="1133"/>
      <c r="C21" s="1133"/>
      <c r="D21" s="1133"/>
      <c r="E21" s="1133"/>
      <c r="F21" s="1133"/>
      <c r="G21" s="1133"/>
      <c r="H21" s="1133"/>
      <c r="I21" s="1133"/>
      <c r="J21" s="1133"/>
      <c r="P21" s="8"/>
      <c r="Q21" s="8"/>
      <c r="R21" s="8"/>
    </row>
    <row r="22" spans="1:18" ht="12.75">
      <c r="A22" s="1133"/>
      <c r="B22" s="1133"/>
      <c r="C22" s="1133"/>
      <c r="D22" s="1133"/>
      <c r="E22" s="1133"/>
      <c r="F22" s="1133"/>
      <c r="G22" s="1133"/>
      <c r="H22" s="1133"/>
      <c r="I22" s="1133"/>
      <c r="J22" s="1133"/>
      <c r="P22" s="1137"/>
      <c r="Q22" s="8"/>
      <c r="R22" s="8"/>
    </row>
    <row r="23" spans="1:25" ht="12.75">
      <c r="A23" s="1133"/>
      <c r="B23" s="1133"/>
      <c r="C23" s="1133"/>
      <c r="D23" s="1133"/>
      <c r="E23" s="1133"/>
      <c r="F23" s="1133"/>
      <c r="G23" s="1133"/>
      <c r="H23" s="1133"/>
      <c r="I23" s="1133"/>
      <c r="J23" s="1133"/>
      <c r="L23" s="1137"/>
      <c r="M23" s="1138"/>
      <c r="N23" s="1139"/>
      <c r="O23" s="1139"/>
      <c r="P23" s="1137"/>
      <c r="Q23" s="1139"/>
      <c r="R23" s="1138"/>
      <c r="S23" s="1138"/>
      <c r="T23" s="1138"/>
      <c r="U23" s="1138"/>
      <c r="V23" s="1138"/>
      <c r="W23" s="1138"/>
      <c r="X23" s="1138"/>
      <c r="Y23" s="1138"/>
    </row>
    <row r="24" spans="1:25" ht="12.75">
      <c r="A24" s="1133"/>
      <c r="B24" s="1133"/>
      <c r="C24" s="1133"/>
      <c r="D24" s="1133"/>
      <c r="E24" s="1133"/>
      <c r="F24" s="1133"/>
      <c r="G24" s="1133"/>
      <c r="H24" s="1133"/>
      <c r="I24" s="1133"/>
      <c r="J24" s="1133"/>
      <c r="L24" s="8"/>
      <c r="M24" s="1140"/>
      <c r="N24" s="1141"/>
      <c r="O24" s="1141"/>
      <c r="P24" s="1137"/>
      <c r="Q24" s="1141"/>
      <c r="R24" s="1140"/>
      <c r="S24" s="1140"/>
      <c r="T24" s="1140"/>
      <c r="U24" s="1140"/>
      <c r="V24" s="1140"/>
      <c r="W24" s="1140"/>
      <c r="X24" s="1140"/>
      <c r="Y24" s="1140"/>
    </row>
    <row r="25" spans="1:25" ht="12.75">
      <c r="A25" s="1133"/>
      <c r="B25" s="1133"/>
      <c r="C25" s="1133"/>
      <c r="D25" s="1133"/>
      <c r="E25" s="1133"/>
      <c r="F25" s="1133"/>
      <c r="G25" s="1133"/>
      <c r="H25" s="1133"/>
      <c r="I25" s="1133"/>
      <c r="J25" s="1133"/>
      <c r="L25" s="8"/>
      <c r="M25" s="1140"/>
      <c r="N25" s="1141"/>
      <c r="O25" s="1141"/>
      <c r="P25" s="8"/>
      <c r="Q25" s="1141"/>
      <c r="R25" s="1140"/>
      <c r="S25" s="1140"/>
      <c r="T25" s="1140"/>
      <c r="U25" s="1140"/>
      <c r="V25" s="1140"/>
      <c r="W25" s="1140"/>
      <c r="X25" s="1140"/>
      <c r="Y25" s="1140"/>
    </row>
    <row r="26" spans="1:25" ht="12.75">
      <c r="A26" s="1133"/>
      <c r="B26" s="1133"/>
      <c r="C26" s="1133"/>
      <c r="D26" s="1133"/>
      <c r="E26" s="1133"/>
      <c r="F26" s="1133"/>
      <c r="G26" s="1133"/>
      <c r="H26" s="1133"/>
      <c r="I26" s="1133"/>
      <c r="J26" s="1133"/>
      <c r="L26" s="8"/>
      <c r="M26" s="1140"/>
      <c r="N26" s="1141"/>
      <c r="O26" s="1141"/>
      <c r="P26" s="8"/>
      <c r="Q26" s="1141"/>
      <c r="R26" s="1140"/>
      <c r="S26" s="1140"/>
      <c r="T26" s="1140"/>
      <c r="U26" s="1140"/>
      <c r="V26" s="1140"/>
      <c r="W26" s="1140"/>
      <c r="X26" s="1140"/>
      <c r="Y26" s="1140"/>
    </row>
    <row r="27" spans="1:25" ht="12.75">
      <c r="A27" s="1133"/>
      <c r="B27" s="1133"/>
      <c r="C27" s="1133"/>
      <c r="D27" s="1133"/>
      <c r="E27" s="1133"/>
      <c r="F27" s="1133"/>
      <c r="G27" s="1133"/>
      <c r="H27" s="1133"/>
      <c r="I27" s="1133"/>
      <c r="J27" s="1133"/>
      <c r="L27" s="8"/>
      <c r="M27" s="1141"/>
      <c r="N27" s="1141"/>
      <c r="O27" s="1141"/>
      <c r="P27" s="8"/>
      <c r="Q27" s="1141"/>
      <c r="R27" s="1141"/>
      <c r="S27" s="1140"/>
      <c r="T27" s="1140"/>
      <c r="U27" s="1140"/>
      <c r="V27" s="1140"/>
      <c r="W27" s="1140"/>
      <c r="X27" s="1140"/>
      <c r="Y27" s="1140"/>
    </row>
    <row r="28" spans="1:25" ht="12.75">
      <c r="A28" s="1133"/>
      <c r="B28" s="1133"/>
      <c r="C28" s="1133"/>
      <c r="D28" s="1133"/>
      <c r="E28" s="1133"/>
      <c r="F28" s="1133"/>
      <c r="G28" s="1133"/>
      <c r="H28" s="1133"/>
      <c r="I28" s="1133"/>
      <c r="J28" s="1133"/>
      <c r="L28" s="8"/>
      <c r="M28" s="1140"/>
      <c r="N28" s="1141"/>
      <c r="O28" s="1141"/>
      <c r="P28" s="8"/>
      <c r="Q28" s="1141"/>
      <c r="R28" s="1140"/>
      <c r="S28" s="1142"/>
      <c r="T28" s="1142"/>
      <c r="U28" s="1140"/>
      <c r="V28" s="1140"/>
      <c r="W28" s="1140"/>
      <c r="X28" s="1140"/>
      <c r="Y28" s="1140"/>
    </row>
    <row r="29" spans="1:25" ht="12.75">
      <c r="A29" s="1133"/>
      <c r="B29" s="1133"/>
      <c r="C29" s="1133"/>
      <c r="D29" s="1133"/>
      <c r="E29" s="1133"/>
      <c r="F29" s="1133"/>
      <c r="G29" s="1133"/>
      <c r="H29" s="1133"/>
      <c r="I29" s="1133"/>
      <c r="J29" s="1133"/>
      <c r="L29" s="1137"/>
      <c r="M29" s="1138"/>
      <c r="N29" s="1139"/>
      <c r="O29" s="1139"/>
      <c r="P29" s="8"/>
      <c r="Q29" s="1139"/>
      <c r="R29" s="1138"/>
      <c r="S29" s="1138"/>
      <c r="T29" s="1138"/>
      <c r="U29" s="1138"/>
      <c r="V29" s="1138"/>
      <c r="W29" s="1138"/>
      <c r="X29" s="1138"/>
      <c r="Y29" s="1138"/>
    </row>
    <row r="30" spans="1:25" ht="12.75">
      <c r="A30" s="1133"/>
      <c r="B30" s="1133"/>
      <c r="C30" s="1133"/>
      <c r="D30" s="1133"/>
      <c r="E30" s="1133"/>
      <c r="F30" s="1133"/>
      <c r="G30" s="1133"/>
      <c r="H30" s="1133"/>
      <c r="I30" s="1133"/>
      <c r="J30" s="1133"/>
      <c r="L30" s="8"/>
      <c r="M30" s="1140"/>
      <c r="N30" s="1141"/>
      <c r="O30" s="1141"/>
      <c r="P30" s="1137"/>
      <c r="Q30" s="1141"/>
      <c r="R30" s="1140"/>
      <c r="S30" s="1140"/>
      <c r="T30" s="1140"/>
      <c r="U30" s="1140"/>
      <c r="V30" s="1140"/>
      <c r="W30" s="1140"/>
      <c r="X30" s="1140"/>
      <c r="Y30" s="1140"/>
    </row>
    <row r="31" spans="12:25" ht="12.75">
      <c r="L31" s="8"/>
      <c r="M31" s="1140"/>
      <c r="N31" s="1141"/>
      <c r="O31" s="1141"/>
      <c r="P31" s="8"/>
      <c r="Q31" s="1141"/>
      <c r="R31" s="1140"/>
      <c r="S31" s="1140"/>
      <c r="T31" s="1140"/>
      <c r="U31" s="1140"/>
      <c r="V31" s="1140"/>
      <c r="W31" s="1140"/>
      <c r="X31" s="1140"/>
      <c r="Y31" s="1140"/>
    </row>
    <row r="32" spans="12:25" ht="12.75">
      <c r="L32" s="8"/>
      <c r="M32" s="1140"/>
      <c r="N32" s="1141"/>
      <c r="O32" s="1141"/>
      <c r="P32" s="8"/>
      <c r="Q32" s="1141"/>
      <c r="R32" s="1140"/>
      <c r="S32" s="1140"/>
      <c r="T32" s="1140"/>
      <c r="U32" s="1140"/>
      <c r="V32" s="1140"/>
      <c r="W32" s="1140"/>
      <c r="X32" s="1140"/>
      <c r="Y32" s="1140"/>
    </row>
    <row r="33" spans="12:25" ht="14.25">
      <c r="L33" s="8"/>
      <c r="M33" s="1143"/>
      <c r="N33" s="1144"/>
      <c r="O33" s="1144"/>
      <c r="P33" s="8"/>
      <c r="Q33" s="1139"/>
      <c r="R33" s="1143"/>
      <c r="S33" s="1143"/>
      <c r="T33" s="1143"/>
      <c r="U33" s="1143"/>
      <c r="V33" s="1143"/>
      <c r="W33" s="1143"/>
      <c r="X33" s="1143"/>
      <c r="Y33" s="1143"/>
    </row>
    <row r="34" spans="12:25" ht="12.75">
      <c r="L34" s="1137"/>
      <c r="M34" s="1138"/>
      <c r="N34" s="1141"/>
      <c r="O34" s="1141"/>
      <c r="P34" s="8"/>
      <c r="Q34" s="1141"/>
      <c r="R34" s="1138"/>
      <c r="S34" s="1138"/>
      <c r="T34" s="1138"/>
      <c r="U34" s="1138"/>
      <c r="V34" s="1138"/>
      <c r="W34" s="1138"/>
      <c r="X34" s="1138"/>
      <c r="Y34" s="1138"/>
    </row>
    <row r="35" spans="12:25" ht="12.75">
      <c r="L35" s="8"/>
      <c r="M35" s="1140"/>
      <c r="N35" s="1141"/>
      <c r="O35" s="1141"/>
      <c r="P35" s="1137"/>
      <c r="Q35" s="1141"/>
      <c r="R35" s="1140"/>
      <c r="S35" s="1140"/>
      <c r="T35" s="1140"/>
      <c r="U35" s="1140"/>
      <c r="V35" s="1140"/>
      <c r="W35" s="1140"/>
      <c r="X35" s="1140"/>
      <c r="Y35" s="1140"/>
    </row>
    <row r="36" spans="12:25" ht="12.75">
      <c r="L36" s="8"/>
      <c r="M36" s="1140"/>
      <c r="N36" s="1141"/>
      <c r="O36" s="1141"/>
      <c r="P36" s="8"/>
      <c r="Q36" s="1141"/>
      <c r="R36" s="1140"/>
      <c r="S36" s="1140"/>
      <c r="T36" s="1140"/>
      <c r="U36" s="1140"/>
      <c r="V36" s="1140"/>
      <c r="W36" s="1140"/>
      <c r="X36" s="1140"/>
      <c r="Y36" s="1140"/>
    </row>
    <row r="37" spans="12:25" ht="12.75">
      <c r="L37" s="8"/>
      <c r="M37" s="1145"/>
      <c r="N37" s="1139"/>
      <c r="O37" s="1139"/>
      <c r="P37" s="8"/>
      <c r="Q37" s="1139"/>
      <c r="R37" s="1145"/>
      <c r="S37" s="1145"/>
      <c r="T37" s="1145"/>
      <c r="U37" s="1145"/>
      <c r="V37" s="1145"/>
      <c r="W37" s="1145"/>
      <c r="X37" s="1145"/>
      <c r="Y37" s="1145"/>
    </row>
    <row r="38" spans="12:25" ht="12.75">
      <c r="L38" s="8"/>
      <c r="M38" s="1145"/>
      <c r="N38" s="1139"/>
      <c r="O38" s="1139"/>
      <c r="P38" s="8"/>
      <c r="Q38" s="1139"/>
      <c r="R38" s="1145"/>
      <c r="S38" s="1145"/>
      <c r="T38" s="1145"/>
      <c r="U38" s="1145"/>
      <c r="V38" s="1145"/>
      <c r="W38" s="1145"/>
      <c r="X38" s="1145"/>
      <c r="Y38" s="1145"/>
    </row>
    <row r="39" spans="12:25" ht="12.75">
      <c r="L39" s="482"/>
      <c r="M39" s="1145"/>
      <c r="N39" s="1139"/>
      <c r="O39" s="1139"/>
      <c r="P39" s="8"/>
      <c r="Q39" s="1139"/>
      <c r="R39" s="1145"/>
      <c r="S39" s="1145"/>
      <c r="T39" s="1145"/>
      <c r="U39" s="1145"/>
      <c r="V39" s="1145"/>
      <c r="W39" s="1145"/>
      <c r="X39" s="1145"/>
      <c r="Y39" s="1145"/>
    </row>
    <row r="40" spans="12:25" ht="12.75">
      <c r="L40" s="1137"/>
      <c r="M40" s="1138"/>
      <c r="N40" s="1139"/>
      <c r="O40" s="1139"/>
      <c r="P40" s="482"/>
      <c r="Q40" s="1139"/>
      <c r="R40" s="1138"/>
      <c r="S40" s="1138"/>
      <c r="T40" s="1138"/>
      <c r="U40" s="1138"/>
      <c r="V40" s="1138"/>
      <c r="W40" s="1138"/>
      <c r="X40" s="1138"/>
      <c r="Y40" s="1138"/>
    </row>
    <row r="41" spans="12:25" ht="12.75">
      <c r="L41" s="1137"/>
      <c r="M41" s="1146"/>
      <c r="N41" s="1147"/>
      <c r="O41" s="1147"/>
      <c r="P41" s="1137"/>
      <c r="Q41" s="1147"/>
      <c r="R41" s="1146"/>
      <c r="S41" s="1146"/>
      <c r="T41" s="1146"/>
      <c r="U41" s="1146"/>
      <c r="V41" s="1138"/>
      <c r="W41" s="1138"/>
      <c r="X41" s="1138"/>
      <c r="Y41" s="1138"/>
    </row>
    <row r="42" spans="12:25" ht="12.75">
      <c r="L42" s="482"/>
      <c r="M42" s="1148"/>
      <c r="N42" s="1139"/>
      <c r="O42" s="1139"/>
      <c r="P42" s="1137"/>
      <c r="Q42" s="1139"/>
      <c r="R42" s="1148"/>
      <c r="S42" s="1148"/>
      <c r="T42" s="1148"/>
      <c r="U42" s="1148"/>
      <c r="V42" s="1148"/>
      <c r="W42" s="1148"/>
      <c r="X42" s="1148"/>
      <c r="Y42" s="1148"/>
    </row>
    <row r="43" spans="12:25" ht="12.75">
      <c r="L43" s="8"/>
      <c r="M43" s="1140"/>
      <c r="N43" s="1141"/>
      <c r="O43" s="1141"/>
      <c r="P43" s="482"/>
      <c r="Q43" s="1141"/>
      <c r="R43" s="1140"/>
      <c r="S43" s="1140"/>
      <c r="T43" s="1140"/>
      <c r="U43" s="1141"/>
      <c r="V43" s="1141"/>
      <c r="W43" s="1141"/>
      <c r="X43" s="1141"/>
      <c r="Y43" s="1141"/>
    </row>
    <row r="44" spans="12:25" ht="12.75">
      <c r="L44" s="8"/>
      <c r="M44" s="1140"/>
      <c r="N44" s="1141"/>
      <c r="O44" s="1141"/>
      <c r="P44" s="8"/>
      <c r="Q44" s="1141"/>
      <c r="R44" s="1140"/>
      <c r="S44" s="1140"/>
      <c r="T44" s="1140"/>
      <c r="U44" s="1140"/>
      <c r="V44" s="1140"/>
      <c r="W44" s="1140"/>
      <c r="X44" s="1140"/>
      <c r="Y44" s="1140"/>
    </row>
    <row r="45" spans="12:25" ht="12.75">
      <c r="L45" s="8"/>
      <c r="M45" s="1145"/>
      <c r="N45" s="1139"/>
      <c r="O45" s="1139"/>
      <c r="P45" s="8"/>
      <c r="Q45" s="1139"/>
      <c r="R45" s="1145"/>
      <c r="S45" s="1145"/>
      <c r="T45" s="1145"/>
      <c r="U45" s="1145"/>
      <c r="V45" s="1145"/>
      <c r="W45" s="1145"/>
      <c r="X45" s="1145"/>
      <c r="Y45" s="1145"/>
    </row>
    <row r="46" spans="12:25" ht="12.75">
      <c r="L46" s="8"/>
      <c r="M46" s="1145"/>
      <c r="N46" s="1139"/>
      <c r="O46" s="1139"/>
      <c r="P46" s="8"/>
      <c r="Q46" s="1139"/>
      <c r="R46" s="1145"/>
      <c r="S46" s="1145"/>
      <c r="T46" s="1145"/>
      <c r="U46" s="1145"/>
      <c r="V46" s="1145"/>
      <c r="W46" s="1145"/>
      <c r="X46" s="1145"/>
      <c r="Y46" s="1145"/>
    </row>
    <row r="47" spans="12:25" ht="12.75">
      <c r="L47" s="8"/>
      <c r="M47" s="1145"/>
      <c r="N47" s="1139"/>
      <c r="O47" s="1139"/>
      <c r="P47" s="8"/>
      <c r="Q47" s="1139"/>
      <c r="R47" s="1139"/>
      <c r="S47" s="1145"/>
      <c r="T47" s="1145"/>
      <c r="U47" s="1139"/>
      <c r="V47" s="1139"/>
      <c r="W47" s="1139"/>
      <c r="X47" s="1139"/>
      <c r="Y47" s="1139"/>
    </row>
    <row r="48" spans="12:25" ht="12.75">
      <c r="L48" s="8"/>
      <c r="M48" s="1145"/>
      <c r="N48" s="1149"/>
      <c r="O48" s="1149"/>
      <c r="P48" s="8"/>
      <c r="Q48" s="1149"/>
      <c r="R48" s="1145"/>
      <c r="S48" s="1145"/>
      <c r="T48" s="1145"/>
      <c r="U48" s="1145"/>
      <c r="V48" s="1145"/>
      <c r="W48" s="1145"/>
      <c r="X48" s="1145"/>
      <c r="Y48" s="1145"/>
    </row>
    <row r="49" spans="12:25" ht="12.75">
      <c r="L49" s="482"/>
      <c r="M49" s="1145"/>
      <c r="N49" s="1139"/>
      <c r="O49" s="1139"/>
      <c r="P49" s="8"/>
      <c r="Q49" s="1139"/>
      <c r="R49" s="1145"/>
      <c r="S49" s="1145"/>
      <c r="T49" s="1145"/>
      <c r="U49" s="1145"/>
      <c r="V49" s="1145"/>
      <c r="W49" s="1145"/>
      <c r="X49" s="1145"/>
      <c r="Y49" s="1145"/>
    </row>
    <row r="50" spans="12:25" ht="12.75">
      <c r="L50" s="482"/>
      <c r="M50" s="1139"/>
      <c r="N50" s="1139"/>
      <c r="O50" s="1139"/>
      <c r="P50" s="482"/>
      <c r="Q50" s="1139"/>
      <c r="R50" s="1139"/>
      <c r="S50" s="1139"/>
      <c r="T50" s="1139"/>
      <c r="U50" s="1139"/>
      <c r="V50" s="1139"/>
      <c r="W50" s="1139"/>
      <c r="X50" s="1139"/>
      <c r="Y50" s="1139"/>
    </row>
    <row r="51" spans="12:25" ht="12.75">
      <c r="L51" s="1137"/>
      <c r="M51" s="1150"/>
      <c r="N51" s="1139"/>
      <c r="O51" s="1139"/>
      <c r="P51" s="482"/>
      <c r="Q51" s="1139"/>
      <c r="R51" s="1150"/>
      <c r="S51" s="1150"/>
      <c r="T51" s="1150"/>
      <c r="U51" s="1150"/>
      <c r="V51" s="1150"/>
      <c r="W51" s="1150"/>
      <c r="X51" s="1150"/>
      <c r="Y51" s="1150"/>
    </row>
    <row r="52" spans="12:25" ht="14.25">
      <c r="L52" s="1137"/>
      <c r="M52" s="1150"/>
      <c r="N52" s="1144"/>
      <c r="O52" s="1144"/>
      <c r="P52" s="1137"/>
      <c r="Q52" s="1139"/>
      <c r="R52" s="1150"/>
      <c r="S52" s="1150"/>
      <c r="T52" s="1150"/>
      <c r="U52" s="1150"/>
      <c r="V52" s="1150"/>
      <c r="W52" s="1150"/>
      <c r="X52" s="1150"/>
      <c r="Y52" s="1150"/>
    </row>
    <row r="53" spans="12:25" ht="14.25">
      <c r="L53" s="1137"/>
      <c r="M53" s="1150"/>
      <c r="N53" s="1144"/>
      <c r="O53" s="1144"/>
      <c r="P53" s="1137"/>
      <c r="Q53" s="1139"/>
      <c r="R53" s="1150"/>
      <c r="S53" s="1150"/>
      <c r="T53" s="1150"/>
      <c r="U53" s="1150"/>
      <c r="V53" s="1150"/>
      <c r="W53" s="1150"/>
      <c r="X53" s="1150"/>
      <c r="Y53" s="1150"/>
    </row>
    <row r="54" spans="12:25" ht="12.75">
      <c r="L54" s="1137"/>
      <c r="M54" s="1138"/>
      <c r="N54" s="1139"/>
      <c r="O54" s="1139"/>
      <c r="P54" s="1137"/>
      <c r="Q54" s="1139"/>
      <c r="R54" s="1138"/>
      <c r="S54" s="1138"/>
      <c r="T54" s="1138"/>
      <c r="U54" s="1138"/>
      <c r="V54" s="1138"/>
      <c r="W54" s="1138"/>
      <c r="X54" s="1138"/>
      <c r="Y54" s="1138"/>
    </row>
    <row r="55" spans="16:18" ht="12.75">
      <c r="P55" s="1137"/>
      <c r="Q55" s="8"/>
      <c r="R55" s="8"/>
    </row>
  </sheetData>
  <sheetProtection/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1.421875" style="358" customWidth="1"/>
    <col min="2" max="5" width="13.8515625" style="358" customWidth="1"/>
    <col min="6" max="6" width="12.7109375" style="358" customWidth="1"/>
    <col min="7" max="16384" width="9.140625" style="358" customWidth="1"/>
  </cols>
  <sheetData>
    <row r="1" spans="1:6" ht="12.75">
      <c r="A1" s="1758" t="s">
        <v>1198</v>
      </c>
      <c r="B1" s="1758"/>
      <c r="C1" s="1758"/>
      <c r="D1" s="1758"/>
      <c r="E1" s="1758"/>
      <c r="F1" s="1758"/>
    </row>
    <row r="2" spans="1:7" ht="16.5" customHeight="1">
      <c r="A2" s="1759" t="s">
        <v>944</v>
      </c>
      <c r="B2" s="1759"/>
      <c r="C2" s="1759"/>
      <c r="D2" s="1759"/>
      <c r="E2" s="1759"/>
      <c r="F2" s="1759"/>
      <c r="G2" s="461"/>
    </row>
    <row r="3" spans="1:6" ht="13.5" thickBot="1">
      <c r="A3" s="18"/>
      <c r="B3" s="18"/>
      <c r="C3" s="73"/>
      <c r="D3" s="73"/>
      <c r="F3" s="73" t="s">
        <v>559</v>
      </c>
    </row>
    <row r="4" spans="1:6" s="438" customFormat="1" ht="13.5" customHeight="1">
      <c r="A4" s="471" t="s">
        <v>623</v>
      </c>
      <c r="B4" s="399" t="s">
        <v>907</v>
      </c>
      <c r="C4" s="360" t="s">
        <v>109</v>
      </c>
      <c r="D4" s="360" t="s">
        <v>110</v>
      </c>
      <c r="E4" s="361" t="s">
        <v>644</v>
      </c>
      <c r="F4" s="361" t="s">
        <v>1484</v>
      </c>
    </row>
    <row r="5" spans="1:6" ht="19.5" customHeight="1">
      <c r="A5" s="48" t="s">
        <v>909</v>
      </c>
      <c r="B5" s="571">
        <v>0</v>
      </c>
      <c r="C5" s="572">
        <v>0</v>
      </c>
      <c r="D5" s="572">
        <v>0</v>
      </c>
      <c r="E5" s="610">
        <v>0</v>
      </c>
      <c r="F5" s="616">
        <v>0</v>
      </c>
    </row>
    <row r="6" spans="1:6" ht="19.5" customHeight="1">
      <c r="A6" s="48" t="s">
        <v>910</v>
      </c>
      <c r="B6" s="571">
        <v>0</v>
      </c>
      <c r="C6" s="572">
        <v>0</v>
      </c>
      <c r="D6" s="572">
        <v>0</v>
      </c>
      <c r="E6" s="573">
        <v>1000</v>
      </c>
      <c r="F6" s="616">
        <v>0</v>
      </c>
    </row>
    <row r="7" spans="1:6" ht="19.5" customHeight="1">
      <c r="A7" s="48" t="s">
        <v>911</v>
      </c>
      <c r="B7" s="571">
        <v>500</v>
      </c>
      <c r="C7" s="572">
        <v>1185</v>
      </c>
      <c r="D7" s="572">
        <v>0</v>
      </c>
      <c r="E7" s="573">
        <v>875</v>
      </c>
      <c r="F7" s="573">
        <v>0</v>
      </c>
    </row>
    <row r="8" spans="1:6" ht="19.5" customHeight="1">
      <c r="A8" s="48" t="s">
        <v>912</v>
      </c>
      <c r="B8" s="571">
        <v>850</v>
      </c>
      <c r="C8" s="572">
        <v>0</v>
      </c>
      <c r="D8" s="572">
        <v>2480</v>
      </c>
      <c r="E8" s="573">
        <v>2000</v>
      </c>
      <c r="F8" s="573">
        <v>0</v>
      </c>
    </row>
    <row r="9" spans="1:6" ht="19.5" customHeight="1">
      <c r="A9" s="48" t="s">
        <v>913</v>
      </c>
      <c r="B9" s="571">
        <v>0</v>
      </c>
      <c r="C9" s="572">
        <v>0</v>
      </c>
      <c r="D9" s="572">
        <v>0</v>
      </c>
      <c r="E9" s="573">
        <v>0</v>
      </c>
      <c r="F9" s="573">
        <v>0</v>
      </c>
    </row>
    <row r="10" spans="1:6" ht="19.5" customHeight="1">
      <c r="A10" s="48" t="s">
        <v>914</v>
      </c>
      <c r="B10" s="571">
        <v>850</v>
      </c>
      <c r="C10" s="572">
        <v>1950</v>
      </c>
      <c r="D10" s="572">
        <v>0</v>
      </c>
      <c r="E10" s="573">
        <v>1125</v>
      </c>
      <c r="F10" s="573">
        <v>6000</v>
      </c>
    </row>
    <row r="11" spans="1:6" ht="19.5" customHeight="1">
      <c r="A11" s="48" t="s">
        <v>915</v>
      </c>
      <c r="B11" s="571">
        <v>0</v>
      </c>
      <c r="C11" s="572">
        <v>0</v>
      </c>
      <c r="D11" s="572">
        <v>1000</v>
      </c>
      <c r="E11" s="573">
        <v>1000</v>
      </c>
      <c r="F11" s="573">
        <v>0</v>
      </c>
    </row>
    <row r="12" spans="1:6" ht="19.5" customHeight="1">
      <c r="A12" s="48" t="s">
        <v>916</v>
      </c>
      <c r="B12" s="571">
        <v>141.2</v>
      </c>
      <c r="C12" s="572">
        <v>0</v>
      </c>
      <c r="D12" s="572">
        <v>2180</v>
      </c>
      <c r="E12" s="573">
        <v>0</v>
      </c>
      <c r="F12" s="573">
        <v>0</v>
      </c>
    </row>
    <row r="13" spans="1:6" ht="19.5" customHeight="1">
      <c r="A13" s="48" t="s">
        <v>917</v>
      </c>
      <c r="B13" s="571">
        <v>1300</v>
      </c>
      <c r="C13" s="572">
        <v>2962.5</v>
      </c>
      <c r="D13" s="572">
        <v>730</v>
      </c>
      <c r="E13" s="573">
        <v>2125</v>
      </c>
      <c r="F13" s="573">
        <v>0</v>
      </c>
    </row>
    <row r="14" spans="1:6" ht="19.5" customHeight="1">
      <c r="A14" s="48" t="s">
        <v>541</v>
      </c>
      <c r="B14" s="571">
        <v>500</v>
      </c>
      <c r="C14" s="572">
        <v>0</v>
      </c>
      <c r="D14" s="572">
        <v>0</v>
      </c>
      <c r="E14" s="589" t="s">
        <v>742</v>
      </c>
      <c r="F14" s="589">
        <v>0</v>
      </c>
    </row>
    <row r="15" spans="1:6" ht="19.5" customHeight="1">
      <c r="A15" s="48" t="s">
        <v>542</v>
      </c>
      <c r="B15" s="571">
        <v>1000</v>
      </c>
      <c r="C15" s="572">
        <v>2000</v>
      </c>
      <c r="D15" s="574">
        <v>0</v>
      </c>
      <c r="E15" s="589" t="s">
        <v>742</v>
      </c>
      <c r="F15" s="589" t="s">
        <v>108</v>
      </c>
    </row>
    <row r="16" spans="1:6" ht="19.5" customHeight="1">
      <c r="A16" s="249" t="s">
        <v>543</v>
      </c>
      <c r="B16" s="575">
        <v>330</v>
      </c>
      <c r="C16" s="575">
        <v>2736.7</v>
      </c>
      <c r="D16" s="576">
        <v>5661.58</v>
      </c>
      <c r="E16" s="577">
        <v>4375</v>
      </c>
      <c r="F16" s="577"/>
    </row>
    <row r="17" spans="1:6" s="473" customFormat="1" ht="19.5" customHeight="1" thickBot="1">
      <c r="A17" s="472" t="s">
        <v>546</v>
      </c>
      <c r="B17" s="578">
        <v>5471.2</v>
      </c>
      <c r="C17" s="579">
        <v>10834.2</v>
      </c>
      <c r="D17" s="580">
        <v>12051.58</v>
      </c>
      <c r="E17" s="581">
        <v>12500</v>
      </c>
      <c r="F17" s="581">
        <v>6000</v>
      </c>
    </row>
    <row r="18" ht="12.75">
      <c r="D18" s="461"/>
    </row>
    <row r="19" s="461" customFormat="1" ht="12.75">
      <c r="A19" s="474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3.57421875" style="0" bestFit="1" customWidth="1"/>
    <col min="2" max="2" width="23.57421875" style="0" bestFit="1" customWidth="1"/>
    <col min="3" max="3" width="10.00390625" style="0" customWidth="1"/>
    <col min="4" max="4" width="10.00390625" style="1179" customWidth="1"/>
    <col min="5" max="5" width="10.00390625" style="0" customWidth="1"/>
    <col min="6" max="6" width="10.00390625" style="1179" customWidth="1"/>
    <col min="7" max="8" width="10.00390625" style="0" customWidth="1"/>
  </cols>
  <sheetData>
    <row r="1" spans="1:8" ht="12.75">
      <c r="A1" s="1718" t="s">
        <v>1199</v>
      </c>
      <c r="B1" s="1718"/>
      <c r="C1" s="1718"/>
      <c r="D1" s="1718"/>
      <c r="E1" s="1718"/>
      <c r="F1" s="1718"/>
      <c r="G1" s="1718"/>
      <c r="H1" s="1718"/>
    </row>
    <row r="2" spans="1:9" ht="15.75">
      <c r="A2" s="1851" t="s">
        <v>703</v>
      </c>
      <c r="B2" s="1851"/>
      <c r="C2" s="1851"/>
      <c r="D2" s="1851"/>
      <c r="E2" s="1851"/>
      <c r="F2" s="1851"/>
      <c r="G2" s="1851"/>
      <c r="H2" s="1851"/>
      <c r="I2" s="1179"/>
    </row>
    <row r="3" spans="1:8" ht="15.75">
      <c r="A3" s="92"/>
      <c r="B3" s="92"/>
      <c r="C3" s="18"/>
      <c r="D3" s="341"/>
      <c r="E3" s="92"/>
      <c r="F3" s="1431"/>
      <c r="G3" s="18"/>
      <c r="H3" s="18"/>
    </row>
    <row r="4" spans="1:8" ht="12.75">
      <c r="A4" s="234"/>
      <c r="B4" s="161"/>
      <c r="C4" s="161"/>
      <c r="D4" s="1432"/>
      <c r="E4" s="161"/>
      <c r="F4" s="1432"/>
      <c r="G4" s="235"/>
      <c r="H4" s="1433" t="s">
        <v>115</v>
      </c>
    </row>
    <row r="5" spans="1:8" ht="12.75">
      <c r="A5" s="1918" t="s">
        <v>506</v>
      </c>
      <c r="B5" s="1921" t="s">
        <v>507</v>
      </c>
      <c r="C5" s="157"/>
      <c r="D5" s="618"/>
      <c r="E5" s="157"/>
      <c r="F5" s="628"/>
      <c r="G5" s="1924" t="s">
        <v>688</v>
      </c>
      <c r="H5" s="1925"/>
    </row>
    <row r="6" spans="1:8" ht="12.75">
      <c r="A6" s="1919"/>
      <c r="B6" s="1922"/>
      <c r="C6" s="166">
        <v>2007</v>
      </c>
      <c r="D6" s="353">
        <v>2008</v>
      </c>
      <c r="E6" s="166">
        <v>2008</v>
      </c>
      <c r="F6" s="615">
        <v>2009</v>
      </c>
      <c r="G6" s="1926" t="s">
        <v>759</v>
      </c>
      <c r="H6" s="1927"/>
    </row>
    <row r="7" spans="1:8" ht="12.75">
      <c r="A7" s="1920"/>
      <c r="B7" s="1923"/>
      <c r="C7" s="236" t="s">
        <v>453</v>
      </c>
      <c r="D7" s="617" t="s">
        <v>758</v>
      </c>
      <c r="E7" s="630" t="s">
        <v>453</v>
      </c>
      <c r="F7" s="629" t="s">
        <v>758</v>
      </c>
      <c r="G7" s="619" t="s">
        <v>644</v>
      </c>
      <c r="H7" s="619" t="s">
        <v>1484</v>
      </c>
    </row>
    <row r="8" spans="1:8" ht="12.75">
      <c r="A8" s="620">
        <v>1</v>
      </c>
      <c r="B8" s="302" t="s">
        <v>508</v>
      </c>
      <c r="C8" s="237">
        <v>74445.344</v>
      </c>
      <c r="D8" s="1554">
        <v>82568.026</v>
      </c>
      <c r="E8" s="1555">
        <v>85033.026</v>
      </c>
      <c r="F8" s="1556">
        <v>86015.075</v>
      </c>
      <c r="G8" s="305">
        <v>8122.682000000001</v>
      </c>
      <c r="H8" s="305">
        <v>982.0489999999991</v>
      </c>
    </row>
    <row r="9" spans="1:8" ht="12.75">
      <c r="A9" s="621"/>
      <c r="B9" s="303" t="s">
        <v>509</v>
      </c>
      <c r="C9" s="238">
        <v>72380.344</v>
      </c>
      <c r="D9" s="238">
        <v>80312.451</v>
      </c>
      <c r="E9" s="1557">
        <v>82545.351</v>
      </c>
      <c r="F9" s="1558">
        <v>83056.4</v>
      </c>
      <c r="G9" s="306">
        <v>7932.107000000004</v>
      </c>
      <c r="H9" s="306">
        <v>511.04899999999907</v>
      </c>
    </row>
    <row r="10" spans="1:8" ht="12.75">
      <c r="A10" s="622"/>
      <c r="B10" s="304" t="s">
        <v>510</v>
      </c>
      <c r="C10" s="239">
        <v>13768.844</v>
      </c>
      <c r="D10" s="239">
        <v>25379.026</v>
      </c>
      <c r="E10" s="1559">
        <v>17579.026</v>
      </c>
      <c r="F10" s="1560">
        <v>22818.75</v>
      </c>
      <c r="G10" s="306">
        <v>11610.182000000003</v>
      </c>
      <c r="H10" s="306">
        <v>5239.723999999998</v>
      </c>
    </row>
    <row r="11" spans="1:8" ht="12.75">
      <c r="A11" s="622"/>
      <c r="B11" s="304" t="s">
        <v>511</v>
      </c>
      <c r="C11" s="239">
        <v>58611.5</v>
      </c>
      <c r="D11" s="239">
        <v>54933.425</v>
      </c>
      <c r="E11" s="1559">
        <v>64966.325</v>
      </c>
      <c r="F11" s="1560">
        <v>60237.65</v>
      </c>
      <c r="G11" s="306">
        <v>-3678.074999999997</v>
      </c>
      <c r="H11" s="306">
        <v>-4728.674999999996</v>
      </c>
    </row>
    <row r="12" spans="1:8" ht="12.75">
      <c r="A12" s="621"/>
      <c r="B12" s="303" t="s">
        <v>512</v>
      </c>
      <c r="C12" s="239">
        <v>2065</v>
      </c>
      <c r="D12" s="239">
        <v>2255.575</v>
      </c>
      <c r="E12" s="1559">
        <v>2487.675</v>
      </c>
      <c r="F12" s="1560">
        <v>2958.675</v>
      </c>
      <c r="G12" s="306">
        <v>190.575</v>
      </c>
      <c r="H12" s="306">
        <v>471</v>
      </c>
    </row>
    <row r="13" spans="1:8" ht="12.75">
      <c r="A13" s="620">
        <v>2</v>
      </c>
      <c r="B13" s="302" t="s">
        <v>513</v>
      </c>
      <c r="C13" s="237">
        <v>19177.121</v>
      </c>
      <c r="D13" s="237">
        <v>19565.433</v>
      </c>
      <c r="E13" s="1561">
        <v>21735.433</v>
      </c>
      <c r="F13" s="1556">
        <v>23728.5</v>
      </c>
      <c r="G13" s="305">
        <v>388.3120000000017</v>
      </c>
      <c r="H13" s="305">
        <v>1993.066999999999</v>
      </c>
    </row>
    <row r="14" spans="1:8" ht="12.75">
      <c r="A14" s="621"/>
      <c r="B14" s="303" t="s">
        <v>509</v>
      </c>
      <c r="C14" s="238">
        <v>7798.9220000000005</v>
      </c>
      <c r="D14" s="238">
        <v>6252.125</v>
      </c>
      <c r="E14" s="1557">
        <v>7313.183</v>
      </c>
      <c r="F14" s="1558">
        <v>8261.575</v>
      </c>
      <c r="G14" s="306">
        <v>-1546.7970000000005</v>
      </c>
      <c r="H14" s="306">
        <v>948.3920000000007</v>
      </c>
    </row>
    <row r="15" spans="1:8" ht="12.75">
      <c r="A15" s="622"/>
      <c r="B15" s="304" t="s">
        <v>514</v>
      </c>
      <c r="C15" s="239">
        <v>1518.622</v>
      </c>
      <c r="D15" s="239">
        <v>5.425</v>
      </c>
      <c r="E15" s="1559">
        <v>296.483</v>
      </c>
      <c r="F15" s="1560">
        <v>299.875</v>
      </c>
      <c r="G15" s="306">
        <v>-1513.1970000000001</v>
      </c>
      <c r="H15" s="306">
        <v>3.391999999999996</v>
      </c>
    </row>
    <row r="16" spans="1:8" ht="12.75">
      <c r="A16" s="622"/>
      <c r="B16" s="304" t="s">
        <v>511</v>
      </c>
      <c r="C16" s="239">
        <v>6280.3</v>
      </c>
      <c r="D16" s="239">
        <v>6246.7</v>
      </c>
      <c r="E16" s="1559">
        <v>7016.7</v>
      </c>
      <c r="F16" s="1560">
        <v>7961.7</v>
      </c>
      <c r="G16" s="306">
        <v>-33.600000000000364</v>
      </c>
      <c r="H16" s="306">
        <v>945</v>
      </c>
    </row>
    <row r="17" spans="1:8" ht="12.75">
      <c r="A17" s="621"/>
      <c r="B17" s="303" t="s">
        <v>515</v>
      </c>
      <c r="C17" s="239">
        <v>11378.199</v>
      </c>
      <c r="D17" s="239">
        <v>13313.308</v>
      </c>
      <c r="E17" s="1559">
        <v>14422.25</v>
      </c>
      <c r="F17" s="1560">
        <v>15466.925</v>
      </c>
      <c r="G17" s="306">
        <v>1935.1090000000004</v>
      </c>
      <c r="H17" s="306">
        <v>1044.675</v>
      </c>
    </row>
    <row r="18" spans="1:8" ht="12.75">
      <c r="A18" s="620">
        <v>3</v>
      </c>
      <c r="B18" s="302" t="s">
        <v>516</v>
      </c>
      <c r="C18" s="237">
        <v>1516.915</v>
      </c>
      <c r="D18" s="237">
        <v>1516.915</v>
      </c>
      <c r="E18" s="1561">
        <v>1116.915</v>
      </c>
      <c r="F18" s="1556">
        <v>716.915</v>
      </c>
      <c r="G18" s="305">
        <v>0</v>
      </c>
      <c r="H18" s="305">
        <v>-400</v>
      </c>
    </row>
    <row r="19" spans="1:8" ht="12.75">
      <c r="A19" s="621"/>
      <c r="B19" s="303" t="s">
        <v>509</v>
      </c>
      <c r="C19" s="240">
        <v>279.501</v>
      </c>
      <c r="D19" s="240">
        <v>393.115</v>
      </c>
      <c r="E19" s="1562">
        <v>447.164</v>
      </c>
      <c r="F19" s="1563">
        <v>397.177</v>
      </c>
      <c r="G19" s="306">
        <v>113.61400000000003</v>
      </c>
      <c r="H19" s="306">
        <v>-49.986999999999966</v>
      </c>
    </row>
    <row r="20" spans="1:8" ht="12.75">
      <c r="A20" s="622"/>
      <c r="B20" s="304" t="s">
        <v>510</v>
      </c>
      <c r="C20" s="239">
        <v>279.501</v>
      </c>
      <c r="D20" s="239">
        <v>393.115</v>
      </c>
      <c r="E20" s="1559">
        <v>447.164</v>
      </c>
      <c r="F20" s="1560">
        <v>397.177</v>
      </c>
      <c r="G20" s="306">
        <v>113.61400000000003</v>
      </c>
      <c r="H20" s="306">
        <v>-49.986999999999966</v>
      </c>
    </row>
    <row r="21" spans="1:8" ht="12.75">
      <c r="A21" s="622"/>
      <c r="B21" s="304" t="s">
        <v>511</v>
      </c>
      <c r="C21" s="239">
        <v>0</v>
      </c>
      <c r="D21" s="239">
        <v>0</v>
      </c>
      <c r="E21" s="1559">
        <v>0</v>
      </c>
      <c r="F21" s="1560">
        <v>0</v>
      </c>
      <c r="G21" s="306">
        <v>0</v>
      </c>
      <c r="H21" s="306">
        <v>0</v>
      </c>
    </row>
    <row r="22" spans="1:8" ht="12.75">
      <c r="A22" s="621"/>
      <c r="B22" s="303" t="s">
        <v>515</v>
      </c>
      <c r="C22" s="239">
        <v>1237.414</v>
      </c>
      <c r="D22" s="239">
        <v>1123.8</v>
      </c>
      <c r="E22" s="1559">
        <v>669.751</v>
      </c>
      <c r="F22" s="1560">
        <v>319.738</v>
      </c>
      <c r="G22" s="306">
        <v>-113.61400000000003</v>
      </c>
      <c r="H22" s="306">
        <v>-350.013</v>
      </c>
    </row>
    <row r="23" spans="1:8" ht="12.75">
      <c r="A23" s="620">
        <v>4</v>
      </c>
      <c r="B23" s="302" t="s">
        <v>517</v>
      </c>
      <c r="C23" s="241">
        <v>1390.996</v>
      </c>
      <c r="D23" s="241">
        <v>2387.958</v>
      </c>
      <c r="E23" s="1564">
        <v>3014.3610000000003</v>
      </c>
      <c r="F23" s="1565">
        <v>3466.583</v>
      </c>
      <c r="G23" s="305">
        <v>996.962</v>
      </c>
      <c r="H23" s="305">
        <v>452.22199999999975</v>
      </c>
    </row>
    <row r="24" spans="1:8" ht="12.75">
      <c r="A24" s="621"/>
      <c r="B24" s="303" t="s">
        <v>509</v>
      </c>
      <c r="C24" s="240">
        <v>62.695</v>
      </c>
      <c r="D24" s="240">
        <v>355.596</v>
      </c>
      <c r="E24" s="1562">
        <v>562.715</v>
      </c>
      <c r="F24" s="1563">
        <v>894.551</v>
      </c>
      <c r="G24" s="306">
        <v>292.901</v>
      </c>
      <c r="H24" s="306">
        <v>331.836</v>
      </c>
    </row>
    <row r="25" spans="1:8" ht="12.75">
      <c r="A25" s="622"/>
      <c r="B25" s="304" t="s">
        <v>510</v>
      </c>
      <c r="C25" s="239">
        <v>62.695</v>
      </c>
      <c r="D25" s="239">
        <v>355.596</v>
      </c>
      <c r="E25" s="1559">
        <v>562.715</v>
      </c>
      <c r="F25" s="1560">
        <v>894.551</v>
      </c>
      <c r="G25" s="306">
        <v>292.901</v>
      </c>
      <c r="H25" s="306">
        <v>331.836</v>
      </c>
    </row>
    <row r="26" spans="1:8" ht="12.75">
      <c r="A26" s="621"/>
      <c r="B26" s="303" t="s">
        <v>515</v>
      </c>
      <c r="C26" s="239">
        <v>1328.3010000000002</v>
      </c>
      <c r="D26" s="239">
        <v>2032.362</v>
      </c>
      <c r="E26" s="1559">
        <v>2451.646</v>
      </c>
      <c r="F26" s="1560">
        <v>2572.032</v>
      </c>
      <c r="G26" s="306">
        <v>704.0609999999999</v>
      </c>
      <c r="H26" s="306">
        <v>120.38599999999997</v>
      </c>
    </row>
    <row r="27" spans="1:8" ht="12.75">
      <c r="A27" s="620">
        <v>5</v>
      </c>
      <c r="B27" s="302" t="s">
        <v>518</v>
      </c>
      <c r="C27" s="241">
        <v>2773.491</v>
      </c>
      <c r="D27" s="241">
        <v>1191.2</v>
      </c>
      <c r="E27" s="1564">
        <v>339.373</v>
      </c>
      <c r="F27" s="1565">
        <v>229.617</v>
      </c>
      <c r="G27" s="305">
        <v>-1582.291</v>
      </c>
      <c r="H27" s="305">
        <v>-109.756</v>
      </c>
    </row>
    <row r="28" spans="1:8" ht="12.75">
      <c r="A28" s="621"/>
      <c r="B28" s="303" t="s">
        <v>509</v>
      </c>
      <c r="C28" s="240">
        <v>944.6</v>
      </c>
      <c r="D28" s="240">
        <v>944.6</v>
      </c>
      <c r="E28" s="1562">
        <v>157.6</v>
      </c>
      <c r="F28" s="1560">
        <v>157.6</v>
      </c>
      <c r="G28" s="306">
        <v>0</v>
      </c>
      <c r="H28" s="306">
        <v>0</v>
      </c>
    </row>
    <row r="29" spans="1:8" ht="12.75">
      <c r="A29" s="622"/>
      <c r="B29" s="304" t="s">
        <v>519</v>
      </c>
      <c r="C29" s="239">
        <v>944.6</v>
      </c>
      <c r="D29" s="239">
        <v>944.6</v>
      </c>
      <c r="E29" s="1559">
        <v>157.6</v>
      </c>
      <c r="F29" s="1560">
        <v>157.6</v>
      </c>
      <c r="G29" s="306">
        <v>0</v>
      </c>
      <c r="H29" s="306">
        <v>0</v>
      </c>
    </row>
    <row r="30" spans="1:8" ht="12.75">
      <c r="A30" s="621"/>
      <c r="B30" s="303" t="s">
        <v>520</v>
      </c>
      <c r="C30" s="239">
        <v>1828.891</v>
      </c>
      <c r="D30" s="239">
        <v>246.6</v>
      </c>
      <c r="E30" s="1559">
        <v>181.773</v>
      </c>
      <c r="F30" s="1560">
        <v>72.017</v>
      </c>
      <c r="G30" s="306">
        <v>-1582.2910000000002</v>
      </c>
      <c r="H30" s="306">
        <v>-109.756</v>
      </c>
    </row>
    <row r="31" spans="1:8" ht="12.75" hidden="1">
      <c r="A31" s="621"/>
      <c r="B31" s="303" t="s">
        <v>521</v>
      </c>
      <c r="C31" s="239">
        <v>355.393</v>
      </c>
      <c r="D31" s="239">
        <v>355.393</v>
      </c>
      <c r="E31" s="1559">
        <v>181.8</v>
      </c>
      <c r="F31" s="1560">
        <v>72.017</v>
      </c>
      <c r="G31" s="306">
        <v>0</v>
      </c>
      <c r="H31" s="306">
        <v>-109.78300000000002</v>
      </c>
    </row>
    <row r="32" spans="1:8" ht="12.75">
      <c r="A32" s="620">
        <v>6</v>
      </c>
      <c r="B32" s="302" t="s">
        <v>522</v>
      </c>
      <c r="C32" s="242">
        <v>-3122.5</v>
      </c>
      <c r="D32" s="242">
        <v>-12990.7</v>
      </c>
      <c r="E32" s="1566">
        <v>-3946.4</v>
      </c>
      <c r="F32" s="1567">
        <v>-21556.54</v>
      </c>
      <c r="G32" s="305">
        <v>-9868.2</v>
      </c>
      <c r="H32" s="305">
        <v>-17610.14</v>
      </c>
    </row>
    <row r="33" spans="1:8" ht="12.75">
      <c r="A33" s="620"/>
      <c r="B33" s="303" t="s">
        <v>369</v>
      </c>
      <c r="C33" s="239">
        <v>-3122.5</v>
      </c>
      <c r="D33" s="239">
        <v>-12990.7</v>
      </c>
      <c r="E33" s="1559">
        <v>-3946.4</v>
      </c>
      <c r="F33" s="1560">
        <v>-21556.54</v>
      </c>
      <c r="G33" s="306">
        <v>-9868.2</v>
      </c>
      <c r="H33" s="306">
        <v>-17610.14</v>
      </c>
    </row>
    <row r="34" spans="1:8" ht="12.75">
      <c r="A34" s="620">
        <v>7</v>
      </c>
      <c r="B34" s="302" t="s">
        <v>523</v>
      </c>
      <c r="C34" s="237">
        <v>96181.367</v>
      </c>
      <c r="D34" s="237">
        <v>94238.83200000001</v>
      </c>
      <c r="E34" s="1561">
        <v>107292.708</v>
      </c>
      <c r="F34" s="1565">
        <v>92600.15</v>
      </c>
      <c r="G34" s="305">
        <v>-1942.534999999989</v>
      </c>
      <c r="H34" s="305">
        <v>-14692.558000000005</v>
      </c>
    </row>
    <row r="35" spans="1:8" ht="12.75">
      <c r="A35" s="620"/>
      <c r="B35" s="302" t="s">
        <v>524</v>
      </c>
      <c r="C35" s="237">
        <v>78343.562</v>
      </c>
      <c r="D35" s="237">
        <v>75267.187</v>
      </c>
      <c r="E35" s="1561">
        <v>87079.613</v>
      </c>
      <c r="F35" s="1565">
        <v>71210.76299999999</v>
      </c>
      <c r="G35" s="305">
        <v>-3076.375</v>
      </c>
      <c r="H35" s="305">
        <v>-15868.85</v>
      </c>
    </row>
    <row r="36" spans="1:8" ht="12.75">
      <c r="A36" s="623"/>
      <c r="B36" s="304" t="s">
        <v>525</v>
      </c>
      <c r="C36" s="243">
        <v>12507.161999999998</v>
      </c>
      <c r="D36" s="243">
        <v>13142.462000000003</v>
      </c>
      <c r="E36" s="1568">
        <v>14938.988000000003</v>
      </c>
      <c r="F36" s="1563">
        <v>2853.8129999999983</v>
      </c>
      <c r="G36" s="306">
        <v>635.3000000000047</v>
      </c>
      <c r="H36" s="306">
        <v>-12085.175000000005</v>
      </c>
    </row>
    <row r="37" spans="1:8" ht="12.75">
      <c r="A37" s="624"/>
      <c r="B37" s="304" t="s">
        <v>689</v>
      </c>
      <c r="C37" s="244">
        <v>65836.4</v>
      </c>
      <c r="D37" s="244">
        <v>62124.725</v>
      </c>
      <c r="E37" s="1569">
        <v>72140.625</v>
      </c>
      <c r="F37" s="1570">
        <v>68356.95</v>
      </c>
      <c r="G37" s="306">
        <v>-3711.6749999999956</v>
      </c>
      <c r="H37" s="306">
        <v>-3783.675000000003</v>
      </c>
    </row>
    <row r="38" spans="1:8" ht="12.75">
      <c r="A38" s="623"/>
      <c r="B38" s="302" t="s">
        <v>526</v>
      </c>
      <c r="C38" s="241">
        <v>17837.805</v>
      </c>
      <c r="D38" s="241">
        <v>18971.645</v>
      </c>
      <c r="E38" s="1564">
        <v>20213.095</v>
      </c>
      <c r="F38" s="1565">
        <v>21389.387</v>
      </c>
      <c r="G38" s="305">
        <v>1133.84</v>
      </c>
      <c r="H38" s="305">
        <v>1176.2919999999976</v>
      </c>
    </row>
    <row r="39" spans="1:8" ht="12.75">
      <c r="A39" s="625"/>
      <c r="B39" s="626"/>
      <c r="C39" s="627"/>
      <c r="D39" s="627"/>
      <c r="E39" s="1571"/>
      <c r="F39" s="1434"/>
      <c r="G39" s="627"/>
      <c r="H39" s="627"/>
    </row>
  </sheetData>
  <sheetProtection/>
  <mergeCells count="6">
    <mergeCell ref="A1:H1"/>
    <mergeCell ref="A2:H2"/>
    <mergeCell ref="A5:A7"/>
    <mergeCell ref="B5:B7"/>
    <mergeCell ref="G5:H5"/>
    <mergeCell ref="G6:H6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4"/>
  <sheetViews>
    <sheetView zoomScalePageLayoutView="0" workbookViewId="0" topLeftCell="A1">
      <selection activeCell="F51" sqref="F51"/>
    </sheetView>
  </sheetViews>
  <sheetFormatPr defaultColWidth="9.140625" defaultRowHeight="12.75"/>
  <cols>
    <col min="1" max="1" width="5.7109375" style="722" customWidth="1"/>
    <col min="2" max="2" width="34.7109375" style="722" customWidth="1"/>
    <col min="3" max="3" width="8.28125" style="722" customWidth="1"/>
    <col min="4" max="4" width="9.421875" style="722" customWidth="1"/>
    <col min="5" max="5" width="10.00390625" style="722" customWidth="1"/>
    <col min="6" max="6" width="9.8515625" style="722" customWidth="1"/>
    <col min="7" max="7" width="10.140625" style="722" customWidth="1"/>
    <col min="8" max="16384" width="9.140625" style="722" customWidth="1"/>
  </cols>
  <sheetData>
    <row r="1" spans="2:7" ht="15.75" customHeight="1">
      <c r="B1" s="1929" t="s">
        <v>638</v>
      </c>
      <c r="C1" s="1929"/>
      <c r="D1" s="1929"/>
      <c r="E1" s="1929"/>
      <c r="F1" s="1929"/>
      <c r="G1" s="1929"/>
    </row>
    <row r="2" spans="2:8" ht="15.75">
      <c r="B2" s="1930" t="s">
        <v>639</v>
      </c>
      <c r="C2" s="1930"/>
      <c r="D2" s="1930"/>
      <c r="E2" s="1930"/>
      <c r="F2" s="1930"/>
      <c r="G2" s="1930"/>
      <c r="H2" s="1437"/>
    </row>
    <row r="3" spans="2:7" ht="15.75">
      <c r="B3" s="811" t="s">
        <v>132</v>
      </c>
      <c r="C3" s="812"/>
      <c r="D3" s="812"/>
      <c r="E3" s="812"/>
      <c r="F3" s="813"/>
      <c r="G3" s="813"/>
    </row>
    <row r="4" spans="2:7" ht="16.5" thickBot="1">
      <c r="B4" s="721" t="s">
        <v>108</v>
      </c>
      <c r="G4" s="847" t="s">
        <v>115</v>
      </c>
    </row>
    <row r="5" spans="2:7" ht="12.75">
      <c r="B5" s="1931"/>
      <c r="C5" s="1933" t="s">
        <v>110</v>
      </c>
      <c r="D5" s="1933" t="s">
        <v>644</v>
      </c>
      <c r="E5" s="1935" t="s">
        <v>82</v>
      </c>
      <c r="F5" s="1937" t="s">
        <v>800</v>
      </c>
      <c r="G5" s="1938"/>
    </row>
    <row r="6" spans="2:7" ht="12.75">
      <c r="B6" s="1932"/>
      <c r="C6" s="1934"/>
      <c r="D6" s="1934"/>
      <c r="E6" s="1936"/>
      <c r="F6" s="723" t="s">
        <v>644</v>
      </c>
      <c r="G6" s="724" t="s">
        <v>1484</v>
      </c>
    </row>
    <row r="7" spans="2:7" ht="12.75">
      <c r="B7" s="725"/>
      <c r="C7" s="726"/>
      <c r="D7" s="726"/>
      <c r="E7" s="727"/>
      <c r="F7" s="725"/>
      <c r="G7" s="728"/>
    </row>
    <row r="8" spans="2:7" ht="12.75">
      <c r="B8" s="814" t="s">
        <v>587</v>
      </c>
      <c r="C8" s="730">
        <v>48459.5</v>
      </c>
      <c r="D8" s="730">
        <v>47300.3</v>
      </c>
      <c r="E8" s="731">
        <v>56648.5</v>
      </c>
      <c r="F8" s="729">
        <v>-2.3921006201054382</v>
      </c>
      <c r="G8" s="732">
        <v>19.763511013672215</v>
      </c>
    </row>
    <row r="9" spans="2:7" ht="12.75">
      <c r="B9" s="815"/>
      <c r="C9" s="734"/>
      <c r="D9" s="730"/>
      <c r="E9" s="731"/>
      <c r="F9" s="729"/>
      <c r="G9" s="732"/>
    </row>
    <row r="10" spans="2:7" ht="12.75">
      <c r="B10" s="815" t="s">
        <v>588</v>
      </c>
      <c r="C10" s="734">
        <v>34336.5</v>
      </c>
      <c r="D10" s="734">
        <v>31791.7</v>
      </c>
      <c r="E10" s="735">
        <v>35120</v>
      </c>
      <c r="F10" s="733">
        <v>-7.411355263349492</v>
      </c>
      <c r="G10" s="736">
        <v>10.469084698207396</v>
      </c>
    </row>
    <row r="11" spans="2:7" ht="12.75">
      <c r="B11" s="816" t="s">
        <v>589</v>
      </c>
      <c r="C11" s="738">
        <v>14123</v>
      </c>
      <c r="D11" s="738">
        <v>15508.6</v>
      </c>
      <c r="E11" s="739">
        <v>21528.5</v>
      </c>
      <c r="F11" s="737">
        <v>9.810946682716136</v>
      </c>
      <c r="G11" s="740">
        <v>38.81652760403907</v>
      </c>
    </row>
    <row r="12" spans="2:7" ht="12.75">
      <c r="B12" s="817"/>
      <c r="C12" s="734"/>
      <c r="D12" s="730"/>
      <c r="E12" s="731"/>
      <c r="F12" s="729"/>
      <c r="G12" s="732"/>
    </row>
    <row r="13" spans="2:7" ht="12.75">
      <c r="B13" s="814" t="s">
        <v>590</v>
      </c>
      <c r="C13" s="730">
        <v>156039.5</v>
      </c>
      <c r="D13" s="730">
        <v>182271.3</v>
      </c>
      <c r="E13" s="731">
        <v>228640.7</v>
      </c>
      <c r="F13" s="729">
        <v>16.8109997789021</v>
      </c>
      <c r="G13" s="732">
        <v>25.439770276505413</v>
      </c>
    </row>
    <row r="14" spans="2:7" ht="12.75">
      <c r="B14" s="815"/>
      <c r="C14" s="734"/>
      <c r="D14" s="730"/>
      <c r="E14" s="731"/>
      <c r="F14" s="729"/>
      <c r="G14" s="732"/>
    </row>
    <row r="15" spans="2:7" ht="12.75">
      <c r="B15" s="815" t="s">
        <v>591</v>
      </c>
      <c r="C15" s="734">
        <v>93137.1</v>
      </c>
      <c r="D15" s="734">
        <v>117046</v>
      </c>
      <c r="E15" s="735">
        <v>130539.3</v>
      </c>
      <c r="F15" s="733">
        <v>25.670651115398684</v>
      </c>
      <c r="G15" s="736">
        <v>11.528202587017063</v>
      </c>
    </row>
    <row r="16" spans="2:7" ht="12.75">
      <c r="B16" s="816" t="s">
        <v>592</v>
      </c>
      <c r="C16" s="738">
        <v>62902.4</v>
      </c>
      <c r="D16" s="738">
        <v>65225.3</v>
      </c>
      <c r="E16" s="739">
        <v>98101.4</v>
      </c>
      <c r="F16" s="737">
        <v>3.6928638652897234</v>
      </c>
      <c r="G16" s="740">
        <v>50.40390768612792</v>
      </c>
    </row>
    <row r="17" spans="2:7" ht="12.75">
      <c r="B17" s="817"/>
      <c r="C17" s="734"/>
      <c r="D17" s="730"/>
      <c r="E17" s="731"/>
      <c r="F17" s="729"/>
      <c r="G17" s="732"/>
    </row>
    <row r="18" spans="2:7" ht="12.75">
      <c r="B18" s="814" t="s">
        <v>593</v>
      </c>
      <c r="C18" s="730">
        <v>-107580</v>
      </c>
      <c r="D18" s="730">
        <v>-134971</v>
      </c>
      <c r="E18" s="731">
        <v>-171992.2</v>
      </c>
      <c r="F18" s="729">
        <v>25.46105224019331</v>
      </c>
      <c r="G18" s="732">
        <v>27.429003267368543</v>
      </c>
    </row>
    <row r="19" spans="2:7" ht="12.75">
      <c r="B19" s="815"/>
      <c r="C19" s="734"/>
      <c r="D19" s="734"/>
      <c r="E19" s="735"/>
      <c r="F19" s="729"/>
      <c r="G19" s="732"/>
    </row>
    <row r="20" spans="2:7" ht="12.75">
      <c r="B20" s="815" t="s">
        <v>594</v>
      </c>
      <c r="C20" s="734">
        <v>-58800.6</v>
      </c>
      <c r="D20" s="734">
        <v>-85254.3</v>
      </c>
      <c r="E20" s="735">
        <v>-95419.3</v>
      </c>
      <c r="F20" s="733">
        <v>44.988826644626016</v>
      </c>
      <c r="G20" s="736">
        <v>11.923152263287577</v>
      </c>
    </row>
    <row r="21" spans="2:7" ht="12.75">
      <c r="B21" s="816" t="s">
        <v>595</v>
      </c>
      <c r="C21" s="738">
        <v>-48779.4</v>
      </c>
      <c r="D21" s="738">
        <v>-49716.7</v>
      </c>
      <c r="E21" s="739">
        <v>-76572.9</v>
      </c>
      <c r="F21" s="737">
        <v>1.9215078496250584</v>
      </c>
      <c r="G21" s="740">
        <v>54.01846864333314</v>
      </c>
    </row>
    <row r="22" spans="2:7" ht="12.75">
      <c r="B22" s="817"/>
      <c r="C22" s="734"/>
      <c r="D22" s="734"/>
      <c r="E22" s="735"/>
      <c r="F22" s="729"/>
      <c r="G22" s="732"/>
    </row>
    <row r="23" spans="2:7" ht="12.75">
      <c r="B23" s="814" t="s">
        <v>596</v>
      </c>
      <c r="C23" s="730">
        <v>204499</v>
      </c>
      <c r="D23" s="730">
        <v>229571.6</v>
      </c>
      <c r="E23" s="731">
        <v>285289.2</v>
      </c>
      <c r="F23" s="729">
        <v>12.260500051345005</v>
      </c>
      <c r="G23" s="732">
        <v>24.27024945594316</v>
      </c>
    </row>
    <row r="24" spans="2:7" ht="12.75">
      <c r="B24" s="815"/>
      <c r="C24" s="734"/>
      <c r="D24" s="734"/>
      <c r="E24" s="735"/>
      <c r="F24" s="729"/>
      <c r="G24" s="732"/>
    </row>
    <row r="25" spans="2:7" ht="12.75">
      <c r="B25" s="815" t="s">
        <v>594</v>
      </c>
      <c r="C25" s="734">
        <v>127473.6</v>
      </c>
      <c r="D25" s="734">
        <v>148837.7</v>
      </c>
      <c r="E25" s="735">
        <v>165659.3</v>
      </c>
      <c r="F25" s="733">
        <v>16.759627091413435</v>
      </c>
      <c r="G25" s="736">
        <v>11.301975238800367</v>
      </c>
    </row>
    <row r="26" spans="2:7" ht="13.5" thickBot="1">
      <c r="B26" s="818" t="s">
        <v>595</v>
      </c>
      <c r="C26" s="742">
        <v>77025.4</v>
      </c>
      <c r="D26" s="742">
        <v>80733.9</v>
      </c>
      <c r="E26" s="743">
        <v>119629.9</v>
      </c>
      <c r="F26" s="741">
        <v>4.814645558478105</v>
      </c>
      <c r="G26" s="744">
        <v>48.17802682640132</v>
      </c>
    </row>
    <row r="27" spans="3:5" ht="12.75">
      <c r="C27" s="745"/>
      <c r="D27" s="745"/>
      <c r="E27" s="745"/>
    </row>
    <row r="28" spans="3:5" ht="12.75">
      <c r="C28" s="745"/>
      <c r="D28" s="745"/>
      <c r="E28" s="745"/>
    </row>
    <row r="29" spans="3:5" ht="13.5" thickBot="1">
      <c r="C29" s="745"/>
      <c r="D29" s="745"/>
      <c r="E29" s="745"/>
    </row>
    <row r="30" spans="2:5" ht="12.75">
      <c r="B30" s="746" t="s">
        <v>580</v>
      </c>
      <c r="C30" s="747">
        <v>31.055918533448256</v>
      </c>
      <c r="D30" s="748">
        <v>25.95049248016556</v>
      </c>
      <c r="E30" s="749">
        <v>24.776210009853887</v>
      </c>
    </row>
    <row r="31" spans="2:5" ht="12.75">
      <c r="B31" s="750" t="s">
        <v>597</v>
      </c>
      <c r="C31" s="751">
        <v>36.86661920974563</v>
      </c>
      <c r="D31" s="752">
        <v>27.16171419783675</v>
      </c>
      <c r="E31" s="753">
        <v>26.903775338154873</v>
      </c>
    </row>
    <row r="32" spans="2:5" ht="12.75">
      <c r="B32" s="754" t="s">
        <v>598</v>
      </c>
      <c r="C32" s="737">
        <v>22.452243475606654</v>
      </c>
      <c r="D32" s="738">
        <v>23.77696997944049</v>
      </c>
      <c r="E32" s="740">
        <v>21.945150629858492</v>
      </c>
    </row>
    <row r="33" spans="2:5" ht="12.75">
      <c r="B33" s="755" t="s">
        <v>821</v>
      </c>
      <c r="C33" s="756"/>
      <c r="D33" s="757"/>
      <c r="E33" s="758"/>
    </row>
    <row r="34" spans="2:5" ht="12.75">
      <c r="B34" s="750" t="s">
        <v>597</v>
      </c>
      <c r="C34" s="751">
        <v>70.85607569207276</v>
      </c>
      <c r="D34" s="759">
        <v>67.21247011118322</v>
      </c>
      <c r="E34" s="760">
        <v>61.996345887358004</v>
      </c>
    </row>
    <row r="35" spans="2:5" ht="12.75">
      <c r="B35" s="754" t="s">
        <v>598</v>
      </c>
      <c r="C35" s="737">
        <v>29.14392430792724</v>
      </c>
      <c r="D35" s="761">
        <v>32.78752988881677</v>
      </c>
      <c r="E35" s="762">
        <v>38.003654112641996</v>
      </c>
    </row>
    <row r="36" spans="2:5" ht="12.75">
      <c r="B36" s="755" t="s">
        <v>822</v>
      </c>
      <c r="C36" s="756"/>
      <c r="D36" s="757"/>
      <c r="E36" s="758"/>
    </row>
    <row r="37" spans="2:5" ht="12.75">
      <c r="B37" s="750" t="s">
        <v>597</v>
      </c>
      <c r="C37" s="751">
        <v>59.6881558836064</v>
      </c>
      <c r="D37" s="759">
        <v>64.21526592502495</v>
      </c>
      <c r="E37" s="760">
        <v>57.09364080848247</v>
      </c>
    </row>
    <row r="38" spans="2:5" ht="12.75">
      <c r="B38" s="754" t="s">
        <v>598</v>
      </c>
      <c r="C38" s="737">
        <v>40.311844116393594</v>
      </c>
      <c r="D38" s="761">
        <v>35.784734074975056</v>
      </c>
      <c r="E38" s="762">
        <v>42.906359191517524</v>
      </c>
    </row>
    <row r="39" spans="2:5" ht="12.75">
      <c r="B39" s="755" t="s">
        <v>823</v>
      </c>
      <c r="C39" s="756"/>
      <c r="D39" s="757"/>
      <c r="E39" s="758"/>
    </row>
    <row r="40" spans="2:5" ht="12.75">
      <c r="B40" s="750" t="s">
        <v>597</v>
      </c>
      <c r="C40" s="751">
        <v>54.65755716675963</v>
      </c>
      <c r="D40" s="759">
        <v>63.16490209007861</v>
      </c>
      <c r="E40" s="760">
        <v>55.47885311078059</v>
      </c>
    </row>
    <row r="41" spans="2:5" ht="12.75">
      <c r="B41" s="754" t="s">
        <v>598</v>
      </c>
      <c r="C41" s="737">
        <v>45.34244283324037</v>
      </c>
      <c r="D41" s="761">
        <v>36.835097909921394</v>
      </c>
      <c r="E41" s="762">
        <v>44.521146889219395</v>
      </c>
    </row>
    <row r="42" spans="2:5" ht="12.75">
      <c r="B42" s="755" t="s">
        <v>824</v>
      </c>
      <c r="C42" s="756"/>
      <c r="D42" s="757"/>
      <c r="E42" s="758"/>
    </row>
    <row r="43" spans="2:5" ht="12.75">
      <c r="B43" s="750" t="s">
        <v>597</v>
      </c>
      <c r="C43" s="751">
        <v>62.33458354319582</v>
      </c>
      <c r="D43" s="759">
        <v>64.83280161831864</v>
      </c>
      <c r="E43" s="760">
        <v>58.067147301755554</v>
      </c>
    </row>
    <row r="44" spans="2:5" ht="12.75">
      <c r="B44" s="763" t="s">
        <v>598</v>
      </c>
      <c r="C44" s="737">
        <v>37.66541645680419</v>
      </c>
      <c r="D44" s="761">
        <v>35.16719838168135</v>
      </c>
      <c r="E44" s="762">
        <v>41.932852698244446</v>
      </c>
    </row>
    <row r="45" spans="2:5" ht="12.75">
      <c r="B45" s="764" t="s">
        <v>825</v>
      </c>
      <c r="C45" s="756"/>
      <c r="D45" s="757"/>
      <c r="E45" s="758"/>
    </row>
    <row r="46" spans="2:5" ht="12.75">
      <c r="B46" s="763" t="s">
        <v>599</v>
      </c>
      <c r="C46" s="751">
        <v>23.69669289336378</v>
      </c>
      <c r="D46" s="752">
        <v>20.60372450250815</v>
      </c>
      <c r="E46" s="753">
        <v>19.856517526776337</v>
      </c>
    </row>
    <row r="47" spans="2:5" ht="13.5" thickBot="1">
      <c r="B47" s="765" t="s">
        <v>600</v>
      </c>
      <c r="C47" s="741">
        <v>76.30330710663623</v>
      </c>
      <c r="D47" s="742">
        <v>79.39627549749184</v>
      </c>
      <c r="E47" s="744">
        <v>80.14348247322366</v>
      </c>
    </row>
    <row r="49" ht="12.75">
      <c r="B49" s="722" t="s">
        <v>601</v>
      </c>
    </row>
    <row r="50" ht="12.75">
      <c r="B50" s="722" t="s">
        <v>412</v>
      </c>
    </row>
    <row r="54" spans="2:5" ht="12.75">
      <c r="B54" s="1928"/>
      <c r="C54" s="1928"/>
      <c r="D54" s="1928"/>
      <c r="E54" s="1928"/>
    </row>
  </sheetData>
  <sheetProtection/>
  <mergeCells count="8">
    <mergeCell ref="B54:E54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6.00390625" style="0" customWidth="1"/>
    <col min="2" max="2" width="22.7109375" style="0" customWidth="1"/>
    <col min="3" max="3" width="10.140625" style="0" customWidth="1"/>
    <col min="4" max="4" width="10.8515625" style="0" customWidth="1"/>
    <col min="5" max="5" width="10.57421875" style="0" customWidth="1"/>
    <col min="6" max="6" width="10.8515625" style="0" customWidth="1"/>
    <col min="7" max="7" width="10.57421875" style="0" customWidth="1"/>
  </cols>
  <sheetData>
    <row r="1" spans="2:7" ht="12.75">
      <c r="B1" s="1718" t="s">
        <v>924</v>
      </c>
      <c r="C1" s="1718"/>
      <c r="D1" s="1718"/>
      <c r="E1" s="1718"/>
      <c r="F1" s="1718"/>
      <c r="G1" s="1718"/>
    </row>
    <row r="2" spans="1:8" ht="15.75">
      <c r="A2" s="1287" t="s">
        <v>334</v>
      </c>
      <c r="B2" s="1287"/>
      <c r="C2" s="1287"/>
      <c r="D2" s="1287"/>
      <c r="E2" s="1287"/>
      <c r="F2" s="1287"/>
      <c r="G2" s="1287"/>
      <c r="H2" s="1439"/>
    </row>
    <row r="3" spans="1:7" ht="13.5" thickBot="1">
      <c r="A3" s="1289"/>
      <c r="B3" s="1290"/>
      <c r="C3" s="1290"/>
      <c r="D3" s="1291"/>
      <c r="E3" s="1291"/>
      <c r="F3" s="1290"/>
      <c r="G3" s="1290" t="s">
        <v>559</v>
      </c>
    </row>
    <row r="4" spans="1:7" ht="12.75">
      <c r="A4" s="1292"/>
      <c r="B4" s="1293"/>
      <c r="C4" s="1939" t="s">
        <v>132</v>
      </c>
      <c r="D4" s="1940"/>
      <c r="E4" s="1941"/>
      <c r="F4" s="1942" t="s">
        <v>800</v>
      </c>
      <c r="G4" s="1943"/>
    </row>
    <row r="5" spans="1:7" ht="12.75">
      <c r="A5" s="1294"/>
      <c r="B5" s="1295"/>
      <c r="C5" s="1296" t="s">
        <v>110</v>
      </c>
      <c r="D5" s="1297" t="s">
        <v>644</v>
      </c>
      <c r="E5" s="1298" t="s">
        <v>82</v>
      </c>
      <c r="F5" s="1299" t="s">
        <v>644</v>
      </c>
      <c r="G5" s="1300" t="s">
        <v>1484</v>
      </c>
    </row>
    <row r="6" spans="1:7" ht="12.75">
      <c r="A6" s="1301"/>
      <c r="B6" s="1302" t="s">
        <v>826</v>
      </c>
      <c r="C6" s="1303">
        <v>28113.57</v>
      </c>
      <c r="D6" s="1304">
        <v>27066.505</v>
      </c>
      <c r="E6" s="1305">
        <v>26125.805000000004</v>
      </c>
      <c r="F6" s="1306">
        <v>-3.7244113785620243</v>
      </c>
      <c r="G6" s="1307">
        <v>-3.475513369753486</v>
      </c>
    </row>
    <row r="7" spans="1:7" ht="12.75">
      <c r="A7" s="1308">
        <v>1</v>
      </c>
      <c r="B7" s="1309" t="s">
        <v>1234</v>
      </c>
      <c r="C7" s="1310">
        <v>701.27</v>
      </c>
      <c r="D7" s="1311">
        <v>761.205</v>
      </c>
      <c r="E7" s="1312">
        <v>408.305</v>
      </c>
      <c r="F7" s="1313">
        <v>8.54663681606229</v>
      </c>
      <c r="G7" s="1312">
        <v>-46.360704409456055</v>
      </c>
    </row>
    <row r="8" spans="1:7" ht="12.75">
      <c r="A8" s="1308">
        <v>2</v>
      </c>
      <c r="B8" s="1309" t="s">
        <v>827</v>
      </c>
      <c r="C8" s="1310">
        <v>7.5</v>
      </c>
      <c r="D8" s="1311">
        <v>0.1</v>
      </c>
      <c r="E8" s="1312">
        <v>22.7</v>
      </c>
      <c r="F8" s="1313">
        <v>-98.66666666666667</v>
      </c>
      <c r="G8" s="1312" t="s">
        <v>742</v>
      </c>
    </row>
    <row r="9" spans="1:7" ht="12.75">
      <c r="A9" s="1308">
        <v>3</v>
      </c>
      <c r="B9" s="1309" t="s">
        <v>1235</v>
      </c>
      <c r="C9" s="1310">
        <v>0.7</v>
      </c>
      <c r="D9" s="1311">
        <v>0.5</v>
      </c>
      <c r="E9" s="1312">
        <v>151.2</v>
      </c>
      <c r="F9" s="1313">
        <v>-28.57142857142857</v>
      </c>
      <c r="G9" s="1312" t="s">
        <v>742</v>
      </c>
    </row>
    <row r="10" spans="1:7" ht="12.75">
      <c r="A10" s="1308">
        <v>4</v>
      </c>
      <c r="B10" s="1309" t="s">
        <v>1236</v>
      </c>
      <c r="C10" s="1310">
        <v>93</v>
      </c>
      <c r="D10" s="1311">
        <v>225.2</v>
      </c>
      <c r="E10" s="1312">
        <v>138.1</v>
      </c>
      <c r="F10" s="1313">
        <v>142.15053763440858</v>
      </c>
      <c r="G10" s="1312">
        <v>-38.676731793960926</v>
      </c>
    </row>
    <row r="11" spans="1:7" ht="12.75">
      <c r="A11" s="1308">
        <v>5</v>
      </c>
      <c r="B11" s="1309" t="s">
        <v>1237</v>
      </c>
      <c r="C11" s="1310">
        <v>43.9</v>
      </c>
      <c r="D11" s="1311">
        <v>47.1</v>
      </c>
      <c r="E11" s="1312">
        <v>14</v>
      </c>
      <c r="F11" s="1313">
        <v>7.289293849658307</v>
      </c>
      <c r="G11" s="1312">
        <v>-70.276008492569</v>
      </c>
    </row>
    <row r="12" spans="1:7" ht="12.75">
      <c r="A12" s="1308">
        <v>6</v>
      </c>
      <c r="B12" s="1309" t="s">
        <v>1238</v>
      </c>
      <c r="C12" s="1310">
        <v>773.4</v>
      </c>
      <c r="D12" s="1311">
        <v>867.8</v>
      </c>
      <c r="E12" s="1312">
        <v>1047.1</v>
      </c>
      <c r="F12" s="1313">
        <v>12.205844323765191</v>
      </c>
      <c r="G12" s="1312">
        <v>20.66144272873936</v>
      </c>
    </row>
    <row r="13" spans="1:7" ht="12.75">
      <c r="A13" s="1308">
        <v>7</v>
      </c>
      <c r="B13" s="1309" t="s">
        <v>1239</v>
      </c>
      <c r="C13" s="1310">
        <v>394</v>
      </c>
      <c r="D13" s="1311">
        <v>442.1</v>
      </c>
      <c r="E13" s="1312">
        <v>913</v>
      </c>
      <c r="F13" s="1313">
        <v>12.208121827411162</v>
      </c>
      <c r="G13" s="1312">
        <v>106.51436326622937</v>
      </c>
    </row>
    <row r="14" spans="1:7" ht="12.75">
      <c r="A14" s="1308">
        <v>8</v>
      </c>
      <c r="B14" s="1309" t="s">
        <v>1240</v>
      </c>
      <c r="C14" s="1310">
        <v>64.9</v>
      </c>
      <c r="D14" s="1311">
        <v>125.8</v>
      </c>
      <c r="E14" s="1312">
        <v>322.2</v>
      </c>
      <c r="F14" s="1313">
        <v>93.83667180277348</v>
      </c>
      <c r="G14" s="1312">
        <v>156.12082670906204</v>
      </c>
    </row>
    <row r="15" spans="1:7" ht="12.75">
      <c r="A15" s="1308">
        <v>9</v>
      </c>
      <c r="B15" s="1309" t="s">
        <v>1241</v>
      </c>
      <c r="C15" s="1310">
        <v>889.2</v>
      </c>
      <c r="D15" s="1311">
        <v>249.2</v>
      </c>
      <c r="E15" s="1312">
        <v>166.9</v>
      </c>
      <c r="F15" s="1313">
        <v>-71.97480881691408</v>
      </c>
      <c r="G15" s="1312">
        <v>-33.02568218298556</v>
      </c>
    </row>
    <row r="16" spans="1:7" ht="12.75">
      <c r="A16" s="1308">
        <v>10</v>
      </c>
      <c r="B16" s="1309" t="s">
        <v>1242</v>
      </c>
      <c r="C16" s="1310">
        <v>9.8</v>
      </c>
      <c r="D16" s="1311">
        <v>17.8</v>
      </c>
      <c r="E16" s="1312">
        <v>18.1</v>
      </c>
      <c r="F16" s="1313">
        <v>81.63265306122449</v>
      </c>
      <c r="G16" s="1312">
        <v>1.6853932584269842</v>
      </c>
    </row>
    <row r="17" spans="1:7" ht="12.75">
      <c r="A17" s="1308">
        <v>11</v>
      </c>
      <c r="B17" s="1309" t="s">
        <v>1243</v>
      </c>
      <c r="C17" s="1310">
        <v>54.3</v>
      </c>
      <c r="D17" s="1311">
        <v>603.6</v>
      </c>
      <c r="E17" s="1312">
        <v>546.8</v>
      </c>
      <c r="F17" s="1313" t="s">
        <v>742</v>
      </c>
      <c r="G17" s="1312">
        <v>-9.410205434062277</v>
      </c>
    </row>
    <row r="18" spans="1:7" ht="12.75">
      <c r="A18" s="1308">
        <v>12</v>
      </c>
      <c r="B18" s="1309" t="s">
        <v>1244</v>
      </c>
      <c r="C18" s="1310">
        <v>42.5</v>
      </c>
      <c r="D18" s="1311">
        <v>43.2</v>
      </c>
      <c r="E18" s="1312">
        <v>54.5</v>
      </c>
      <c r="F18" s="1313">
        <v>1.6470588235294485</v>
      </c>
      <c r="G18" s="1312">
        <v>26.15740740740739</v>
      </c>
    </row>
    <row r="19" spans="1:7" ht="12.75">
      <c r="A19" s="1308">
        <v>13</v>
      </c>
      <c r="B19" s="1309" t="s">
        <v>1245</v>
      </c>
      <c r="C19" s="1310">
        <v>0.1</v>
      </c>
      <c r="D19" s="1311">
        <v>0.1</v>
      </c>
      <c r="E19" s="1312">
        <v>69.7</v>
      </c>
      <c r="F19" s="1313">
        <v>0</v>
      </c>
      <c r="G19" s="1312" t="s">
        <v>742</v>
      </c>
    </row>
    <row r="20" spans="1:7" ht="12.75">
      <c r="A20" s="1308">
        <v>14</v>
      </c>
      <c r="B20" s="1309" t="s">
        <v>1246</v>
      </c>
      <c r="C20" s="1310">
        <v>104.1</v>
      </c>
      <c r="D20" s="1311">
        <v>158.2</v>
      </c>
      <c r="E20" s="1312">
        <v>961.6</v>
      </c>
      <c r="F20" s="1313">
        <v>51.969260326609</v>
      </c>
      <c r="G20" s="1312">
        <v>507.8381795195954</v>
      </c>
    </row>
    <row r="21" spans="1:7" ht="12.75">
      <c r="A21" s="1308">
        <v>15</v>
      </c>
      <c r="B21" s="1309" t="s">
        <v>1247</v>
      </c>
      <c r="C21" s="1310">
        <v>3455.4</v>
      </c>
      <c r="D21" s="1311">
        <v>2132.3</v>
      </c>
      <c r="E21" s="1312">
        <v>9.1</v>
      </c>
      <c r="F21" s="1313">
        <v>-38.29079122532847</v>
      </c>
      <c r="G21" s="1312">
        <v>-99.57323078366083</v>
      </c>
    </row>
    <row r="22" spans="1:7" ht="12.75">
      <c r="A22" s="1308">
        <v>16</v>
      </c>
      <c r="B22" s="1309" t="s">
        <v>1248</v>
      </c>
      <c r="C22" s="1310">
        <v>103.1</v>
      </c>
      <c r="D22" s="1311">
        <v>89.8</v>
      </c>
      <c r="E22" s="1312">
        <v>79.7</v>
      </c>
      <c r="F22" s="1313">
        <v>-12.900096993210497</v>
      </c>
      <c r="G22" s="1312">
        <v>-11.24721603563475</v>
      </c>
    </row>
    <row r="23" spans="1:7" ht="12.75">
      <c r="A23" s="1308">
        <v>17</v>
      </c>
      <c r="B23" s="1309" t="s">
        <v>1249</v>
      </c>
      <c r="C23" s="1310">
        <v>398.9</v>
      </c>
      <c r="D23" s="1311">
        <v>466.3</v>
      </c>
      <c r="E23" s="1312">
        <v>295.2</v>
      </c>
      <c r="F23" s="1313">
        <v>16.896465279518694</v>
      </c>
      <c r="G23" s="1312">
        <v>-36.6931160197298</v>
      </c>
    </row>
    <row r="24" spans="1:7" ht="12.75">
      <c r="A24" s="1308">
        <v>18</v>
      </c>
      <c r="B24" s="1309" t="s">
        <v>1250</v>
      </c>
      <c r="C24" s="1310">
        <v>12.1</v>
      </c>
      <c r="D24" s="1311">
        <v>18.6</v>
      </c>
      <c r="E24" s="1312">
        <v>18.3</v>
      </c>
      <c r="F24" s="1313">
        <v>53.71900826446284</v>
      </c>
      <c r="G24" s="1312">
        <v>-1.6129032258064768</v>
      </c>
    </row>
    <row r="25" spans="1:7" ht="12.75">
      <c r="A25" s="1308">
        <v>19</v>
      </c>
      <c r="B25" s="1309" t="s">
        <v>1251</v>
      </c>
      <c r="C25" s="1310">
        <v>70.6</v>
      </c>
      <c r="D25" s="1311">
        <v>116.1</v>
      </c>
      <c r="E25" s="1312">
        <v>145.5</v>
      </c>
      <c r="F25" s="1313">
        <v>64.44759206798867</v>
      </c>
      <c r="G25" s="1312">
        <v>25.322997416020684</v>
      </c>
    </row>
    <row r="26" spans="1:7" ht="12.75">
      <c r="A26" s="1308">
        <v>20</v>
      </c>
      <c r="B26" s="1309" t="s">
        <v>1252</v>
      </c>
      <c r="C26" s="1310">
        <v>1250.2</v>
      </c>
      <c r="D26" s="1311">
        <v>1473.4</v>
      </c>
      <c r="E26" s="1312">
        <v>1559.7</v>
      </c>
      <c r="F26" s="1313">
        <v>17.853143497040477</v>
      </c>
      <c r="G26" s="1312">
        <v>5.857201031627525</v>
      </c>
    </row>
    <row r="27" spans="1:7" ht="12.75">
      <c r="A27" s="1308">
        <v>21</v>
      </c>
      <c r="B27" s="1309" t="s">
        <v>1253</v>
      </c>
      <c r="C27" s="1310">
        <v>2254.3</v>
      </c>
      <c r="D27" s="1311">
        <v>2188.5</v>
      </c>
      <c r="E27" s="1312">
        <v>1184.3</v>
      </c>
      <c r="F27" s="1313">
        <v>-2.918866166881088</v>
      </c>
      <c r="G27" s="1312">
        <v>-45.885309572766744</v>
      </c>
    </row>
    <row r="28" spans="1:7" ht="12.75">
      <c r="A28" s="1308"/>
      <c r="B28" s="1309" t="s">
        <v>1287</v>
      </c>
      <c r="C28" s="1310">
        <v>294.3</v>
      </c>
      <c r="D28" s="1311">
        <v>482.3</v>
      </c>
      <c r="E28" s="1312">
        <v>180.4</v>
      </c>
      <c r="F28" s="1313">
        <v>63.88039415562352</v>
      </c>
      <c r="G28" s="1312">
        <v>-62.59589467136637</v>
      </c>
    </row>
    <row r="29" spans="1:7" ht="12.75">
      <c r="A29" s="1308"/>
      <c r="B29" s="1309" t="s">
        <v>1288</v>
      </c>
      <c r="C29" s="1310">
        <v>1156.4</v>
      </c>
      <c r="D29" s="1311">
        <v>999.9</v>
      </c>
      <c r="E29" s="1312">
        <v>473.8</v>
      </c>
      <c r="F29" s="1313">
        <v>-13.533379453476314</v>
      </c>
      <c r="G29" s="1312">
        <v>-52.61526152615261</v>
      </c>
    </row>
    <row r="30" spans="1:7" ht="12.75">
      <c r="A30" s="1308"/>
      <c r="B30" s="1309" t="s">
        <v>1289</v>
      </c>
      <c r="C30" s="1310">
        <v>803.6</v>
      </c>
      <c r="D30" s="1311">
        <v>706.3</v>
      </c>
      <c r="E30" s="1312">
        <v>530.1</v>
      </c>
      <c r="F30" s="1313">
        <v>-12.108013937282237</v>
      </c>
      <c r="G30" s="1312">
        <v>-24.94690641370522</v>
      </c>
    </row>
    <row r="31" spans="1:7" ht="12.75">
      <c r="A31" s="1308">
        <v>22</v>
      </c>
      <c r="B31" s="1309" t="s">
        <v>1254</v>
      </c>
      <c r="C31" s="1310">
        <v>21.7</v>
      </c>
      <c r="D31" s="1311">
        <v>51</v>
      </c>
      <c r="E31" s="1312">
        <v>21.8</v>
      </c>
      <c r="F31" s="1313">
        <v>135.0230414746544</v>
      </c>
      <c r="G31" s="1312">
        <v>-57.25490196078431</v>
      </c>
    </row>
    <row r="32" spans="1:7" ht="12.75">
      <c r="A32" s="1308">
        <v>23</v>
      </c>
      <c r="B32" s="1309" t="s">
        <v>1255</v>
      </c>
      <c r="C32" s="1310">
        <v>669</v>
      </c>
      <c r="D32" s="1311">
        <v>894.7</v>
      </c>
      <c r="E32" s="1312">
        <v>433.6</v>
      </c>
      <c r="F32" s="1313">
        <v>33.73692077727952</v>
      </c>
      <c r="G32" s="1312">
        <v>-51.53682798703476</v>
      </c>
    </row>
    <row r="33" spans="1:7" ht="12.75">
      <c r="A33" s="1308">
        <v>24</v>
      </c>
      <c r="B33" s="1309" t="s">
        <v>1256</v>
      </c>
      <c r="C33" s="1310">
        <v>86.4</v>
      </c>
      <c r="D33" s="1311">
        <v>129.3</v>
      </c>
      <c r="E33" s="1312">
        <v>164.5</v>
      </c>
      <c r="F33" s="1313">
        <v>49.6527777777778</v>
      </c>
      <c r="G33" s="1312">
        <v>27.223511214230427</v>
      </c>
    </row>
    <row r="34" spans="1:7" ht="12.75">
      <c r="A34" s="1308">
        <v>25</v>
      </c>
      <c r="B34" s="1309" t="s">
        <v>1257</v>
      </c>
      <c r="C34" s="1310">
        <v>135.3</v>
      </c>
      <c r="D34" s="1311">
        <v>91.8</v>
      </c>
      <c r="E34" s="1312">
        <v>153.1</v>
      </c>
      <c r="F34" s="1313">
        <v>-32.15077605321508</v>
      </c>
      <c r="G34" s="1312">
        <v>66.77559912854034</v>
      </c>
    </row>
    <row r="35" spans="1:7" ht="12.75">
      <c r="A35" s="1308">
        <v>26</v>
      </c>
      <c r="B35" s="1309" t="s">
        <v>1258</v>
      </c>
      <c r="C35" s="1310">
        <v>23.3</v>
      </c>
      <c r="D35" s="1311">
        <v>35.1</v>
      </c>
      <c r="E35" s="1312">
        <v>75.4</v>
      </c>
      <c r="F35" s="1313">
        <v>50.64377682403435</v>
      </c>
      <c r="G35" s="1312">
        <v>114.81481481481484</v>
      </c>
    </row>
    <row r="36" spans="1:7" ht="12.75">
      <c r="A36" s="1308">
        <v>27</v>
      </c>
      <c r="B36" s="1309" t="s">
        <v>1259</v>
      </c>
      <c r="C36" s="1310">
        <v>192.9</v>
      </c>
      <c r="D36" s="1311">
        <v>421.1</v>
      </c>
      <c r="E36" s="1312">
        <v>674.1</v>
      </c>
      <c r="F36" s="1313">
        <v>118.29963711767752</v>
      </c>
      <c r="G36" s="1312">
        <v>60.0807409166469</v>
      </c>
    </row>
    <row r="37" spans="1:7" ht="12.75">
      <c r="A37" s="1308">
        <v>28</v>
      </c>
      <c r="B37" s="1309" t="s">
        <v>1260</v>
      </c>
      <c r="C37" s="1310">
        <v>260.2</v>
      </c>
      <c r="D37" s="1311">
        <v>331.6</v>
      </c>
      <c r="E37" s="1312">
        <v>465.6</v>
      </c>
      <c r="F37" s="1313">
        <v>27.440430438124537</v>
      </c>
      <c r="G37" s="1312">
        <v>40.41013268998793</v>
      </c>
    </row>
    <row r="38" spans="1:7" ht="12.75">
      <c r="A38" s="1308">
        <v>29</v>
      </c>
      <c r="B38" s="1309" t="s">
        <v>1261</v>
      </c>
      <c r="C38" s="1310">
        <v>90.8</v>
      </c>
      <c r="D38" s="1311">
        <v>98.2</v>
      </c>
      <c r="E38" s="1312">
        <v>79.2</v>
      </c>
      <c r="F38" s="1313">
        <v>8.149779735682785</v>
      </c>
      <c r="G38" s="1312">
        <v>-19.348268839103838</v>
      </c>
    </row>
    <row r="39" spans="1:7" ht="12.75">
      <c r="A39" s="1308">
        <v>30</v>
      </c>
      <c r="B39" s="1309" t="s">
        <v>1262</v>
      </c>
      <c r="C39" s="1310">
        <v>172.3</v>
      </c>
      <c r="D39" s="1311">
        <v>127.3</v>
      </c>
      <c r="E39" s="1312">
        <v>99.7</v>
      </c>
      <c r="F39" s="1313">
        <v>-26.117237376668598</v>
      </c>
      <c r="G39" s="1312">
        <v>-21.681068342498037</v>
      </c>
    </row>
    <row r="40" spans="1:7" ht="12.75">
      <c r="A40" s="1308">
        <v>31</v>
      </c>
      <c r="B40" s="1309" t="s">
        <v>1263</v>
      </c>
      <c r="C40" s="1310">
        <v>39.1</v>
      </c>
      <c r="D40" s="1311">
        <v>18</v>
      </c>
      <c r="E40" s="1312">
        <v>41.6</v>
      </c>
      <c r="F40" s="1313">
        <v>-53.96419437340153</v>
      </c>
      <c r="G40" s="1312">
        <v>131.11111111111114</v>
      </c>
    </row>
    <row r="41" spans="1:7" ht="12.75">
      <c r="A41" s="1308">
        <v>32</v>
      </c>
      <c r="B41" s="1309" t="s">
        <v>1264</v>
      </c>
      <c r="C41" s="1310">
        <v>339.6</v>
      </c>
      <c r="D41" s="1311">
        <v>291.7</v>
      </c>
      <c r="E41" s="1312">
        <v>475.1</v>
      </c>
      <c r="F41" s="1313">
        <v>-14.104829210836257</v>
      </c>
      <c r="G41" s="1312">
        <v>62.87281453548161</v>
      </c>
    </row>
    <row r="42" spans="1:7" ht="12.75">
      <c r="A42" s="1308">
        <v>33</v>
      </c>
      <c r="B42" s="1309" t="s">
        <v>1265</v>
      </c>
      <c r="C42" s="1310">
        <v>1825.8</v>
      </c>
      <c r="D42" s="1311">
        <v>2105.7</v>
      </c>
      <c r="E42" s="1312">
        <v>1879.9</v>
      </c>
      <c r="F42" s="1313">
        <v>15.330266184686181</v>
      </c>
      <c r="G42" s="1312">
        <v>-10.723274920454003</v>
      </c>
    </row>
    <row r="43" spans="1:7" ht="12.75">
      <c r="A43" s="1308">
        <v>34</v>
      </c>
      <c r="B43" s="1309" t="s">
        <v>217</v>
      </c>
      <c r="C43" s="1310">
        <v>303.5</v>
      </c>
      <c r="D43" s="1311">
        <v>288.3</v>
      </c>
      <c r="E43" s="1312">
        <v>364</v>
      </c>
      <c r="F43" s="1313">
        <v>-5.008237232289929</v>
      </c>
      <c r="G43" s="1312">
        <v>26.25737079431147</v>
      </c>
    </row>
    <row r="44" spans="1:7" ht="12.75">
      <c r="A44" s="1308">
        <v>35</v>
      </c>
      <c r="B44" s="1309" t="s">
        <v>1266</v>
      </c>
      <c r="C44" s="1310">
        <v>0</v>
      </c>
      <c r="D44" s="1311">
        <v>31.1</v>
      </c>
      <c r="E44" s="1312">
        <v>83.2</v>
      </c>
      <c r="F44" s="1313" t="s">
        <v>742</v>
      </c>
      <c r="G44" s="1312">
        <v>167.524115755627</v>
      </c>
    </row>
    <row r="45" spans="1:7" ht="12.75">
      <c r="A45" s="1308">
        <v>36</v>
      </c>
      <c r="B45" s="1309" t="s">
        <v>1267</v>
      </c>
      <c r="C45" s="1310">
        <v>619.8</v>
      </c>
      <c r="D45" s="1311">
        <v>422</v>
      </c>
      <c r="E45" s="1312">
        <v>1631.3</v>
      </c>
      <c r="F45" s="1313">
        <v>-31.913520490480806</v>
      </c>
      <c r="G45" s="1312">
        <v>286.56398104265406</v>
      </c>
    </row>
    <row r="46" spans="1:7" ht="12.75">
      <c r="A46" s="1308">
        <v>37</v>
      </c>
      <c r="B46" s="1309" t="s">
        <v>1268</v>
      </c>
      <c r="C46" s="1310">
        <v>125.7</v>
      </c>
      <c r="D46" s="1311">
        <v>165</v>
      </c>
      <c r="E46" s="1312">
        <v>124.3</v>
      </c>
      <c r="F46" s="1313">
        <v>31.26491646778041</v>
      </c>
      <c r="G46" s="1312">
        <v>-24.666666666666657</v>
      </c>
    </row>
    <row r="47" spans="1:7" ht="12.75">
      <c r="A47" s="1308">
        <v>38</v>
      </c>
      <c r="B47" s="1309" t="s">
        <v>1269</v>
      </c>
      <c r="C47" s="1310">
        <v>525.2</v>
      </c>
      <c r="D47" s="1311">
        <v>275.8</v>
      </c>
      <c r="E47" s="1312">
        <v>291.7</v>
      </c>
      <c r="F47" s="1313">
        <v>-47.486671744097485</v>
      </c>
      <c r="G47" s="1312">
        <v>5.765047135605485</v>
      </c>
    </row>
    <row r="48" spans="1:7" ht="12.75">
      <c r="A48" s="1308">
        <v>39</v>
      </c>
      <c r="B48" s="1309" t="s">
        <v>1270</v>
      </c>
      <c r="C48" s="1310">
        <v>205.8</v>
      </c>
      <c r="D48" s="1311">
        <v>282.7</v>
      </c>
      <c r="E48" s="1312">
        <v>664.2</v>
      </c>
      <c r="F48" s="1313">
        <v>37.36637512147715</v>
      </c>
      <c r="G48" s="1312">
        <v>134.94870887867</v>
      </c>
    </row>
    <row r="49" spans="1:7" ht="12.75">
      <c r="A49" s="1308">
        <v>40</v>
      </c>
      <c r="B49" s="1309" t="s">
        <v>1271</v>
      </c>
      <c r="C49" s="1310">
        <v>287.7</v>
      </c>
      <c r="D49" s="1311">
        <v>265.4</v>
      </c>
      <c r="E49" s="1312">
        <v>128.5</v>
      </c>
      <c r="F49" s="1313">
        <v>-7.751129648939838</v>
      </c>
      <c r="G49" s="1312">
        <v>-51.582516955538814</v>
      </c>
    </row>
    <row r="50" spans="1:7" ht="12.75">
      <c r="A50" s="1308">
        <v>41</v>
      </c>
      <c r="B50" s="1309" t="s">
        <v>1272</v>
      </c>
      <c r="C50" s="1310">
        <v>429.1</v>
      </c>
      <c r="D50" s="1311">
        <v>357</v>
      </c>
      <c r="E50" s="1312">
        <v>465.2</v>
      </c>
      <c r="F50" s="1313">
        <v>-16.80261011419249</v>
      </c>
      <c r="G50" s="1312">
        <v>30.30812324929971</v>
      </c>
    </row>
    <row r="51" spans="1:7" ht="12.75">
      <c r="A51" s="1308">
        <v>42</v>
      </c>
      <c r="B51" s="1309" t="s">
        <v>1273</v>
      </c>
      <c r="C51" s="1310">
        <v>358.4</v>
      </c>
      <c r="D51" s="1311">
        <v>303.7</v>
      </c>
      <c r="E51" s="1312">
        <v>147.6</v>
      </c>
      <c r="F51" s="1313">
        <v>-15.262276785714306</v>
      </c>
      <c r="G51" s="1312">
        <v>-51.39940730984524</v>
      </c>
    </row>
    <row r="52" spans="1:7" ht="12.75">
      <c r="A52" s="1308">
        <v>43</v>
      </c>
      <c r="B52" s="1309" t="s">
        <v>1274</v>
      </c>
      <c r="C52" s="1310">
        <v>150</v>
      </c>
      <c r="D52" s="1311">
        <v>61.2</v>
      </c>
      <c r="E52" s="1312">
        <v>75.8</v>
      </c>
      <c r="F52" s="1313">
        <v>-59.2</v>
      </c>
      <c r="G52" s="1312">
        <v>23.856209150326805</v>
      </c>
    </row>
    <row r="53" spans="1:7" ht="12.75">
      <c r="A53" s="1308">
        <v>44</v>
      </c>
      <c r="B53" s="1309" t="s">
        <v>1275</v>
      </c>
      <c r="C53" s="1310">
        <v>2513.2</v>
      </c>
      <c r="D53" s="1311">
        <v>1692</v>
      </c>
      <c r="E53" s="1312">
        <v>2598.6</v>
      </c>
      <c r="F53" s="1313">
        <v>-32.675473499920415</v>
      </c>
      <c r="G53" s="1312">
        <v>53.581560283687935</v>
      </c>
    </row>
    <row r="54" spans="1:7" ht="12.75">
      <c r="A54" s="1308">
        <v>45</v>
      </c>
      <c r="B54" s="1309" t="s">
        <v>1276</v>
      </c>
      <c r="C54" s="1310">
        <v>3289</v>
      </c>
      <c r="D54" s="1311">
        <v>3190.3</v>
      </c>
      <c r="E54" s="1312">
        <v>2373.4</v>
      </c>
      <c r="F54" s="1313">
        <v>-3.000912131346908</v>
      </c>
      <c r="G54" s="1312">
        <v>-25.60574240667023</v>
      </c>
    </row>
    <row r="55" spans="1:7" ht="12.75">
      <c r="A55" s="1308">
        <v>46</v>
      </c>
      <c r="B55" s="1309" t="s">
        <v>1277</v>
      </c>
      <c r="C55" s="1310">
        <v>565.6</v>
      </c>
      <c r="D55" s="1311">
        <v>350</v>
      </c>
      <c r="E55" s="1312">
        <v>734.6</v>
      </c>
      <c r="F55" s="1313">
        <v>-38.11881188118812</v>
      </c>
      <c r="G55" s="1312">
        <v>109.88571428571427</v>
      </c>
    </row>
    <row r="56" spans="1:7" ht="12.75">
      <c r="A56" s="1308">
        <v>47</v>
      </c>
      <c r="B56" s="1309" t="s">
        <v>1278</v>
      </c>
      <c r="C56" s="1310">
        <v>6.9</v>
      </c>
      <c r="D56" s="1311">
        <v>0.2</v>
      </c>
      <c r="E56" s="1312">
        <v>0.5</v>
      </c>
      <c r="F56" s="1313">
        <v>-97.10144927536231</v>
      </c>
      <c r="G56" s="1312">
        <v>150</v>
      </c>
    </row>
    <row r="57" spans="1:7" ht="12.75">
      <c r="A57" s="1308">
        <v>48</v>
      </c>
      <c r="B57" s="1309" t="s">
        <v>1279</v>
      </c>
      <c r="C57" s="1310">
        <v>11</v>
      </c>
      <c r="D57" s="1311">
        <v>16.7</v>
      </c>
      <c r="E57" s="1312">
        <v>66.8</v>
      </c>
      <c r="F57" s="1313">
        <v>51.81818181818184</v>
      </c>
      <c r="G57" s="1312">
        <v>300</v>
      </c>
    </row>
    <row r="58" spans="1:7" ht="12.75">
      <c r="A58" s="1308">
        <v>49</v>
      </c>
      <c r="B58" s="1309" t="s">
        <v>1280</v>
      </c>
      <c r="C58" s="1310">
        <v>1358.1</v>
      </c>
      <c r="D58" s="1311">
        <v>1194.5</v>
      </c>
      <c r="E58" s="1312">
        <v>886.9</v>
      </c>
      <c r="F58" s="1313">
        <v>-12.04624107208599</v>
      </c>
      <c r="G58" s="1312">
        <v>-25.751360401841765</v>
      </c>
    </row>
    <row r="59" spans="1:7" ht="12.75">
      <c r="A59" s="1308">
        <v>50</v>
      </c>
      <c r="B59" s="1309" t="s">
        <v>1281</v>
      </c>
      <c r="C59" s="1310">
        <v>0</v>
      </c>
      <c r="D59" s="1311">
        <v>0</v>
      </c>
      <c r="E59" s="1312">
        <v>0</v>
      </c>
      <c r="F59" s="1313" t="s">
        <v>742</v>
      </c>
      <c r="G59" s="1312" t="s">
        <v>742</v>
      </c>
    </row>
    <row r="60" spans="1:7" ht="12.75">
      <c r="A60" s="1308">
        <v>51</v>
      </c>
      <c r="B60" s="1309" t="s">
        <v>1282</v>
      </c>
      <c r="C60" s="1310">
        <v>2784.9</v>
      </c>
      <c r="D60" s="1311">
        <v>3548.2</v>
      </c>
      <c r="E60" s="1312">
        <v>2799.6</v>
      </c>
      <c r="F60" s="1313">
        <v>27.408524543071564</v>
      </c>
      <c r="G60" s="1312">
        <v>-21.098021532044413</v>
      </c>
    </row>
    <row r="61" spans="1:7" ht="12.75">
      <c r="A61" s="1308"/>
      <c r="B61" s="1314" t="s">
        <v>1283</v>
      </c>
      <c r="C61" s="1315">
        <v>6222.93</v>
      </c>
      <c r="D61" s="1316">
        <v>4725.195</v>
      </c>
      <c r="E61" s="1317">
        <v>8994.194999999996</v>
      </c>
      <c r="F61" s="1318">
        <v>-24.068003336049102</v>
      </c>
      <c r="G61" s="1319">
        <v>90.34547780567777</v>
      </c>
    </row>
    <row r="62" spans="1:7" ht="13.5" thickBot="1">
      <c r="A62" s="1320"/>
      <c r="B62" s="1321" t="s">
        <v>1284</v>
      </c>
      <c r="C62" s="1322">
        <v>34336.5</v>
      </c>
      <c r="D62" s="1323">
        <v>31791.7</v>
      </c>
      <c r="E62" s="1324">
        <v>35120</v>
      </c>
      <c r="F62" s="1325">
        <v>-7.411355263349492</v>
      </c>
      <c r="G62" s="1326">
        <v>10.469084698207396</v>
      </c>
    </row>
    <row r="63" spans="1:7" ht="12.75">
      <c r="A63" s="1327"/>
      <c r="B63" s="1327"/>
      <c r="C63" s="1327"/>
      <c r="D63" s="1327"/>
      <c r="E63" s="1327"/>
      <c r="F63" s="1327"/>
      <c r="G63" s="1327"/>
    </row>
    <row r="64" spans="1:7" ht="12.75">
      <c r="A64" s="1327" t="s">
        <v>828</v>
      </c>
      <c r="B64" s="1327"/>
      <c r="C64" s="1327"/>
      <c r="D64" s="1327"/>
      <c r="E64" s="1327"/>
      <c r="F64" s="1327"/>
      <c r="G64" s="1327"/>
    </row>
  </sheetData>
  <sheetProtection/>
  <mergeCells count="3">
    <mergeCell ref="B1:G1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57421875" style="0" customWidth="1"/>
    <col min="2" max="2" width="24.8515625" style="0" bestFit="1" customWidth="1"/>
    <col min="7" max="7" width="10.57421875" style="0" customWidth="1"/>
  </cols>
  <sheetData>
    <row r="1" spans="1:7" ht="15.75" customHeight="1">
      <c r="A1" s="1718" t="s">
        <v>925</v>
      </c>
      <c r="B1" s="1718"/>
      <c r="C1" s="1718"/>
      <c r="D1" s="1718"/>
      <c r="E1" s="1718"/>
      <c r="F1" s="1718"/>
      <c r="G1" s="1718"/>
    </row>
    <row r="2" spans="1:7" ht="15.75">
      <c r="A2" s="1287" t="s">
        <v>335</v>
      </c>
      <c r="B2" s="1288"/>
      <c r="C2" s="1288"/>
      <c r="D2" s="1288"/>
      <c r="E2" s="1288"/>
      <c r="F2" s="1288"/>
      <c r="G2" s="1288"/>
    </row>
    <row r="3" spans="1:8" ht="13.5" thickBot="1">
      <c r="A3" s="1289"/>
      <c r="B3" s="1290"/>
      <c r="C3" s="1290"/>
      <c r="D3" s="1291"/>
      <c r="E3" s="1291"/>
      <c r="F3" s="1290"/>
      <c r="G3" s="1290" t="s">
        <v>559</v>
      </c>
      <c r="H3" s="1179"/>
    </row>
    <row r="4" spans="1:7" ht="12.75">
      <c r="A4" s="1328"/>
      <c r="B4" s="1293"/>
      <c r="C4" s="1944" t="s">
        <v>132</v>
      </c>
      <c r="D4" s="1945"/>
      <c r="E4" s="1946"/>
      <c r="F4" s="1942" t="s">
        <v>800</v>
      </c>
      <c r="G4" s="1943"/>
    </row>
    <row r="5" spans="1:7" ht="12.75">
      <c r="A5" s="1294"/>
      <c r="B5" s="1295"/>
      <c r="C5" s="1296" t="s">
        <v>110</v>
      </c>
      <c r="D5" s="1297" t="s">
        <v>644</v>
      </c>
      <c r="E5" s="1300" t="s">
        <v>82</v>
      </c>
      <c r="F5" s="1299" t="s">
        <v>644</v>
      </c>
      <c r="G5" s="1300" t="s">
        <v>1484</v>
      </c>
    </row>
    <row r="6" spans="1:7" ht="12.75">
      <c r="A6" s="1329"/>
      <c r="B6" s="1302" t="s">
        <v>826</v>
      </c>
      <c r="C6" s="1330">
        <v>11173.1</v>
      </c>
      <c r="D6" s="1331">
        <v>9671.4</v>
      </c>
      <c r="E6" s="1307">
        <v>16233.7</v>
      </c>
      <c r="F6" s="1306">
        <v>-13.440316474389391</v>
      </c>
      <c r="G6" s="1307">
        <v>67.85263767396657</v>
      </c>
    </row>
    <row r="7" spans="1:7" ht="12.75">
      <c r="A7" s="1308">
        <v>1</v>
      </c>
      <c r="B7" s="1309" t="s">
        <v>1290</v>
      </c>
      <c r="C7" s="1332">
        <v>230.1</v>
      </c>
      <c r="D7" s="1311">
        <v>155.3</v>
      </c>
      <c r="E7" s="1312">
        <v>398.5</v>
      </c>
      <c r="F7" s="1313">
        <v>-32.50760538896131</v>
      </c>
      <c r="G7" s="1312">
        <v>156.60012878300063</v>
      </c>
    </row>
    <row r="8" spans="1:7" ht="12.75">
      <c r="A8" s="1308">
        <v>2</v>
      </c>
      <c r="B8" s="1309" t="s">
        <v>1251</v>
      </c>
      <c r="C8" s="1333">
        <v>38.4</v>
      </c>
      <c r="D8" s="1311">
        <v>60.3</v>
      </c>
      <c r="E8" s="1312">
        <v>286.9</v>
      </c>
      <c r="F8" s="1313">
        <v>57.03125</v>
      </c>
      <c r="G8" s="1312">
        <v>375.78772802653396</v>
      </c>
    </row>
    <row r="9" spans="1:7" ht="12.75">
      <c r="A9" s="1308">
        <v>3</v>
      </c>
      <c r="B9" s="1309" t="s">
        <v>1291</v>
      </c>
      <c r="C9" s="1333">
        <v>173</v>
      </c>
      <c r="D9" s="1311">
        <v>328.9</v>
      </c>
      <c r="E9" s="1312">
        <v>278.8</v>
      </c>
      <c r="F9" s="1313">
        <v>90.11560693641621</v>
      </c>
      <c r="G9" s="1312">
        <v>-15.232593493463071</v>
      </c>
    </row>
    <row r="10" spans="1:7" ht="12.75">
      <c r="A10" s="1308">
        <v>4</v>
      </c>
      <c r="B10" s="1309" t="s">
        <v>1292</v>
      </c>
      <c r="C10" s="1333">
        <v>4.3</v>
      </c>
      <c r="D10" s="1311">
        <v>1.2</v>
      </c>
      <c r="E10" s="1312">
        <v>1</v>
      </c>
      <c r="F10" s="1313">
        <v>-72.09302325581396</v>
      </c>
      <c r="G10" s="1312">
        <v>-16.666666666666657</v>
      </c>
    </row>
    <row r="11" spans="1:7" ht="12.75">
      <c r="A11" s="1308">
        <v>5</v>
      </c>
      <c r="B11" s="1309" t="s">
        <v>1263</v>
      </c>
      <c r="C11" s="1333">
        <v>839.1</v>
      </c>
      <c r="D11" s="1311">
        <v>261.5</v>
      </c>
      <c r="E11" s="1312">
        <v>1163.7</v>
      </c>
      <c r="F11" s="1313">
        <v>-68.83565725181742</v>
      </c>
      <c r="G11" s="1312">
        <v>345.00956022944564</v>
      </c>
    </row>
    <row r="12" spans="1:7" ht="12.75">
      <c r="A12" s="1308">
        <v>6</v>
      </c>
      <c r="B12" s="1309" t="s">
        <v>217</v>
      </c>
      <c r="C12" s="1333">
        <v>354.2</v>
      </c>
      <c r="D12" s="1311">
        <v>615.8</v>
      </c>
      <c r="E12" s="1312">
        <v>4543.1</v>
      </c>
      <c r="F12" s="1313">
        <v>73.85657820440429</v>
      </c>
      <c r="G12" s="1312">
        <v>637.7557648587203</v>
      </c>
    </row>
    <row r="13" spans="1:7" ht="12.75">
      <c r="A13" s="1308">
        <v>7</v>
      </c>
      <c r="B13" s="1309" t="s">
        <v>1293</v>
      </c>
      <c r="C13" s="1333">
        <v>4264.8</v>
      </c>
      <c r="D13" s="1311">
        <v>3841.5</v>
      </c>
      <c r="E13" s="1312">
        <v>4119</v>
      </c>
      <c r="F13" s="1313">
        <v>-9.925436128306146</v>
      </c>
      <c r="G13" s="1312">
        <v>7.223740726278805</v>
      </c>
    </row>
    <row r="14" spans="1:7" ht="12.75">
      <c r="A14" s="1308">
        <v>8</v>
      </c>
      <c r="B14" s="1309" t="s">
        <v>1294</v>
      </c>
      <c r="C14" s="1333">
        <v>108.1</v>
      </c>
      <c r="D14" s="1311">
        <v>16.7</v>
      </c>
      <c r="E14" s="1312">
        <v>56.3</v>
      </c>
      <c r="F14" s="1313">
        <v>-84.55134135060129</v>
      </c>
      <c r="G14" s="1312">
        <v>237.12574850299404</v>
      </c>
    </row>
    <row r="15" spans="1:7" ht="12.75">
      <c r="A15" s="1308">
        <v>9</v>
      </c>
      <c r="B15" s="1309" t="s">
        <v>1295</v>
      </c>
      <c r="C15" s="1333">
        <v>258.6</v>
      </c>
      <c r="D15" s="1311">
        <v>213.3</v>
      </c>
      <c r="E15" s="1312">
        <v>238.2</v>
      </c>
      <c r="F15" s="1313">
        <v>-17.51740139211138</v>
      </c>
      <c r="G15" s="1312">
        <v>11.673699015471158</v>
      </c>
    </row>
    <row r="16" spans="1:7" ht="12.75">
      <c r="A16" s="1308">
        <v>10</v>
      </c>
      <c r="B16" s="1309" t="s">
        <v>1296</v>
      </c>
      <c r="C16" s="1333">
        <v>253.2</v>
      </c>
      <c r="D16" s="1311">
        <v>192.8</v>
      </c>
      <c r="E16" s="1312">
        <v>278.4</v>
      </c>
      <c r="F16" s="1313">
        <v>-23.854660347551345</v>
      </c>
      <c r="G16" s="1312">
        <v>44.398340248962626</v>
      </c>
    </row>
    <row r="17" spans="1:7" ht="12.75">
      <c r="A17" s="1308">
        <v>11</v>
      </c>
      <c r="B17" s="1309" t="s">
        <v>1297</v>
      </c>
      <c r="C17" s="1333">
        <v>107.4</v>
      </c>
      <c r="D17" s="1311">
        <v>38.5</v>
      </c>
      <c r="E17" s="1312">
        <v>47</v>
      </c>
      <c r="F17" s="1313">
        <v>-64.1527001862197</v>
      </c>
      <c r="G17" s="1312">
        <v>22.077922077922096</v>
      </c>
    </row>
    <row r="18" spans="1:7" ht="12.75">
      <c r="A18" s="1308">
        <v>12</v>
      </c>
      <c r="B18" s="1309" t="s">
        <v>1298</v>
      </c>
      <c r="C18" s="1333">
        <v>4541.9</v>
      </c>
      <c r="D18" s="1311">
        <v>3945.6</v>
      </c>
      <c r="E18" s="1312">
        <v>4822.8</v>
      </c>
      <c r="F18" s="1313">
        <v>-13.128866773817123</v>
      </c>
      <c r="G18" s="1312">
        <v>22.2323600973236</v>
      </c>
    </row>
    <row r="19" spans="1:7" ht="12.75">
      <c r="A19" s="1310"/>
      <c r="B19" s="1314" t="s">
        <v>1283</v>
      </c>
      <c r="C19" s="1334">
        <v>2949.9</v>
      </c>
      <c r="D19" s="1335">
        <v>5837.2</v>
      </c>
      <c r="E19" s="1336">
        <v>5294.8</v>
      </c>
      <c r="F19" s="1318">
        <v>97.87789416590391</v>
      </c>
      <c r="G19" s="1319">
        <v>-9.29212636195436</v>
      </c>
    </row>
    <row r="20" spans="1:7" ht="13.5" thickBot="1">
      <c r="A20" s="1337"/>
      <c r="B20" s="1321" t="s">
        <v>1299</v>
      </c>
      <c r="C20" s="1338">
        <v>14123</v>
      </c>
      <c r="D20" s="1323">
        <v>15508.6</v>
      </c>
      <c r="E20" s="1324">
        <v>21528.5</v>
      </c>
      <c r="F20" s="1325">
        <v>9.810946682716136</v>
      </c>
      <c r="G20" s="1326">
        <v>38.81652760403907</v>
      </c>
    </row>
  </sheetData>
  <sheetProtection/>
  <mergeCells count="3">
    <mergeCell ref="A1:G1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6.00390625" style="0" customWidth="1"/>
    <col min="2" max="2" width="23.00390625" style="0" customWidth="1"/>
    <col min="3" max="3" width="10.140625" style="0" customWidth="1"/>
    <col min="4" max="4" width="10.00390625" style="0" customWidth="1"/>
    <col min="5" max="5" width="10.140625" style="0" customWidth="1"/>
    <col min="6" max="6" width="10.28125" style="0" customWidth="1"/>
    <col min="7" max="7" width="11.140625" style="0" customWidth="1"/>
  </cols>
  <sheetData>
    <row r="1" spans="1:7" ht="15.75">
      <c r="A1" s="1357" t="s">
        <v>926</v>
      </c>
      <c r="B1" s="1287"/>
      <c r="C1" s="1287"/>
      <c r="D1" s="1287"/>
      <c r="E1" s="1287"/>
      <c r="F1" s="1287"/>
      <c r="G1" s="1287"/>
    </row>
    <row r="2" spans="1:7" ht="15.75">
      <c r="A2" s="1287" t="s">
        <v>1477</v>
      </c>
      <c r="B2" s="1339"/>
      <c r="C2" s="1339"/>
      <c r="D2" s="1339"/>
      <c r="E2" s="1339"/>
      <c r="F2" s="1339"/>
      <c r="G2" s="1339"/>
    </row>
    <row r="3" spans="1:8" ht="13.5" thickBot="1">
      <c r="A3" s="1340"/>
      <c r="B3" s="1290"/>
      <c r="C3" s="1290"/>
      <c r="D3" s="1291"/>
      <c r="E3" s="1291"/>
      <c r="F3" s="1341"/>
      <c r="G3" s="1341" t="s">
        <v>559</v>
      </c>
      <c r="H3" s="1179"/>
    </row>
    <row r="4" spans="1:7" ht="12.75">
      <c r="A4" s="1342"/>
      <c r="B4" s="1293"/>
      <c r="C4" s="1944" t="s">
        <v>415</v>
      </c>
      <c r="D4" s="1945"/>
      <c r="E4" s="1946"/>
      <c r="F4" s="1942" t="s">
        <v>800</v>
      </c>
      <c r="G4" s="1943"/>
    </row>
    <row r="5" spans="1:7" ht="12.75">
      <c r="A5" s="1294"/>
      <c r="B5" s="1295"/>
      <c r="C5" s="1296" t="s">
        <v>110</v>
      </c>
      <c r="D5" s="1297" t="s">
        <v>644</v>
      </c>
      <c r="E5" s="1300" t="s">
        <v>82</v>
      </c>
      <c r="F5" s="1299" t="s">
        <v>644</v>
      </c>
      <c r="G5" s="1300" t="s">
        <v>1484</v>
      </c>
    </row>
    <row r="6" spans="1:7" ht="12.75">
      <c r="A6" s="1343"/>
      <c r="B6" s="1302" t="s">
        <v>826</v>
      </c>
      <c r="C6" s="1330">
        <v>71452.00499999999</v>
      </c>
      <c r="D6" s="1344">
        <v>92769.70600000003</v>
      </c>
      <c r="E6" s="1345">
        <v>98054.444</v>
      </c>
      <c r="F6" s="1306">
        <v>29.834993433704284</v>
      </c>
      <c r="G6" s="1307">
        <v>5.6966204032164995</v>
      </c>
    </row>
    <row r="7" spans="1:7" ht="12.75">
      <c r="A7" s="1308">
        <v>1</v>
      </c>
      <c r="B7" s="1346" t="s">
        <v>1300</v>
      </c>
      <c r="C7" s="1333">
        <v>760.1</v>
      </c>
      <c r="D7" s="1347">
        <v>1320.3</v>
      </c>
      <c r="E7" s="1348">
        <v>1745.8</v>
      </c>
      <c r="F7" s="1349">
        <v>73.70082883831074</v>
      </c>
      <c r="G7" s="1350">
        <v>32.22752404756494</v>
      </c>
    </row>
    <row r="8" spans="1:7" ht="12.75">
      <c r="A8" s="1308">
        <v>2</v>
      </c>
      <c r="B8" s="1346" t="s">
        <v>1301</v>
      </c>
      <c r="C8" s="1333">
        <v>353.44</v>
      </c>
      <c r="D8" s="1347">
        <v>542.532</v>
      </c>
      <c r="E8" s="1348">
        <v>358.35</v>
      </c>
      <c r="F8" s="1349">
        <v>53.50045269352651</v>
      </c>
      <c r="G8" s="1350">
        <v>-33.948596580478224</v>
      </c>
    </row>
    <row r="9" spans="1:7" ht="12.75">
      <c r="A9" s="1308">
        <v>3</v>
      </c>
      <c r="B9" s="1346" t="s">
        <v>1302</v>
      </c>
      <c r="C9" s="1333">
        <v>337.8</v>
      </c>
      <c r="D9" s="1347">
        <v>380.8</v>
      </c>
      <c r="E9" s="1348">
        <v>605.8</v>
      </c>
      <c r="F9" s="1349">
        <v>12.729425695677918</v>
      </c>
      <c r="G9" s="1350">
        <v>59.08613445378151</v>
      </c>
    </row>
    <row r="10" spans="1:7" ht="12.75">
      <c r="A10" s="1308">
        <v>4</v>
      </c>
      <c r="B10" s="1346" t="s">
        <v>1303</v>
      </c>
      <c r="C10" s="1333">
        <v>305.6</v>
      </c>
      <c r="D10" s="1347">
        <v>187.5</v>
      </c>
      <c r="E10" s="1348">
        <v>92.9</v>
      </c>
      <c r="F10" s="1349">
        <v>-38.64528795811519</v>
      </c>
      <c r="G10" s="1350">
        <v>-50.453333333333326</v>
      </c>
    </row>
    <row r="11" spans="1:7" ht="12.75">
      <c r="A11" s="1308">
        <v>5</v>
      </c>
      <c r="B11" s="1346" t="s">
        <v>1304</v>
      </c>
      <c r="C11" s="1333">
        <v>258.1</v>
      </c>
      <c r="D11" s="1347">
        <v>352.4</v>
      </c>
      <c r="E11" s="1348">
        <v>462.3</v>
      </c>
      <c r="F11" s="1349">
        <v>36.53622626888807</v>
      </c>
      <c r="G11" s="1350">
        <v>31.18615209988647</v>
      </c>
    </row>
    <row r="12" spans="1:7" ht="12.75">
      <c r="A12" s="1308">
        <v>6</v>
      </c>
      <c r="B12" s="1346" t="s">
        <v>1305</v>
      </c>
      <c r="C12" s="1333">
        <v>2213.5</v>
      </c>
      <c r="D12" s="1347">
        <v>1973.5</v>
      </c>
      <c r="E12" s="1348">
        <v>3009.3</v>
      </c>
      <c r="F12" s="1349">
        <v>-10.84255703636775</v>
      </c>
      <c r="G12" s="1350">
        <v>52.48543197365089</v>
      </c>
    </row>
    <row r="13" spans="1:7" ht="12.75">
      <c r="A13" s="1308">
        <v>7</v>
      </c>
      <c r="B13" s="1346" t="s">
        <v>1306</v>
      </c>
      <c r="C13" s="1333">
        <v>588.5</v>
      </c>
      <c r="D13" s="1347">
        <v>315.2</v>
      </c>
      <c r="E13" s="1348">
        <v>45.2</v>
      </c>
      <c r="F13" s="1349">
        <v>-46.440101954120664</v>
      </c>
      <c r="G13" s="1350">
        <v>-85.65989847715736</v>
      </c>
    </row>
    <row r="14" spans="1:7" ht="12.75">
      <c r="A14" s="1308">
        <v>8</v>
      </c>
      <c r="B14" s="1346" t="s">
        <v>1241</v>
      </c>
      <c r="C14" s="1333">
        <v>2097.1</v>
      </c>
      <c r="D14" s="1347">
        <v>2179</v>
      </c>
      <c r="E14" s="1348">
        <v>2181.6</v>
      </c>
      <c r="F14" s="1349">
        <v>3.905393161985586</v>
      </c>
      <c r="G14" s="1350">
        <v>0.11932078935291202</v>
      </c>
    </row>
    <row r="15" spans="1:7" ht="12.75">
      <c r="A15" s="1308">
        <v>9</v>
      </c>
      <c r="B15" s="1346" t="s">
        <v>1307</v>
      </c>
      <c r="C15" s="1333">
        <v>836.7</v>
      </c>
      <c r="D15" s="1347">
        <v>749.5</v>
      </c>
      <c r="E15" s="1348">
        <v>1340.8</v>
      </c>
      <c r="F15" s="1349">
        <v>-10.42189554201029</v>
      </c>
      <c r="G15" s="1350">
        <v>78.89259506337558</v>
      </c>
    </row>
    <row r="16" spans="1:7" ht="12.75">
      <c r="A16" s="1308">
        <v>10</v>
      </c>
      <c r="B16" s="1346" t="s">
        <v>1308</v>
      </c>
      <c r="C16" s="1333">
        <v>1713.1019999999999</v>
      </c>
      <c r="D16" s="1347">
        <v>3507.244</v>
      </c>
      <c r="E16" s="1348">
        <v>5087.451</v>
      </c>
      <c r="F16" s="1349">
        <v>104.73059981250387</v>
      </c>
      <c r="G16" s="1350">
        <v>45.055519376467686</v>
      </c>
    </row>
    <row r="17" spans="1:7" ht="12.75">
      <c r="A17" s="1308">
        <v>11</v>
      </c>
      <c r="B17" s="1346" t="s">
        <v>1309</v>
      </c>
      <c r="C17" s="1333">
        <v>48.2</v>
      </c>
      <c r="D17" s="1347">
        <v>42.3</v>
      </c>
      <c r="E17" s="1348">
        <v>51.6</v>
      </c>
      <c r="F17" s="1349">
        <v>-12.240663900414944</v>
      </c>
      <c r="G17" s="1350">
        <v>21.98581560283688</v>
      </c>
    </row>
    <row r="18" spans="1:7" ht="12.75">
      <c r="A18" s="1308">
        <v>12</v>
      </c>
      <c r="B18" s="1346" t="s">
        <v>1310</v>
      </c>
      <c r="C18" s="1333">
        <v>466.7</v>
      </c>
      <c r="D18" s="1347">
        <v>453.7</v>
      </c>
      <c r="E18" s="1348">
        <v>655.3</v>
      </c>
      <c r="F18" s="1349">
        <v>-2.7855153203342695</v>
      </c>
      <c r="G18" s="1350">
        <v>44.434648446109776</v>
      </c>
    </row>
    <row r="19" spans="1:7" ht="12.75">
      <c r="A19" s="1308">
        <v>13</v>
      </c>
      <c r="B19" s="1346" t="s">
        <v>1311</v>
      </c>
      <c r="C19" s="1333">
        <v>121.7</v>
      </c>
      <c r="D19" s="1347">
        <v>181.9</v>
      </c>
      <c r="E19" s="1348">
        <v>260.3</v>
      </c>
      <c r="F19" s="1349">
        <v>49.46589975349221</v>
      </c>
      <c r="G19" s="1350">
        <v>43.10060472787242</v>
      </c>
    </row>
    <row r="20" spans="1:7" ht="12.75">
      <c r="A20" s="1308">
        <v>14</v>
      </c>
      <c r="B20" s="1346" t="s">
        <v>1312</v>
      </c>
      <c r="C20" s="1333">
        <v>117.1</v>
      </c>
      <c r="D20" s="1347">
        <v>85.4</v>
      </c>
      <c r="E20" s="1348">
        <v>56.6</v>
      </c>
      <c r="F20" s="1349">
        <v>-27.070879590093938</v>
      </c>
      <c r="G20" s="1350">
        <v>-33.72365339578455</v>
      </c>
    </row>
    <row r="21" spans="1:7" ht="12.75">
      <c r="A21" s="1308">
        <v>15</v>
      </c>
      <c r="B21" s="1346" t="s">
        <v>1313</v>
      </c>
      <c r="C21" s="1333">
        <v>1887.7</v>
      </c>
      <c r="D21" s="1347">
        <v>2954.8</v>
      </c>
      <c r="E21" s="1348">
        <v>3017</v>
      </c>
      <c r="F21" s="1349">
        <v>56.52910949833131</v>
      </c>
      <c r="G21" s="1350">
        <v>2.105049411127652</v>
      </c>
    </row>
    <row r="22" spans="1:7" ht="12.75">
      <c r="A22" s="1308">
        <v>16</v>
      </c>
      <c r="B22" s="1346" t="s">
        <v>1314</v>
      </c>
      <c r="C22" s="1333">
        <v>242.9</v>
      </c>
      <c r="D22" s="1347">
        <v>286.1</v>
      </c>
      <c r="E22" s="1348">
        <v>412.1</v>
      </c>
      <c r="F22" s="1349">
        <v>17.785096747632807</v>
      </c>
      <c r="G22" s="1350">
        <v>44.040545263893705</v>
      </c>
    </row>
    <row r="23" spans="1:7" ht="12.75">
      <c r="A23" s="1308">
        <v>17</v>
      </c>
      <c r="B23" s="1346" t="s">
        <v>1245</v>
      </c>
      <c r="C23" s="1333">
        <v>574.2</v>
      </c>
      <c r="D23" s="1347">
        <v>579</v>
      </c>
      <c r="E23" s="1348">
        <v>331</v>
      </c>
      <c r="F23" s="1349">
        <v>0.8359456635318878</v>
      </c>
      <c r="G23" s="1350">
        <v>-42.83246977547495</v>
      </c>
    </row>
    <row r="24" spans="1:7" ht="12.75">
      <c r="A24" s="1308">
        <v>18</v>
      </c>
      <c r="B24" s="1346" t="s">
        <v>1315</v>
      </c>
      <c r="C24" s="1333">
        <v>390.9</v>
      </c>
      <c r="D24" s="1347">
        <v>902.7</v>
      </c>
      <c r="E24" s="1348">
        <v>734.7</v>
      </c>
      <c r="F24" s="1349">
        <v>130.92862624712205</v>
      </c>
      <c r="G24" s="1350">
        <v>-18.610834164174136</v>
      </c>
    </row>
    <row r="25" spans="1:7" ht="12.75">
      <c r="A25" s="1308">
        <v>19</v>
      </c>
      <c r="B25" s="1346" t="s">
        <v>1316</v>
      </c>
      <c r="C25" s="1333">
        <v>1690.775</v>
      </c>
      <c r="D25" s="1347">
        <v>3307.495</v>
      </c>
      <c r="E25" s="1348">
        <v>2757.16</v>
      </c>
      <c r="F25" s="1349">
        <v>95.620055891529</v>
      </c>
      <c r="G25" s="1350">
        <v>-16.63902742105431</v>
      </c>
    </row>
    <row r="26" spans="1:7" ht="12.75">
      <c r="A26" s="1308">
        <v>20</v>
      </c>
      <c r="B26" s="1346" t="s">
        <v>1317</v>
      </c>
      <c r="C26" s="1333">
        <v>125.4</v>
      </c>
      <c r="D26" s="1347">
        <v>291.7</v>
      </c>
      <c r="E26" s="1348">
        <v>100.1</v>
      </c>
      <c r="F26" s="1349">
        <v>132.61562998405103</v>
      </c>
      <c r="G26" s="1350">
        <v>-65.68392183750427</v>
      </c>
    </row>
    <row r="27" spans="1:7" ht="12.75">
      <c r="A27" s="1308">
        <v>21</v>
      </c>
      <c r="B27" s="1346" t="s">
        <v>1318</v>
      </c>
      <c r="C27" s="1333">
        <v>300.4</v>
      </c>
      <c r="D27" s="1347">
        <v>432.7</v>
      </c>
      <c r="E27" s="1348">
        <v>210.9</v>
      </c>
      <c r="F27" s="1349">
        <v>44.04127829560588</v>
      </c>
      <c r="G27" s="1350">
        <v>-51.25953316385487</v>
      </c>
    </row>
    <row r="28" spans="1:7" ht="12.75">
      <c r="A28" s="1308">
        <v>22</v>
      </c>
      <c r="B28" s="1346" t="s">
        <v>1254</v>
      </c>
      <c r="C28" s="1333">
        <v>318.9</v>
      </c>
      <c r="D28" s="1347">
        <v>315.1</v>
      </c>
      <c r="E28" s="1348">
        <v>139.3</v>
      </c>
      <c r="F28" s="1349">
        <v>-1.1915961116337286</v>
      </c>
      <c r="G28" s="1350">
        <v>-55.79181212313552</v>
      </c>
    </row>
    <row r="29" spans="1:7" ht="12.75">
      <c r="A29" s="1308">
        <v>23</v>
      </c>
      <c r="B29" s="1346" t="s">
        <v>1319</v>
      </c>
      <c r="C29" s="1333">
        <v>3423.2430000000004</v>
      </c>
      <c r="D29" s="1347">
        <v>7179.283</v>
      </c>
      <c r="E29" s="1348">
        <v>4059.6849999999995</v>
      </c>
      <c r="F29" s="1349">
        <v>109.7216878848507</v>
      </c>
      <c r="G29" s="1350">
        <v>-43.452779337435246</v>
      </c>
    </row>
    <row r="30" spans="1:7" ht="12.75">
      <c r="A30" s="1308">
        <v>24</v>
      </c>
      <c r="B30" s="1346" t="s">
        <v>1320</v>
      </c>
      <c r="C30" s="1333">
        <v>1223.145</v>
      </c>
      <c r="D30" s="1347">
        <v>2004.987</v>
      </c>
      <c r="E30" s="1348">
        <v>1529.4279999999997</v>
      </c>
      <c r="F30" s="1349">
        <v>63.92063083281212</v>
      </c>
      <c r="G30" s="1350">
        <v>-23.71880715436062</v>
      </c>
    </row>
    <row r="31" spans="1:7" ht="12.75">
      <c r="A31" s="1308">
        <v>25</v>
      </c>
      <c r="B31" s="1346" t="s">
        <v>1321</v>
      </c>
      <c r="C31" s="1333">
        <v>3554.9</v>
      </c>
      <c r="D31" s="1347">
        <v>4318.9</v>
      </c>
      <c r="E31" s="1348">
        <v>5117.8</v>
      </c>
      <c r="F31" s="1349">
        <v>21.491462488396323</v>
      </c>
      <c r="G31" s="1350">
        <v>18.4977656347681</v>
      </c>
    </row>
    <row r="32" spans="1:7" ht="12.75">
      <c r="A32" s="1308">
        <v>26</v>
      </c>
      <c r="B32" s="1346" t="s">
        <v>1322</v>
      </c>
      <c r="C32" s="1333">
        <v>33.1</v>
      </c>
      <c r="D32" s="1347">
        <v>73.7</v>
      </c>
      <c r="E32" s="1348">
        <v>8.8</v>
      </c>
      <c r="F32" s="1349">
        <v>122.65861027190331</v>
      </c>
      <c r="G32" s="1350">
        <v>-88.05970149253731</v>
      </c>
    </row>
    <row r="33" spans="1:7" ht="12.75">
      <c r="A33" s="1308">
        <v>27</v>
      </c>
      <c r="B33" s="1346" t="s">
        <v>1323</v>
      </c>
      <c r="C33" s="1333">
        <v>3029.1</v>
      </c>
      <c r="D33" s="1347">
        <v>3967.2</v>
      </c>
      <c r="E33" s="1348">
        <v>6382.8</v>
      </c>
      <c r="F33" s="1349">
        <v>30.969594929186883</v>
      </c>
      <c r="G33" s="1350">
        <v>60.88929219600726</v>
      </c>
    </row>
    <row r="34" spans="1:7" ht="12.75">
      <c r="A34" s="1308">
        <v>28</v>
      </c>
      <c r="B34" s="1346" t="s">
        <v>1324</v>
      </c>
      <c r="C34" s="1333">
        <v>187</v>
      </c>
      <c r="D34" s="1347">
        <v>209.5</v>
      </c>
      <c r="E34" s="1348">
        <v>209.6</v>
      </c>
      <c r="F34" s="1349">
        <v>12.032085561497325</v>
      </c>
      <c r="G34" s="1350">
        <v>0.04773269689736992</v>
      </c>
    </row>
    <row r="35" spans="1:7" ht="12.75">
      <c r="A35" s="1308">
        <v>29</v>
      </c>
      <c r="B35" s="1346" t="s">
        <v>1261</v>
      </c>
      <c r="C35" s="1333">
        <v>672.8</v>
      </c>
      <c r="D35" s="1347">
        <v>569.4</v>
      </c>
      <c r="E35" s="1348">
        <v>906.1</v>
      </c>
      <c r="F35" s="1349">
        <v>-15.368608799048772</v>
      </c>
      <c r="G35" s="1350">
        <v>59.132420091324235</v>
      </c>
    </row>
    <row r="36" spans="1:7" ht="12.75">
      <c r="A36" s="1308">
        <v>30</v>
      </c>
      <c r="B36" s="1346" t="s">
        <v>1325</v>
      </c>
      <c r="C36" s="1333">
        <v>27402.4</v>
      </c>
      <c r="D36" s="1347">
        <v>33335.7</v>
      </c>
      <c r="E36" s="1348">
        <v>34095.1</v>
      </c>
      <c r="F36" s="1349">
        <v>21.652482994190294</v>
      </c>
      <c r="G36" s="1350">
        <v>2.2780382592835906</v>
      </c>
    </row>
    <row r="37" spans="1:7" ht="12.75">
      <c r="A37" s="1308">
        <v>31</v>
      </c>
      <c r="B37" s="1346" t="s">
        <v>1326</v>
      </c>
      <c r="C37" s="1333">
        <v>195.9</v>
      </c>
      <c r="D37" s="1347">
        <v>912.6</v>
      </c>
      <c r="E37" s="1348">
        <v>589.4</v>
      </c>
      <c r="F37" s="1349">
        <v>365.8499234303216</v>
      </c>
      <c r="G37" s="1350">
        <v>-35.4152969537585</v>
      </c>
    </row>
    <row r="38" spans="1:7" ht="12.75">
      <c r="A38" s="1308">
        <v>32</v>
      </c>
      <c r="B38" s="1346" t="s">
        <v>1264</v>
      </c>
      <c r="C38" s="1333">
        <v>74</v>
      </c>
      <c r="D38" s="1347">
        <v>109.4</v>
      </c>
      <c r="E38" s="1348">
        <v>133.7</v>
      </c>
      <c r="F38" s="1349">
        <v>47.83783783783778</v>
      </c>
      <c r="G38" s="1350">
        <v>22.21206581352837</v>
      </c>
    </row>
    <row r="39" spans="1:7" ht="12.75">
      <c r="A39" s="1308">
        <v>33</v>
      </c>
      <c r="B39" s="1346" t="s">
        <v>1327</v>
      </c>
      <c r="C39" s="1333">
        <v>398.2</v>
      </c>
      <c r="D39" s="1347">
        <v>392.9</v>
      </c>
      <c r="E39" s="1348">
        <v>469</v>
      </c>
      <c r="F39" s="1349">
        <v>-1.3309894525364143</v>
      </c>
      <c r="G39" s="1350">
        <v>19.368796131331138</v>
      </c>
    </row>
    <row r="40" spans="1:7" ht="12.75">
      <c r="A40" s="1308">
        <v>34</v>
      </c>
      <c r="B40" s="1346" t="s">
        <v>1328</v>
      </c>
      <c r="C40" s="1333">
        <v>54.8</v>
      </c>
      <c r="D40" s="1347">
        <v>40.5</v>
      </c>
      <c r="E40" s="1348">
        <v>48.9</v>
      </c>
      <c r="F40" s="1349">
        <v>-26.094890510948915</v>
      </c>
      <c r="G40" s="1350">
        <v>20.740740740740733</v>
      </c>
    </row>
    <row r="41" spans="1:7" ht="12.75">
      <c r="A41" s="1308">
        <v>35</v>
      </c>
      <c r="B41" s="1346" t="s">
        <v>1293</v>
      </c>
      <c r="C41" s="1333">
        <v>627.1</v>
      </c>
      <c r="D41" s="1347">
        <v>784.2</v>
      </c>
      <c r="E41" s="1348">
        <v>1001.6</v>
      </c>
      <c r="F41" s="1349">
        <v>25.05182586509332</v>
      </c>
      <c r="G41" s="1350">
        <v>27.722519765365973</v>
      </c>
    </row>
    <row r="42" spans="1:7" ht="12.75">
      <c r="A42" s="1308">
        <v>36</v>
      </c>
      <c r="B42" s="1346" t="s">
        <v>1329</v>
      </c>
      <c r="C42" s="1333">
        <v>1141.1</v>
      </c>
      <c r="D42" s="1347">
        <v>753.6</v>
      </c>
      <c r="E42" s="1348">
        <v>692.5</v>
      </c>
      <c r="F42" s="1349">
        <v>-33.95846113399351</v>
      </c>
      <c r="G42" s="1350">
        <v>-8.107749469214454</v>
      </c>
    </row>
    <row r="43" spans="1:7" ht="12.75">
      <c r="A43" s="1308">
        <v>37</v>
      </c>
      <c r="B43" s="1346" t="s">
        <v>1330</v>
      </c>
      <c r="C43" s="1333">
        <v>196.9</v>
      </c>
      <c r="D43" s="1347">
        <v>137.5</v>
      </c>
      <c r="E43" s="1348">
        <v>299.8</v>
      </c>
      <c r="F43" s="1349">
        <v>-30.167597765363126</v>
      </c>
      <c r="G43" s="1350">
        <v>118.03636363636357</v>
      </c>
    </row>
    <row r="44" spans="1:7" ht="12.75">
      <c r="A44" s="1308">
        <v>38</v>
      </c>
      <c r="B44" s="1346" t="s">
        <v>1331</v>
      </c>
      <c r="C44" s="1333">
        <v>172.4</v>
      </c>
      <c r="D44" s="1347">
        <v>155.3</v>
      </c>
      <c r="E44" s="1348">
        <v>178.3</v>
      </c>
      <c r="F44" s="1349">
        <v>-9.918793503480288</v>
      </c>
      <c r="G44" s="1350">
        <v>14.810045074050237</v>
      </c>
    </row>
    <row r="45" spans="1:7" ht="12.75">
      <c r="A45" s="1308">
        <v>39</v>
      </c>
      <c r="B45" s="1346" t="s">
        <v>1332</v>
      </c>
      <c r="C45" s="1333">
        <v>97.4</v>
      </c>
      <c r="D45" s="1347">
        <v>71.6</v>
      </c>
      <c r="E45" s="1348">
        <v>106.4</v>
      </c>
      <c r="F45" s="1349">
        <v>-26.488706365503077</v>
      </c>
      <c r="G45" s="1350">
        <v>48.60335195530726</v>
      </c>
    </row>
    <row r="46" spans="1:7" ht="12.75">
      <c r="A46" s="1308">
        <v>40</v>
      </c>
      <c r="B46" s="1346" t="s">
        <v>1333</v>
      </c>
      <c r="C46" s="1333">
        <v>2.6</v>
      </c>
      <c r="D46" s="1347">
        <v>0.065</v>
      </c>
      <c r="E46" s="1348">
        <v>15.47</v>
      </c>
      <c r="F46" s="1349">
        <v>-97.5</v>
      </c>
      <c r="G46" s="1350" t="s">
        <v>742</v>
      </c>
    </row>
    <row r="47" spans="1:7" ht="12.75">
      <c r="A47" s="1308">
        <v>41</v>
      </c>
      <c r="B47" s="1346" t="s">
        <v>1334</v>
      </c>
      <c r="C47" s="1333">
        <v>8.8</v>
      </c>
      <c r="D47" s="1347">
        <v>11.1</v>
      </c>
      <c r="E47" s="1348">
        <v>455.8</v>
      </c>
      <c r="F47" s="1349">
        <v>26.13636363636364</v>
      </c>
      <c r="G47" s="1350" t="s">
        <v>742</v>
      </c>
    </row>
    <row r="48" spans="1:7" ht="12.75">
      <c r="A48" s="1308">
        <v>42</v>
      </c>
      <c r="B48" s="1346" t="s">
        <v>1297</v>
      </c>
      <c r="C48" s="1333">
        <v>16.1</v>
      </c>
      <c r="D48" s="1347">
        <v>14.2</v>
      </c>
      <c r="E48" s="1348">
        <v>24.6</v>
      </c>
      <c r="F48" s="1349">
        <v>-11.801242236024862</v>
      </c>
      <c r="G48" s="1350">
        <v>73.23943661971833</v>
      </c>
    </row>
    <row r="49" spans="1:7" ht="12.75">
      <c r="A49" s="1308">
        <v>43</v>
      </c>
      <c r="B49" s="1346" t="s">
        <v>1335</v>
      </c>
      <c r="C49" s="1333">
        <v>1553.7</v>
      </c>
      <c r="D49" s="1347">
        <v>1417.6</v>
      </c>
      <c r="E49" s="1348">
        <v>2081.4</v>
      </c>
      <c r="F49" s="1349">
        <v>-8.759734826543081</v>
      </c>
      <c r="G49" s="1350">
        <v>46.825620767494314</v>
      </c>
    </row>
    <row r="50" spans="1:7" ht="12.75">
      <c r="A50" s="1308">
        <v>44</v>
      </c>
      <c r="B50" s="1346" t="s">
        <v>1276</v>
      </c>
      <c r="C50" s="1333">
        <v>2327.7</v>
      </c>
      <c r="D50" s="1347">
        <v>2427.3</v>
      </c>
      <c r="E50" s="1348">
        <v>1948.8</v>
      </c>
      <c r="F50" s="1349">
        <v>4.278901920350592</v>
      </c>
      <c r="G50" s="1350">
        <v>-19.71326164874553</v>
      </c>
    </row>
    <row r="51" spans="1:7" ht="12.75">
      <c r="A51" s="1308">
        <v>45</v>
      </c>
      <c r="B51" s="1346" t="s">
        <v>1336</v>
      </c>
      <c r="C51" s="1333">
        <v>545.8</v>
      </c>
      <c r="D51" s="1347">
        <v>612.8</v>
      </c>
      <c r="E51" s="1348">
        <v>821.9</v>
      </c>
      <c r="F51" s="1349">
        <v>12.275558812751925</v>
      </c>
      <c r="G51" s="1350">
        <v>34.122062663185375</v>
      </c>
    </row>
    <row r="52" spans="1:7" ht="12.75">
      <c r="A52" s="1308">
        <v>46</v>
      </c>
      <c r="B52" s="1346" t="s">
        <v>829</v>
      </c>
      <c r="C52" s="1333">
        <v>279</v>
      </c>
      <c r="D52" s="1347">
        <v>350.3</v>
      </c>
      <c r="E52" s="1348">
        <v>492.9</v>
      </c>
      <c r="F52" s="1349">
        <v>25.555555555555557</v>
      </c>
      <c r="G52" s="1350">
        <v>40.7079646017699</v>
      </c>
    </row>
    <row r="53" spans="1:7" ht="12.75">
      <c r="A53" s="1308">
        <v>47</v>
      </c>
      <c r="B53" s="1346" t="s">
        <v>1337</v>
      </c>
      <c r="C53" s="1333">
        <v>909.6</v>
      </c>
      <c r="D53" s="1347">
        <v>1277.3</v>
      </c>
      <c r="E53" s="1348">
        <v>767.7</v>
      </c>
      <c r="F53" s="1349">
        <v>40.424362357080014</v>
      </c>
      <c r="G53" s="1350">
        <v>-39.89665701088231</v>
      </c>
    </row>
    <row r="54" spans="1:7" ht="12.75">
      <c r="A54" s="1308">
        <v>48</v>
      </c>
      <c r="B54" s="1346" t="s">
        <v>1338</v>
      </c>
      <c r="C54" s="1333">
        <v>7445.7</v>
      </c>
      <c r="D54" s="1347">
        <v>9426.8</v>
      </c>
      <c r="E54" s="1348">
        <v>11772.1</v>
      </c>
      <c r="F54" s="1349">
        <v>26.607303544327593</v>
      </c>
      <c r="G54" s="1350">
        <v>24.879068188568752</v>
      </c>
    </row>
    <row r="55" spans="1:7" ht="12.75">
      <c r="A55" s="1308">
        <v>49</v>
      </c>
      <c r="B55" s="1346" t="s">
        <v>1339</v>
      </c>
      <c r="C55" s="1333">
        <v>130.7</v>
      </c>
      <c r="D55" s="1347">
        <v>875.1</v>
      </c>
      <c r="E55" s="1348">
        <v>189.3</v>
      </c>
      <c r="F55" s="1349">
        <v>569.5485845447589</v>
      </c>
      <c r="G55" s="1350">
        <v>-78.36818649297223</v>
      </c>
    </row>
    <row r="56" spans="1:7" ht="12.75">
      <c r="A56" s="1308"/>
      <c r="B56" s="1351" t="s">
        <v>1283</v>
      </c>
      <c r="C56" s="1334">
        <v>21685.09500000003</v>
      </c>
      <c r="D56" s="1352">
        <v>24276.293999999965</v>
      </c>
      <c r="E56" s="1353">
        <v>32484.855999999985</v>
      </c>
      <c r="F56" s="1318">
        <v>11.949216731584215</v>
      </c>
      <c r="G56" s="1319">
        <v>33.813077070165775</v>
      </c>
    </row>
    <row r="57" spans="1:7" ht="13.5" thickBot="1">
      <c r="A57" s="1320"/>
      <c r="B57" s="1354" t="s">
        <v>1340</v>
      </c>
      <c r="C57" s="1338">
        <v>93137.1</v>
      </c>
      <c r="D57" s="1355">
        <v>117046</v>
      </c>
      <c r="E57" s="1356">
        <v>130539.3</v>
      </c>
      <c r="F57" s="1325">
        <v>25.670651115398684</v>
      </c>
      <c r="G57" s="1326">
        <v>11.528202587017063</v>
      </c>
    </row>
  </sheetData>
  <sheetProtection/>
  <mergeCells count="2"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31">
      <selection activeCell="E19" sqref="E19"/>
    </sheetView>
  </sheetViews>
  <sheetFormatPr defaultColWidth="9.140625" defaultRowHeight="12.75"/>
  <cols>
    <col min="1" max="1" width="10.8515625" style="0" customWidth="1"/>
    <col min="2" max="2" width="29.57421875" style="0" customWidth="1"/>
    <col min="3" max="3" width="12.140625" style="0" customWidth="1"/>
    <col min="4" max="4" width="11.421875" style="0" customWidth="1"/>
    <col min="5" max="5" width="12.140625" style="0" customWidth="1"/>
    <col min="6" max="6" width="11.140625" style="0" customWidth="1"/>
    <col min="7" max="7" width="14.00390625" style="0" customWidth="1"/>
  </cols>
  <sheetData>
    <row r="1" spans="1:7" ht="15.75" customHeight="1">
      <c r="A1" s="1947" t="s">
        <v>927</v>
      </c>
      <c r="B1" s="1947"/>
      <c r="C1" s="1947"/>
      <c r="D1" s="1947"/>
      <c r="E1" s="1947"/>
      <c r="F1" s="1947"/>
      <c r="G1" s="1947"/>
    </row>
    <row r="2" spans="1:7" ht="15.75">
      <c r="A2" s="1948" t="s">
        <v>1478</v>
      </c>
      <c r="B2" s="1948"/>
      <c r="C2" s="1948"/>
      <c r="D2" s="1948"/>
      <c r="E2" s="1948"/>
      <c r="F2" s="1948"/>
      <c r="G2" s="1948"/>
    </row>
    <row r="3" spans="1:8" ht="13.5" thickBot="1">
      <c r="A3" s="1340"/>
      <c r="B3" s="1290"/>
      <c r="C3" s="1290"/>
      <c r="D3" s="1291"/>
      <c r="E3" s="1291"/>
      <c r="F3" s="1341"/>
      <c r="G3" s="1358" t="s">
        <v>559</v>
      </c>
      <c r="H3" s="1179"/>
    </row>
    <row r="4" spans="1:7" ht="12.75">
      <c r="A4" s="1342"/>
      <c r="B4" s="1293"/>
      <c r="C4" s="1944" t="s">
        <v>132</v>
      </c>
      <c r="D4" s="1945"/>
      <c r="E4" s="1946"/>
      <c r="F4" s="1942" t="s">
        <v>800</v>
      </c>
      <c r="G4" s="1943"/>
    </row>
    <row r="5" spans="1:7" ht="12.75">
      <c r="A5" s="1294"/>
      <c r="B5" s="1295"/>
      <c r="C5" s="1296" t="s">
        <v>110</v>
      </c>
      <c r="D5" s="1297" t="s">
        <v>644</v>
      </c>
      <c r="E5" s="1300" t="s">
        <v>82</v>
      </c>
      <c r="F5" s="1299" t="s">
        <v>644</v>
      </c>
      <c r="G5" s="1300" t="s">
        <v>1484</v>
      </c>
    </row>
    <row r="6" spans="1:7" ht="12.75">
      <c r="A6" s="1343"/>
      <c r="B6" s="1302" t="s">
        <v>826</v>
      </c>
      <c r="C6" s="1330">
        <v>44926.5</v>
      </c>
      <c r="D6" s="1331">
        <v>49806.5</v>
      </c>
      <c r="E6" s="1307">
        <v>70912.1</v>
      </c>
      <c r="F6" s="1306">
        <v>10.86218601493556</v>
      </c>
      <c r="G6" s="1307">
        <v>42.37519199301292</v>
      </c>
    </row>
    <row r="7" spans="1:7" ht="12.75">
      <c r="A7" s="1308">
        <v>1</v>
      </c>
      <c r="B7" s="1346" t="s">
        <v>1341</v>
      </c>
      <c r="C7" s="1333">
        <v>1135.6</v>
      </c>
      <c r="D7" s="1311">
        <v>696.8</v>
      </c>
      <c r="E7" s="1312">
        <v>1437.7</v>
      </c>
      <c r="F7" s="1313">
        <v>-38.64036632617118</v>
      </c>
      <c r="G7" s="1312">
        <v>106.3289322617681</v>
      </c>
    </row>
    <row r="8" spans="1:7" ht="12.75">
      <c r="A8" s="1308">
        <v>2</v>
      </c>
      <c r="B8" s="1346" t="s">
        <v>1342</v>
      </c>
      <c r="C8" s="1333">
        <v>101.2</v>
      </c>
      <c r="D8" s="1311">
        <v>62.4</v>
      </c>
      <c r="E8" s="1312">
        <v>73.1</v>
      </c>
      <c r="F8" s="1313">
        <v>-38.33992094861662</v>
      </c>
      <c r="G8" s="1312">
        <v>17.147435897435898</v>
      </c>
    </row>
    <row r="9" spans="1:7" ht="12.75">
      <c r="A9" s="1308">
        <v>3</v>
      </c>
      <c r="B9" s="1346" t="s">
        <v>1343</v>
      </c>
      <c r="C9" s="1333">
        <v>885.7</v>
      </c>
      <c r="D9" s="1311">
        <v>1359.5</v>
      </c>
      <c r="E9" s="1312">
        <v>2294.8</v>
      </c>
      <c r="F9" s="1313">
        <v>53.49441120018065</v>
      </c>
      <c r="G9" s="1312">
        <v>68.79735196763514</v>
      </c>
    </row>
    <row r="10" spans="1:7" ht="12.75">
      <c r="A10" s="1308">
        <v>4</v>
      </c>
      <c r="B10" s="1346" t="s">
        <v>1344</v>
      </c>
      <c r="C10" s="1333">
        <v>18</v>
      </c>
      <c r="D10" s="1311">
        <v>12.4</v>
      </c>
      <c r="E10" s="1312">
        <v>2.6</v>
      </c>
      <c r="F10" s="1313">
        <v>-31.111111111111114</v>
      </c>
      <c r="G10" s="1312">
        <v>-79.03225806451613</v>
      </c>
    </row>
    <row r="11" spans="1:7" ht="12.75">
      <c r="A11" s="1308">
        <v>5</v>
      </c>
      <c r="B11" s="1346" t="s">
        <v>1345</v>
      </c>
      <c r="C11" s="1333">
        <v>131.1</v>
      </c>
      <c r="D11" s="1311">
        <v>92.1</v>
      </c>
      <c r="E11" s="1312">
        <v>126.4</v>
      </c>
      <c r="F11" s="1313">
        <v>-29.748283752860416</v>
      </c>
      <c r="G11" s="1312">
        <v>37.24212812160695</v>
      </c>
    </row>
    <row r="12" spans="1:7" ht="12.75">
      <c r="A12" s="1308">
        <v>6</v>
      </c>
      <c r="B12" s="1346" t="s">
        <v>1306</v>
      </c>
      <c r="C12" s="1333">
        <v>617.3</v>
      </c>
      <c r="D12" s="1311">
        <v>19.6</v>
      </c>
      <c r="E12" s="1312">
        <v>79.8</v>
      </c>
      <c r="F12" s="1313">
        <v>-96.82488255305363</v>
      </c>
      <c r="G12" s="1312">
        <v>307.1428571428572</v>
      </c>
    </row>
    <row r="13" spans="1:7" ht="12.75">
      <c r="A13" s="1308">
        <v>7</v>
      </c>
      <c r="B13" s="1346" t="s">
        <v>1346</v>
      </c>
      <c r="C13" s="1333">
        <v>12.9</v>
      </c>
      <c r="D13" s="1311">
        <v>22.8</v>
      </c>
      <c r="E13" s="1312">
        <v>31.8</v>
      </c>
      <c r="F13" s="1313">
        <v>76.74418604651163</v>
      </c>
      <c r="G13" s="1312">
        <v>39.4736842105263</v>
      </c>
    </row>
    <row r="14" spans="1:7" ht="12.75">
      <c r="A14" s="1308">
        <v>8</v>
      </c>
      <c r="B14" s="1346" t="s">
        <v>1347</v>
      </c>
      <c r="C14" s="1333">
        <v>87</v>
      </c>
      <c r="D14" s="1311">
        <v>102.4</v>
      </c>
      <c r="E14" s="1312">
        <v>22.5</v>
      </c>
      <c r="F14" s="1313">
        <v>17.701149425287355</v>
      </c>
      <c r="G14" s="1312">
        <v>-78.02734375</v>
      </c>
    </row>
    <row r="15" spans="1:7" ht="12.75">
      <c r="A15" s="1308">
        <v>9</v>
      </c>
      <c r="B15" s="1346" t="s">
        <v>1348</v>
      </c>
      <c r="C15" s="1333">
        <v>50.2</v>
      </c>
      <c r="D15" s="1311">
        <v>9</v>
      </c>
      <c r="E15" s="1312">
        <v>94.6</v>
      </c>
      <c r="F15" s="1313">
        <v>-82.07171314741035</v>
      </c>
      <c r="G15" s="1312">
        <v>951.1111111111113</v>
      </c>
    </row>
    <row r="16" spans="1:7" ht="12.75">
      <c r="A16" s="1308">
        <v>10</v>
      </c>
      <c r="B16" s="1346" t="s">
        <v>830</v>
      </c>
      <c r="C16" s="1333">
        <v>2313.1</v>
      </c>
      <c r="D16" s="1311">
        <v>1906.3</v>
      </c>
      <c r="E16" s="1312">
        <v>3105.3</v>
      </c>
      <c r="F16" s="1313">
        <v>-17.58678829276728</v>
      </c>
      <c r="G16" s="1312">
        <v>62.89671090594348</v>
      </c>
    </row>
    <row r="17" spans="1:7" ht="12.75">
      <c r="A17" s="1308">
        <v>11</v>
      </c>
      <c r="B17" s="1346" t="s">
        <v>1349</v>
      </c>
      <c r="C17" s="1333">
        <v>1439.7</v>
      </c>
      <c r="D17" s="1311">
        <v>1604.7</v>
      </c>
      <c r="E17" s="1312">
        <v>1589</v>
      </c>
      <c r="F17" s="1313">
        <v>11.460720983538252</v>
      </c>
      <c r="G17" s="1312">
        <v>-0.978376020439967</v>
      </c>
    </row>
    <row r="18" spans="1:7" ht="12.75">
      <c r="A18" s="1308">
        <v>12</v>
      </c>
      <c r="B18" s="1346" t="s">
        <v>1350</v>
      </c>
      <c r="C18" s="1333">
        <v>305.9</v>
      </c>
      <c r="D18" s="1311">
        <v>369.9</v>
      </c>
      <c r="E18" s="1312">
        <v>611.4</v>
      </c>
      <c r="F18" s="1313">
        <v>20.921869892121634</v>
      </c>
      <c r="G18" s="1312">
        <v>65.28791565287918</v>
      </c>
    </row>
    <row r="19" spans="1:7" ht="12.75">
      <c r="A19" s="1308">
        <v>13</v>
      </c>
      <c r="B19" s="1346" t="s">
        <v>1351</v>
      </c>
      <c r="C19" s="1333">
        <v>62.5</v>
      </c>
      <c r="D19" s="1311">
        <v>58.3</v>
      </c>
      <c r="E19" s="1312">
        <v>48</v>
      </c>
      <c r="F19" s="1313">
        <v>-6.72</v>
      </c>
      <c r="G19" s="1312">
        <v>-17.667238421955403</v>
      </c>
    </row>
    <row r="20" spans="1:7" ht="12.75">
      <c r="A20" s="1308">
        <v>14</v>
      </c>
      <c r="B20" s="1346" t="s">
        <v>1352</v>
      </c>
      <c r="C20" s="1333">
        <v>6351.2</v>
      </c>
      <c r="D20" s="1311">
        <v>4428.1</v>
      </c>
      <c r="E20" s="1312">
        <v>2697.4</v>
      </c>
      <c r="F20" s="1313">
        <v>-30.279317294369562</v>
      </c>
      <c r="G20" s="1312">
        <v>-39.084483186919904</v>
      </c>
    </row>
    <row r="21" spans="1:7" ht="12.75">
      <c r="A21" s="1308">
        <v>15</v>
      </c>
      <c r="B21" s="1346" t="s">
        <v>1353</v>
      </c>
      <c r="C21" s="1333">
        <v>1613.6</v>
      </c>
      <c r="D21" s="1311">
        <v>1346.7</v>
      </c>
      <c r="E21" s="1312">
        <v>3263</v>
      </c>
      <c r="F21" s="1313">
        <v>-16.54065443728308</v>
      </c>
      <c r="G21" s="1312">
        <v>142.29598277270364</v>
      </c>
    </row>
    <row r="22" spans="1:7" ht="12.75">
      <c r="A22" s="1308">
        <v>16</v>
      </c>
      <c r="B22" s="1346" t="s">
        <v>1354</v>
      </c>
      <c r="C22" s="1333">
        <v>0.6</v>
      </c>
      <c r="D22" s="1311">
        <v>0</v>
      </c>
      <c r="E22" s="1312">
        <v>0</v>
      </c>
      <c r="F22" s="1313">
        <v>-100</v>
      </c>
      <c r="G22" s="1312" t="s">
        <v>742</v>
      </c>
    </row>
    <row r="23" spans="1:7" ht="12.75">
      <c r="A23" s="1308">
        <v>17</v>
      </c>
      <c r="B23" s="1346" t="s">
        <v>1355</v>
      </c>
      <c r="C23" s="1333">
        <v>21.9</v>
      </c>
      <c r="D23" s="1311">
        <v>9.3</v>
      </c>
      <c r="E23" s="1312">
        <v>34.5</v>
      </c>
      <c r="F23" s="1313">
        <v>-57.534246575342465</v>
      </c>
      <c r="G23" s="1312">
        <v>270.967741935484</v>
      </c>
    </row>
    <row r="24" spans="1:7" ht="12.75">
      <c r="A24" s="1308">
        <v>18</v>
      </c>
      <c r="B24" s="1346" t="s">
        <v>1356</v>
      </c>
      <c r="C24" s="1333">
        <v>85.2</v>
      </c>
      <c r="D24" s="1311">
        <v>420.2</v>
      </c>
      <c r="E24" s="1312">
        <v>82.7</v>
      </c>
      <c r="F24" s="1313">
        <v>393.1924882629108</v>
      </c>
      <c r="G24" s="1312">
        <v>-80.31889576392194</v>
      </c>
    </row>
    <row r="25" spans="1:7" ht="12.75">
      <c r="A25" s="1308">
        <v>19</v>
      </c>
      <c r="B25" s="1346" t="s">
        <v>1357</v>
      </c>
      <c r="C25" s="1333">
        <v>569</v>
      </c>
      <c r="D25" s="1311">
        <v>388.4</v>
      </c>
      <c r="E25" s="1312">
        <v>833.8</v>
      </c>
      <c r="F25" s="1313">
        <v>-31.73989455184534</v>
      </c>
      <c r="G25" s="1312">
        <v>114.67559217301749</v>
      </c>
    </row>
    <row r="26" spans="1:7" ht="12.75">
      <c r="A26" s="1308">
        <v>20</v>
      </c>
      <c r="B26" s="1346" t="s">
        <v>1358</v>
      </c>
      <c r="C26" s="1333">
        <v>2541.3</v>
      </c>
      <c r="D26" s="1311">
        <v>3300.9</v>
      </c>
      <c r="E26" s="1312">
        <v>6051.1</v>
      </c>
      <c r="F26" s="1313">
        <v>29.890213670168805</v>
      </c>
      <c r="G26" s="1312">
        <v>83.31667121088188</v>
      </c>
    </row>
    <row r="27" spans="1:7" ht="12.75">
      <c r="A27" s="1308">
        <v>21</v>
      </c>
      <c r="B27" s="1346" t="s">
        <v>1359</v>
      </c>
      <c r="C27" s="1333">
        <v>47.5</v>
      </c>
      <c r="D27" s="1311">
        <v>45.6</v>
      </c>
      <c r="E27" s="1312">
        <v>37.1</v>
      </c>
      <c r="F27" s="1313">
        <v>-4.000000000000014</v>
      </c>
      <c r="G27" s="1312">
        <v>-18.640350877192972</v>
      </c>
    </row>
    <row r="28" spans="1:7" ht="12.75">
      <c r="A28" s="1308">
        <v>22</v>
      </c>
      <c r="B28" s="1346" t="s">
        <v>1360</v>
      </c>
      <c r="C28" s="1333">
        <v>8.3</v>
      </c>
      <c r="D28" s="1311">
        <v>10.7</v>
      </c>
      <c r="E28" s="1312">
        <v>3.1</v>
      </c>
      <c r="F28" s="1313">
        <v>28.9156626506024</v>
      </c>
      <c r="G28" s="1312">
        <v>-71.02803738317755</v>
      </c>
    </row>
    <row r="29" spans="1:7" ht="12.75">
      <c r="A29" s="1308">
        <v>23</v>
      </c>
      <c r="B29" s="1346" t="s">
        <v>1361</v>
      </c>
      <c r="C29" s="1333">
        <v>3.8</v>
      </c>
      <c r="D29" s="1311">
        <v>0</v>
      </c>
      <c r="E29" s="1312">
        <v>55</v>
      </c>
      <c r="F29" s="1313">
        <v>-100</v>
      </c>
      <c r="G29" s="1312" t="s">
        <v>742</v>
      </c>
    </row>
    <row r="30" spans="1:7" ht="12.75">
      <c r="A30" s="1308">
        <v>24</v>
      </c>
      <c r="B30" s="1346" t="s">
        <v>1362</v>
      </c>
      <c r="C30" s="1333">
        <v>144.4</v>
      </c>
      <c r="D30" s="1311">
        <v>154</v>
      </c>
      <c r="E30" s="1312">
        <v>134.9</v>
      </c>
      <c r="F30" s="1313">
        <v>6.648199445983408</v>
      </c>
      <c r="G30" s="1312">
        <v>-12.402597402597436</v>
      </c>
    </row>
    <row r="31" spans="1:7" ht="12.75">
      <c r="A31" s="1308">
        <v>25</v>
      </c>
      <c r="B31" s="1346" t="s">
        <v>1363</v>
      </c>
      <c r="C31" s="1333">
        <v>842.4</v>
      </c>
      <c r="D31" s="1311">
        <v>3242.6</v>
      </c>
      <c r="E31" s="1312">
        <v>11715.6</v>
      </c>
      <c r="F31" s="1313">
        <v>284.92402659069324</v>
      </c>
      <c r="G31" s="1312">
        <v>261.30265836057487</v>
      </c>
    </row>
    <row r="32" spans="1:7" ht="12.75">
      <c r="A32" s="1308">
        <v>26</v>
      </c>
      <c r="B32" s="1346" t="s">
        <v>1318</v>
      </c>
      <c r="C32" s="1333">
        <v>16</v>
      </c>
      <c r="D32" s="1311">
        <v>23.1</v>
      </c>
      <c r="E32" s="1312">
        <v>108.2</v>
      </c>
      <c r="F32" s="1313">
        <v>44.375</v>
      </c>
      <c r="G32" s="1312">
        <v>368.39826839826844</v>
      </c>
    </row>
    <row r="33" spans="1:7" ht="12.75">
      <c r="A33" s="1308">
        <v>27</v>
      </c>
      <c r="B33" s="1346" t="s">
        <v>1319</v>
      </c>
      <c r="C33" s="1333">
        <v>929.3</v>
      </c>
      <c r="D33" s="1311">
        <v>587.5</v>
      </c>
      <c r="E33" s="1312">
        <v>2946.4</v>
      </c>
      <c r="F33" s="1313">
        <v>-36.78037232325406</v>
      </c>
      <c r="G33" s="1312">
        <v>401.51489361702136</v>
      </c>
    </row>
    <row r="34" spans="1:7" ht="12.75">
      <c r="A34" s="1308">
        <v>28</v>
      </c>
      <c r="B34" s="1346" t="s">
        <v>1364</v>
      </c>
      <c r="C34" s="1333">
        <v>169.3</v>
      </c>
      <c r="D34" s="1311">
        <v>169.5</v>
      </c>
      <c r="E34" s="1312">
        <v>272.1</v>
      </c>
      <c r="F34" s="1313">
        <v>0.11813349084465585</v>
      </c>
      <c r="G34" s="1312">
        <v>60.53097345132744</v>
      </c>
    </row>
    <row r="35" spans="1:7" ht="12.75">
      <c r="A35" s="1308">
        <v>29</v>
      </c>
      <c r="B35" s="1346" t="s">
        <v>1365</v>
      </c>
      <c r="C35" s="1333">
        <v>727</v>
      </c>
      <c r="D35" s="1311">
        <v>1140.4</v>
      </c>
      <c r="E35" s="1312">
        <v>1382.3</v>
      </c>
      <c r="F35" s="1313">
        <v>56.863823933975254</v>
      </c>
      <c r="G35" s="1312">
        <v>21.211855489301982</v>
      </c>
    </row>
    <row r="36" spans="1:7" ht="12.75">
      <c r="A36" s="1308">
        <v>30</v>
      </c>
      <c r="B36" s="1346" t="s">
        <v>1321</v>
      </c>
      <c r="C36" s="1333">
        <v>1411.3</v>
      </c>
      <c r="D36" s="1311">
        <v>1047</v>
      </c>
      <c r="E36" s="1312">
        <v>2216.9</v>
      </c>
      <c r="F36" s="1313">
        <v>-25.813080138879045</v>
      </c>
      <c r="G36" s="1312">
        <v>111.73829990448905</v>
      </c>
    </row>
    <row r="37" spans="1:7" ht="12.75">
      <c r="A37" s="1308">
        <v>31</v>
      </c>
      <c r="B37" s="1346" t="s">
        <v>1366</v>
      </c>
      <c r="C37" s="1333">
        <v>93.7</v>
      </c>
      <c r="D37" s="1311">
        <v>43.8</v>
      </c>
      <c r="E37" s="1312">
        <v>46.2</v>
      </c>
      <c r="F37" s="1313">
        <v>-53.25506937033084</v>
      </c>
      <c r="G37" s="1312">
        <v>5.479452054794521</v>
      </c>
    </row>
    <row r="38" spans="1:7" ht="12.75">
      <c r="A38" s="1308">
        <v>32</v>
      </c>
      <c r="B38" s="1346" t="s">
        <v>1367</v>
      </c>
      <c r="C38" s="1333">
        <v>1606.5</v>
      </c>
      <c r="D38" s="1311">
        <v>3380.3</v>
      </c>
      <c r="E38" s="1312">
        <v>5225</v>
      </c>
      <c r="F38" s="1313">
        <v>110.41394335511984</v>
      </c>
      <c r="G38" s="1312">
        <v>54.57207940123655</v>
      </c>
    </row>
    <row r="39" spans="1:7" ht="12.75">
      <c r="A39" s="1308">
        <v>33</v>
      </c>
      <c r="B39" s="1346" t="s">
        <v>1368</v>
      </c>
      <c r="C39" s="1333">
        <v>307</v>
      </c>
      <c r="D39" s="1311">
        <v>262</v>
      </c>
      <c r="E39" s="1312">
        <v>371.8</v>
      </c>
      <c r="F39" s="1313">
        <v>-14.657980456026053</v>
      </c>
      <c r="G39" s="1312">
        <v>41.90839694656489</v>
      </c>
    </row>
    <row r="40" spans="1:7" ht="12.75">
      <c r="A40" s="1308">
        <v>34</v>
      </c>
      <c r="B40" s="1346" t="s">
        <v>1369</v>
      </c>
      <c r="C40" s="1333">
        <v>128.2</v>
      </c>
      <c r="D40" s="1311">
        <v>754.2</v>
      </c>
      <c r="E40" s="1312">
        <v>1181.2</v>
      </c>
      <c r="F40" s="1313">
        <v>488.2995319812793</v>
      </c>
      <c r="G40" s="1312">
        <v>56.616282153274966</v>
      </c>
    </row>
    <row r="41" spans="1:7" ht="12.75">
      <c r="A41" s="1308">
        <v>35</v>
      </c>
      <c r="B41" s="1346" t="s">
        <v>1370</v>
      </c>
      <c r="C41" s="1333">
        <v>247.4</v>
      </c>
      <c r="D41" s="1311">
        <v>262.6</v>
      </c>
      <c r="E41" s="1312">
        <v>371.7</v>
      </c>
      <c r="F41" s="1313">
        <v>6.143896523848014</v>
      </c>
      <c r="G41" s="1312">
        <v>41.546077684691596</v>
      </c>
    </row>
    <row r="42" spans="1:7" ht="12.75">
      <c r="A42" s="1308">
        <v>36</v>
      </c>
      <c r="B42" s="1346" t="s">
        <v>1371</v>
      </c>
      <c r="C42" s="1333">
        <v>134.6</v>
      </c>
      <c r="D42" s="1311">
        <v>107.6</v>
      </c>
      <c r="E42" s="1312">
        <v>140.2</v>
      </c>
      <c r="F42" s="1313">
        <v>-20.059435364041605</v>
      </c>
      <c r="G42" s="1312">
        <v>30.29739776951672</v>
      </c>
    </row>
    <row r="43" spans="1:7" ht="12.75">
      <c r="A43" s="1308">
        <v>37</v>
      </c>
      <c r="B43" s="1346" t="s">
        <v>1325</v>
      </c>
      <c r="C43" s="1333">
        <v>506.6</v>
      </c>
      <c r="D43" s="1311">
        <v>328.1</v>
      </c>
      <c r="E43" s="1312">
        <v>759.9</v>
      </c>
      <c r="F43" s="1313">
        <v>-35.234899328859086</v>
      </c>
      <c r="G43" s="1312">
        <v>131.60621761658038</v>
      </c>
    </row>
    <row r="44" spans="1:7" ht="12.75">
      <c r="A44" s="1308">
        <v>38</v>
      </c>
      <c r="B44" s="1346" t="s">
        <v>1372</v>
      </c>
      <c r="C44" s="1333">
        <v>233.4</v>
      </c>
      <c r="D44" s="1311">
        <v>227.4</v>
      </c>
      <c r="E44" s="1312">
        <v>141.3</v>
      </c>
      <c r="F44" s="1313">
        <v>-2.570694087403595</v>
      </c>
      <c r="G44" s="1312">
        <v>-37.862796833773096</v>
      </c>
    </row>
    <row r="45" spans="1:7" ht="12.75">
      <c r="A45" s="1308">
        <v>39</v>
      </c>
      <c r="B45" s="1346" t="s">
        <v>1373</v>
      </c>
      <c r="C45" s="1333">
        <v>2479.6</v>
      </c>
      <c r="D45" s="1311">
        <v>3072.1</v>
      </c>
      <c r="E45" s="1312">
        <v>2956.6</v>
      </c>
      <c r="F45" s="1313">
        <v>23.894983061784146</v>
      </c>
      <c r="G45" s="1312">
        <v>-3.7596432407798943</v>
      </c>
    </row>
    <row r="46" spans="1:7" ht="12.75">
      <c r="A46" s="1308">
        <v>40</v>
      </c>
      <c r="B46" s="1346" t="s">
        <v>1374</v>
      </c>
      <c r="C46" s="1333">
        <v>45.8</v>
      </c>
      <c r="D46" s="1311">
        <v>28.4</v>
      </c>
      <c r="E46" s="1312">
        <v>94.2</v>
      </c>
      <c r="F46" s="1313">
        <v>-37.99126637554584</v>
      </c>
      <c r="G46" s="1312">
        <v>231.6901408450703</v>
      </c>
    </row>
    <row r="47" spans="1:7" ht="12.75">
      <c r="A47" s="1308">
        <v>41</v>
      </c>
      <c r="B47" s="1346" t="s">
        <v>1375</v>
      </c>
      <c r="C47" s="1333">
        <v>21.8</v>
      </c>
      <c r="D47" s="1311">
        <v>5.1</v>
      </c>
      <c r="E47" s="1312">
        <v>41</v>
      </c>
      <c r="F47" s="1313">
        <v>-76.60550458715596</v>
      </c>
      <c r="G47" s="1312">
        <v>703.9215686274509</v>
      </c>
    </row>
    <row r="48" spans="1:7" ht="12.75">
      <c r="A48" s="1308">
        <v>42</v>
      </c>
      <c r="B48" s="1346" t="s">
        <v>1376</v>
      </c>
      <c r="C48" s="1333">
        <v>1206.6</v>
      </c>
      <c r="D48" s="1311">
        <v>1024.7</v>
      </c>
      <c r="E48" s="1312">
        <v>317.7</v>
      </c>
      <c r="F48" s="1313">
        <v>-15.075418531410591</v>
      </c>
      <c r="G48" s="1312">
        <v>-68.99580364984872</v>
      </c>
    </row>
    <row r="49" spans="1:7" ht="12.75">
      <c r="A49" s="1308">
        <v>43</v>
      </c>
      <c r="B49" s="1346" t="s">
        <v>1293</v>
      </c>
      <c r="C49" s="1333">
        <v>1602.8</v>
      </c>
      <c r="D49" s="1311">
        <v>1449.9</v>
      </c>
      <c r="E49" s="1312">
        <v>1283.9</v>
      </c>
      <c r="F49" s="1313">
        <v>-9.539555777389566</v>
      </c>
      <c r="G49" s="1312">
        <v>-11.449065452789867</v>
      </c>
    </row>
    <row r="50" spans="1:7" ht="12.75">
      <c r="A50" s="1308">
        <v>44</v>
      </c>
      <c r="B50" s="1346" t="s">
        <v>1377</v>
      </c>
      <c r="C50" s="1333">
        <v>654.8</v>
      </c>
      <c r="D50" s="1311">
        <v>531.6</v>
      </c>
      <c r="E50" s="1312">
        <v>396.6</v>
      </c>
      <c r="F50" s="1313">
        <v>-18.81490531459987</v>
      </c>
      <c r="G50" s="1312">
        <v>-25.395033860045146</v>
      </c>
    </row>
    <row r="51" spans="1:7" ht="12.75">
      <c r="A51" s="1308">
        <v>45</v>
      </c>
      <c r="B51" s="1346" t="s">
        <v>1378</v>
      </c>
      <c r="C51" s="1333">
        <v>1.2</v>
      </c>
      <c r="D51" s="1311">
        <v>426.8</v>
      </c>
      <c r="E51" s="1312">
        <v>1057.5</v>
      </c>
      <c r="F51" s="1313" t="s">
        <v>742</v>
      </c>
      <c r="G51" s="1312">
        <v>147.77413308341144</v>
      </c>
    </row>
    <row r="52" spans="1:7" ht="12.75">
      <c r="A52" s="1308">
        <v>46</v>
      </c>
      <c r="B52" s="1346" t="s">
        <v>1379</v>
      </c>
      <c r="C52" s="1333">
        <v>245.3</v>
      </c>
      <c r="D52" s="1311">
        <v>216.6</v>
      </c>
      <c r="E52" s="1312">
        <v>152.9</v>
      </c>
      <c r="F52" s="1313">
        <v>-11.699959233591528</v>
      </c>
      <c r="G52" s="1312">
        <v>-29.409048938134802</v>
      </c>
    </row>
    <row r="53" spans="1:7" ht="12.75">
      <c r="A53" s="1308">
        <v>47</v>
      </c>
      <c r="B53" s="1346" t="s">
        <v>1380</v>
      </c>
      <c r="C53" s="1333">
        <v>12.1</v>
      </c>
      <c r="D53" s="1311">
        <v>0.5</v>
      </c>
      <c r="E53" s="1312">
        <v>217.9</v>
      </c>
      <c r="F53" s="1313">
        <v>-95.86776859504133</v>
      </c>
      <c r="G53" s="1312" t="s">
        <v>742</v>
      </c>
    </row>
    <row r="54" spans="1:7" ht="12.75">
      <c r="A54" s="1308">
        <v>48</v>
      </c>
      <c r="B54" s="1346" t="s">
        <v>1381</v>
      </c>
      <c r="C54" s="1333">
        <v>95.9</v>
      </c>
      <c r="D54" s="1311">
        <v>67.5</v>
      </c>
      <c r="E54" s="1312">
        <v>196.2</v>
      </c>
      <c r="F54" s="1313">
        <v>-29.61418143899897</v>
      </c>
      <c r="G54" s="1312">
        <v>190.66666666666663</v>
      </c>
    </row>
    <row r="55" spans="1:7" ht="12.75">
      <c r="A55" s="1308">
        <v>49</v>
      </c>
      <c r="B55" s="1346" t="s">
        <v>1382</v>
      </c>
      <c r="C55" s="1333">
        <v>157.8</v>
      </c>
      <c r="D55" s="1311">
        <v>188.7</v>
      </c>
      <c r="E55" s="1312">
        <v>115.1</v>
      </c>
      <c r="F55" s="1313">
        <v>19.581749049429646</v>
      </c>
      <c r="G55" s="1312">
        <v>-39.00370959194487</v>
      </c>
    </row>
    <row r="56" spans="1:7" ht="12.75">
      <c r="A56" s="1308">
        <v>50</v>
      </c>
      <c r="B56" s="1346" t="s">
        <v>1383</v>
      </c>
      <c r="C56" s="1333">
        <v>117.5</v>
      </c>
      <c r="D56" s="1311">
        <v>98.5</v>
      </c>
      <c r="E56" s="1312">
        <v>100.8</v>
      </c>
      <c r="F56" s="1313">
        <v>-16.17021276595746</v>
      </c>
      <c r="G56" s="1312">
        <v>2.335025380710661</v>
      </c>
    </row>
    <row r="57" spans="1:7" ht="12.75">
      <c r="A57" s="1308">
        <v>51</v>
      </c>
      <c r="B57" s="1346" t="s">
        <v>1384</v>
      </c>
      <c r="C57" s="1333">
        <v>768.2</v>
      </c>
      <c r="D57" s="1311">
        <v>3842.8</v>
      </c>
      <c r="E57" s="1312">
        <v>3333.7</v>
      </c>
      <c r="F57" s="1313">
        <v>400.2343139807343</v>
      </c>
      <c r="G57" s="1312">
        <v>-13.248152388883128</v>
      </c>
    </row>
    <row r="58" spans="1:7" ht="12.75">
      <c r="A58" s="1308">
        <v>52</v>
      </c>
      <c r="B58" s="1346" t="s">
        <v>1385</v>
      </c>
      <c r="C58" s="1333">
        <v>252.5</v>
      </c>
      <c r="D58" s="1311">
        <v>325.1</v>
      </c>
      <c r="E58" s="1312">
        <v>150.4</v>
      </c>
      <c r="F58" s="1313">
        <v>28.752475247524757</v>
      </c>
      <c r="G58" s="1312">
        <v>-53.737311596431866</v>
      </c>
    </row>
    <row r="59" spans="1:7" ht="12.75">
      <c r="A59" s="1308">
        <v>53</v>
      </c>
      <c r="B59" s="1346" t="s">
        <v>1386</v>
      </c>
      <c r="C59" s="1333">
        <v>2107</v>
      </c>
      <c r="D59" s="1311">
        <v>1070.3</v>
      </c>
      <c r="E59" s="1312">
        <v>580.4</v>
      </c>
      <c r="F59" s="1313">
        <v>-49.20265780730897</v>
      </c>
      <c r="G59" s="1312">
        <v>-45.77221339811267</v>
      </c>
    </row>
    <row r="60" spans="1:7" ht="12.75">
      <c r="A60" s="1308">
        <v>54</v>
      </c>
      <c r="B60" s="1346" t="s">
        <v>1335</v>
      </c>
      <c r="C60" s="1333">
        <v>2024</v>
      </c>
      <c r="D60" s="1311">
        <v>1477.3</v>
      </c>
      <c r="E60" s="1312">
        <v>1949.3</v>
      </c>
      <c r="F60" s="1313">
        <v>-27.010869565217376</v>
      </c>
      <c r="G60" s="1312">
        <v>31.950179381303712</v>
      </c>
    </row>
    <row r="61" spans="1:7" ht="12.75">
      <c r="A61" s="1308">
        <v>55</v>
      </c>
      <c r="B61" s="1346" t="s">
        <v>1387</v>
      </c>
      <c r="C61" s="1333">
        <v>1094.7</v>
      </c>
      <c r="D61" s="1311">
        <v>1224.5</v>
      </c>
      <c r="E61" s="1312">
        <v>1089.1</v>
      </c>
      <c r="F61" s="1313">
        <v>11.85712980725313</v>
      </c>
      <c r="G61" s="1312">
        <v>-11.057574520212341</v>
      </c>
    </row>
    <row r="62" spans="1:7" ht="12.75">
      <c r="A62" s="1308">
        <v>56</v>
      </c>
      <c r="B62" s="1346" t="s">
        <v>1388</v>
      </c>
      <c r="C62" s="1333">
        <v>128.1</v>
      </c>
      <c r="D62" s="1311">
        <v>59.7</v>
      </c>
      <c r="E62" s="1312">
        <v>94.8</v>
      </c>
      <c r="F62" s="1313">
        <v>-53.395784543325526</v>
      </c>
      <c r="G62" s="1312">
        <v>58.793969849246196</v>
      </c>
    </row>
    <row r="63" spans="1:7" ht="12.75">
      <c r="A63" s="1308">
        <v>57</v>
      </c>
      <c r="B63" s="1346" t="s">
        <v>1389</v>
      </c>
      <c r="C63" s="1333">
        <v>2090.4</v>
      </c>
      <c r="D63" s="1311">
        <v>3546.1</v>
      </c>
      <c r="E63" s="1312">
        <v>4202.3</v>
      </c>
      <c r="F63" s="1313">
        <v>69.63738997321084</v>
      </c>
      <c r="G63" s="1312">
        <v>18.504836299032746</v>
      </c>
    </row>
    <row r="64" spans="1:7" ht="12.75">
      <c r="A64" s="1308">
        <v>58</v>
      </c>
      <c r="B64" s="1346" t="s">
        <v>1390</v>
      </c>
      <c r="C64" s="1333">
        <v>67</v>
      </c>
      <c r="D64" s="1311">
        <v>44.9</v>
      </c>
      <c r="E64" s="1312">
        <v>196.1</v>
      </c>
      <c r="F64" s="1313">
        <v>-32.98507462686568</v>
      </c>
      <c r="G64" s="1312">
        <v>336.7483296213809</v>
      </c>
    </row>
    <row r="65" spans="1:7" ht="12.75">
      <c r="A65" s="1308">
        <v>59</v>
      </c>
      <c r="B65" s="1346" t="s">
        <v>1391</v>
      </c>
      <c r="C65" s="1333">
        <v>95.2</v>
      </c>
      <c r="D65" s="1311">
        <v>76.9</v>
      </c>
      <c r="E65" s="1312">
        <v>112.9</v>
      </c>
      <c r="F65" s="1313">
        <v>-19.222689075630242</v>
      </c>
      <c r="G65" s="1312">
        <v>46.81404421326397</v>
      </c>
    </row>
    <row r="66" spans="1:7" ht="12.75">
      <c r="A66" s="1308">
        <v>60</v>
      </c>
      <c r="B66" s="1346" t="s">
        <v>1392</v>
      </c>
      <c r="C66" s="1333">
        <v>768.2</v>
      </c>
      <c r="D66" s="1311">
        <v>1620.9</v>
      </c>
      <c r="E66" s="1312">
        <v>1332.9</v>
      </c>
      <c r="F66" s="1313">
        <v>110.99973965113256</v>
      </c>
      <c r="G66" s="1312">
        <v>-17.76790671848974</v>
      </c>
    </row>
    <row r="67" spans="1:7" ht="12.75">
      <c r="A67" s="1308">
        <v>61</v>
      </c>
      <c r="B67" s="1346" t="s">
        <v>1393</v>
      </c>
      <c r="C67" s="1333">
        <v>142.1</v>
      </c>
      <c r="D67" s="1311">
        <v>105.6</v>
      </c>
      <c r="E67" s="1312">
        <v>111.8</v>
      </c>
      <c r="F67" s="1313">
        <v>-25.686136523574945</v>
      </c>
      <c r="G67" s="1312">
        <v>5.871212121212139</v>
      </c>
    </row>
    <row r="68" spans="1:7" ht="12.75">
      <c r="A68" s="1308">
        <v>62</v>
      </c>
      <c r="B68" s="1346" t="s">
        <v>1395</v>
      </c>
      <c r="C68" s="1333">
        <v>644.3</v>
      </c>
      <c r="D68" s="1311">
        <v>752.2</v>
      </c>
      <c r="E68" s="1312">
        <v>923.4</v>
      </c>
      <c r="F68" s="1313">
        <v>16.74685705416732</v>
      </c>
      <c r="G68" s="1312">
        <v>22.759904280776382</v>
      </c>
    </row>
    <row r="69" spans="1:7" ht="12.75">
      <c r="A69" s="1308">
        <v>63</v>
      </c>
      <c r="B69" s="1346" t="s">
        <v>1396</v>
      </c>
      <c r="C69" s="1333">
        <v>85.2</v>
      </c>
      <c r="D69" s="1311">
        <v>158.8</v>
      </c>
      <c r="E69" s="1312">
        <v>56.5</v>
      </c>
      <c r="F69" s="1313">
        <v>86.3849765258216</v>
      </c>
      <c r="G69" s="1312">
        <v>-64.4206549118388</v>
      </c>
    </row>
    <row r="70" spans="1:7" ht="12.75">
      <c r="A70" s="1308">
        <v>64</v>
      </c>
      <c r="B70" s="1346" t="s">
        <v>1473</v>
      </c>
      <c r="C70" s="1333">
        <v>2118.7</v>
      </c>
      <c r="D70" s="1311">
        <v>394.8</v>
      </c>
      <c r="E70" s="1312">
        <v>259.7</v>
      </c>
      <c r="F70" s="1313">
        <v>-81.3659319393968</v>
      </c>
      <c r="G70" s="1312">
        <v>-34.219858156028366</v>
      </c>
    </row>
    <row r="71" spans="1:7" ht="12.75">
      <c r="A71" s="1308"/>
      <c r="B71" s="1351" t="s">
        <v>1283</v>
      </c>
      <c r="C71" s="1334">
        <v>17975.9</v>
      </c>
      <c r="D71" s="1335">
        <v>15418.8</v>
      </c>
      <c r="E71" s="1336">
        <v>27189.3</v>
      </c>
      <c r="F71" s="1318">
        <v>-14.225157015782344</v>
      </c>
      <c r="G71" s="1319">
        <v>76.33862557397478</v>
      </c>
    </row>
    <row r="72" spans="1:7" ht="13.5" thickBot="1">
      <c r="A72" s="1320"/>
      <c r="B72" s="1354" t="s">
        <v>1340</v>
      </c>
      <c r="C72" s="1338">
        <v>62902.4</v>
      </c>
      <c r="D72" s="1323">
        <v>65225.3</v>
      </c>
      <c r="E72" s="1324">
        <v>98101.4</v>
      </c>
      <c r="F72" s="1325">
        <v>3.6928638652897234</v>
      </c>
      <c r="G72" s="1326">
        <v>50.40390768612792</v>
      </c>
    </row>
  </sheetData>
  <sheetProtection/>
  <mergeCells count="4">
    <mergeCell ref="A1:G1"/>
    <mergeCell ref="A2:G2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3.8515625" style="0" customWidth="1"/>
    <col min="4" max="4" width="4.28125" style="0" customWidth="1"/>
    <col min="5" max="5" width="21.8515625" style="0" customWidth="1"/>
    <col min="7" max="7" width="10.140625" style="0" customWidth="1"/>
    <col min="8" max="8" width="9.28125" style="0" customWidth="1"/>
    <col min="9" max="9" width="9.421875" style="0" customWidth="1"/>
    <col min="10" max="10" width="10.00390625" style="0" customWidth="1"/>
    <col min="11" max="11" width="8.8515625" style="0" customWidth="1"/>
    <col min="12" max="12" width="10.140625" style="0" customWidth="1"/>
  </cols>
  <sheetData>
    <row r="1" spans="1:12" ht="12.75">
      <c r="A1" s="1718" t="s">
        <v>928</v>
      </c>
      <c r="B1" s="1718"/>
      <c r="C1" s="1718"/>
      <c r="D1" s="1718"/>
      <c r="E1" s="1718"/>
      <c r="F1" s="1718"/>
      <c r="G1" s="1718"/>
      <c r="H1" s="1718"/>
      <c r="I1" s="1718"/>
      <c r="J1" s="1718"/>
      <c r="K1" s="1718"/>
      <c r="L1" s="1718"/>
    </row>
    <row r="2" spans="1:12" ht="15.75">
      <c r="A2" s="1811" t="s">
        <v>107</v>
      </c>
      <c r="B2" s="1811"/>
      <c r="C2" s="1811"/>
      <c r="D2" s="1811"/>
      <c r="E2" s="1811"/>
      <c r="F2" s="1811"/>
      <c r="G2" s="1811"/>
      <c r="H2" s="1811"/>
      <c r="I2" s="1811"/>
      <c r="J2" s="1811"/>
      <c r="K2" s="1811"/>
      <c r="L2" s="1811"/>
    </row>
    <row r="3" spans="1:12" ht="15.75" thickBot="1">
      <c r="A3" s="1949"/>
      <c r="B3" s="1949"/>
      <c r="C3" s="1949"/>
      <c r="D3" s="1949"/>
      <c r="E3" s="1949"/>
      <c r="F3" s="8"/>
      <c r="G3" s="8"/>
      <c r="H3" s="8"/>
      <c r="I3" s="8"/>
      <c r="J3" s="8"/>
      <c r="K3" s="8"/>
      <c r="L3" s="848" t="s">
        <v>1285</v>
      </c>
    </row>
    <row r="4" spans="1:12" ht="12.75">
      <c r="A4" s="1950" t="s">
        <v>642</v>
      </c>
      <c r="B4" s="1951"/>
      <c r="C4" s="1951"/>
      <c r="D4" s="1951"/>
      <c r="E4" s="1952"/>
      <c r="F4" s="1959" t="s">
        <v>110</v>
      </c>
      <c r="G4" s="1952"/>
      <c r="H4" s="1959" t="s">
        <v>644</v>
      </c>
      <c r="I4" s="1952"/>
      <c r="J4" s="1960" t="s">
        <v>801</v>
      </c>
      <c r="K4" s="1962" t="s">
        <v>545</v>
      </c>
      <c r="L4" s="1963"/>
    </row>
    <row r="5" spans="1:12" ht="12.75">
      <c r="A5" s="1953"/>
      <c r="B5" s="1954"/>
      <c r="C5" s="1954"/>
      <c r="D5" s="1954"/>
      <c r="E5" s="1955"/>
      <c r="F5" s="1957"/>
      <c r="G5" s="1958"/>
      <c r="H5" s="1957"/>
      <c r="I5" s="1958"/>
      <c r="J5" s="1961"/>
      <c r="K5" s="1964" t="s">
        <v>1394</v>
      </c>
      <c r="L5" s="1965"/>
    </row>
    <row r="6" spans="1:12" ht="12.75">
      <c r="A6" s="1956"/>
      <c r="B6" s="1957"/>
      <c r="C6" s="1957"/>
      <c r="D6" s="1957"/>
      <c r="E6" s="1958"/>
      <c r="F6" s="1382" t="s">
        <v>416</v>
      </c>
      <c r="G6" s="1382" t="s">
        <v>843</v>
      </c>
      <c r="H6" s="1382" t="s">
        <v>416</v>
      </c>
      <c r="I6" s="1382" t="s">
        <v>843</v>
      </c>
      <c r="J6" s="1382" t="s">
        <v>416</v>
      </c>
      <c r="K6" s="1383" t="s">
        <v>644</v>
      </c>
      <c r="L6" s="1384" t="s">
        <v>801</v>
      </c>
    </row>
    <row r="7" spans="1:12" ht="12.75">
      <c r="A7" s="1359" t="s">
        <v>844</v>
      </c>
      <c r="B7" s="8"/>
      <c r="C7" s="8"/>
      <c r="D7" s="8"/>
      <c r="E7" s="8"/>
      <c r="F7" s="1360">
        <v>1570.9000000000087</v>
      </c>
      <c r="G7" s="1360">
        <v>-902.1999999999825</v>
      </c>
      <c r="H7" s="1360">
        <v>7127.2</v>
      </c>
      <c r="I7" s="1360">
        <v>23679.60000000005</v>
      </c>
      <c r="J7" s="1360">
        <v>37036.8</v>
      </c>
      <c r="K7" s="1360">
        <v>353.70169966261125</v>
      </c>
      <c r="L7" s="1361">
        <v>419.65428218655296</v>
      </c>
    </row>
    <row r="8" spans="1:12" ht="12.75">
      <c r="A8" s="1359"/>
      <c r="B8" s="8" t="s">
        <v>873</v>
      </c>
      <c r="C8" s="8"/>
      <c r="D8" s="8"/>
      <c r="E8" s="8"/>
      <c r="F8" s="1360">
        <v>50307.3</v>
      </c>
      <c r="G8" s="1360">
        <v>61488.4</v>
      </c>
      <c r="H8" s="1360">
        <v>49634.9</v>
      </c>
      <c r="I8" s="1360">
        <v>61971.1</v>
      </c>
      <c r="J8" s="1360">
        <v>59011.6</v>
      </c>
      <c r="K8" s="1360">
        <v>-1.3365853464606556</v>
      </c>
      <c r="L8" s="1361">
        <v>18.891344598256463</v>
      </c>
    </row>
    <row r="9" spans="1:12" ht="12.75">
      <c r="A9" s="1359"/>
      <c r="B9" s="8"/>
      <c r="C9" s="8" t="s">
        <v>874</v>
      </c>
      <c r="D9" s="8"/>
      <c r="E9" s="8"/>
      <c r="F9" s="1360">
        <v>0</v>
      </c>
      <c r="G9" s="1360">
        <v>0</v>
      </c>
      <c r="H9" s="1360">
        <v>0</v>
      </c>
      <c r="I9" s="1360">
        <v>0</v>
      </c>
      <c r="J9" s="1360">
        <v>0</v>
      </c>
      <c r="K9" s="1362" t="s">
        <v>742</v>
      </c>
      <c r="L9" s="1363" t="s">
        <v>742</v>
      </c>
    </row>
    <row r="10" spans="1:12" ht="12.75">
      <c r="A10" s="1359"/>
      <c r="B10" s="8"/>
      <c r="C10" s="8" t="s">
        <v>875</v>
      </c>
      <c r="D10" s="8"/>
      <c r="E10" s="8"/>
      <c r="F10" s="1360">
        <v>50307.3</v>
      </c>
      <c r="G10" s="1360">
        <v>61488.4</v>
      </c>
      <c r="H10" s="1360">
        <v>49634.9</v>
      </c>
      <c r="I10" s="1360">
        <v>61971.1</v>
      </c>
      <c r="J10" s="1360">
        <v>59011.6</v>
      </c>
      <c r="K10" s="1360">
        <v>-1.3365853464606556</v>
      </c>
      <c r="L10" s="1361">
        <v>18.891344598256463</v>
      </c>
    </row>
    <row r="11" spans="1:12" ht="12.75">
      <c r="A11" s="1359"/>
      <c r="B11" s="8" t="s">
        <v>876</v>
      </c>
      <c r="C11" s="8"/>
      <c r="D11" s="8"/>
      <c r="E11" s="8"/>
      <c r="F11" s="1360">
        <v>-152357.9</v>
      </c>
      <c r="G11" s="1360">
        <v>-190437.1</v>
      </c>
      <c r="H11" s="1360">
        <v>-179226.5</v>
      </c>
      <c r="I11" s="1360">
        <v>-217962.8</v>
      </c>
      <c r="J11" s="1360">
        <v>-224167.9</v>
      </c>
      <c r="K11" s="1360">
        <v>17.635186623076326</v>
      </c>
      <c r="L11" s="1361">
        <v>25.075198143131733</v>
      </c>
    </row>
    <row r="12" spans="1:12" ht="12.75">
      <c r="A12" s="1359"/>
      <c r="B12" s="8"/>
      <c r="C12" s="8" t="s">
        <v>874</v>
      </c>
      <c r="D12" s="8"/>
      <c r="E12" s="8"/>
      <c r="F12" s="1360">
        <v>-27402.4</v>
      </c>
      <c r="G12" s="1360">
        <v>-33567.6</v>
      </c>
      <c r="H12" s="1360">
        <v>-33335.7</v>
      </c>
      <c r="I12" s="1360">
        <v>-40815.7</v>
      </c>
      <c r="J12" s="1360">
        <v>-34095.1</v>
      </c>
      <c r="K12" s="1360">
        <v>21.652482994190272</v>
      </c>
      <c r="L12" s="1361">
        <v>2.2780382592835955</v>
      </c>
    </row>
    <row r="13" spans="1:12" ht="12.75">
      <c r="A13" s="1359"/>
      <c r="B13" s="8"/>
      <c r="C13" s="8" t="s">
        <v>875</v>
      </c>
      <c r="D13" s="8"/>
      <c r="E13" s="8"/>
      <c r="F13" s="1360">
        <v>-124955.5</v>
      </c>
      <c r="G13" s="1360">
        <v>-156869.5</v>
      </c>
      <c r="H13" s="1360">
        <v>-145890.8</v>
      </c>
      <c r="I13" s="1360">
        <v>-177147.1</v>
      </c>
      <c r="J13" s="1360">
        <v>-190072.8</v>
      </c>
      <c r="K13" s="1360">
        <v>16.754204496800853</v>
      </c>
      <c r="L13" s="1361">
        <v>30.28429482873492</v>
      </c>
    </row>
    <row r="14" spans="1:12" ht="12.75">
      <c r="A14" s="1359"/>
      <c r="B14" s="8" t="s">
        <v>877</v>
      </c>
      <c r="C14" s="8"/>
      <c r="D14" s="8"/>
      <c r="E14" s="8"/>
      <c r="F14" s="1360">
        <v>-102050.6</v>
      </c>
      <c r="G14" s="1360">
        <v>-128948.7</v>
      </c>
      <c r="H14" s="1360">
        <v>-129591.6</v>
      </c>
      <c r="I14" s="1360">
        <v>-155991.7</v>
      </c>
      <c r="J14" s="1360">
        <v>-165156.3</v>
      </c>
      <c r="K14" s="1360">
        <v>26.987592429637846</v>
      </c>
      <c r="L14" s="1361">
        <v>27.443676904984564</v>
      </c>
    </row>
    <row r="15" spans="1:12" ht="12.75">
      <c r="A15" s="1359"/>
      <c r="B15" s="8" t="s">
        <v>878</v>
      </c>
      <c r="C15" s="8"/>
      <c r="D15" s="8"/>
      <c r="E15" s="8"/>
      <c r="F15" s="1360">
        <v>-6179.1</v>
      </c>
      <c r="G15" s="1360">
        <v>-8377.3</v>
      </c>
      <c r="H15" s="1360">
        <v>-9262.4</v>
      </c>
      <c r="I15" s="1360">
        <v>-11092</v>
      </c>
      <c r="J15" s="1360">
        <v>-8033.9</v>
      </c>
      <c r="K15" s="1360">
        <v>49.89885258370958</v>
      </c>
      <c r="L15" s="1361">
        <v>-13.26330108827086</v>
      </c>
    </row>
    <row r="16" spans="1:12" ht="12.75">
      <c r="A16" s="1359"/>
      <c r="B16" s="8"/>
      <c r="C16" s="8" t="s">
        <v>802</v>
      </c>
      <c r="D16" s="8"/>
      <c r="E16" s="8"/>
      <c r="F16" s="1360">
        <v>27042.7</v>
      </c>
      <c r="G16" s="1360">
        <v>32078.9</v>
      </c>
      <c r="H16" s="1360">
        <v>33974.6</v>
      </c>
      <c r="I16" s="1360">
        <v>42236.1</v>
      </c>
      <c r="J16" s="1360">
        <v>44981.3</v>
      </c>
      <c r="K16" s="1360">
        <v>25.633165327426617</v>
      </c>
      <c r="L16" s="1361">
        <v>32.39684941103061</v>
      </c>
    </row>
    <row r="17" spans="1:12" ht="12.75">
      <c r="A17" s="1359"/>
      <c r="B17" s="8"/>
      <c r="C17" s="8"/>
      <c r="D17" s="8" t="s">
        <v>879</v>
      </c>
      <c r="E17" s="8"/>
      <c r="F17" s="1360">
        <v>8301.4</v>
      </c>
      <c r="G17" s="1360">
        <v>10125.3</v>
      </c>
      <c r="H17" s="1360">
        <v>15314.3</v>
      </c>
      <c r="I17" s="1360">
        <v>18653.1</v>
      </c>
      <c r="J17" s="1360">
        <v>23134.3</v>
      </c>
      <c r="K17" s="1360">
        <v>84.47852169513575</v>
      </c>
      <c r="L17" s="1361">
        <v>51.063385202066044</v>
      </c>
    </row>
    <row r="18" spans="1:12" ht="12.75">
      <c r="A18" s="1359"/>
      <c r="B18" s="8"/>
      <c r="C18" s="8"/>
      <c r="D18" s="8" t="s">
        <v>880</v>
      </c>
      <c r="E18" s="8"/>
      <c r="F18" s="1360">
        <v>10821.7</v>
      </c>
      <c r="G18" s="1360">
        <v>12336.4</v>
      </c>
      <c r="H18" s="1360">
        <v>10719.2</v>
      </c>
      <c r="I18" s="1360">
        <v>13301.8</v>
      </c>
      <c r="J18" s="1360">
        <v>11560</v>
      </c>
      <c r="K18" s="1360">
        <v>-0.9471709620484766</v>
      </c>
      <c r="L18" s="1361">
        <v>7.843868945443683</v>
      </c>
    </row>
    <row r="19" spans="1:12" ht="12.75">
      <c r="A19" s="1359"/>
      <c r="B19" s="8"/>
      <c r="C19" s="8"/>
      <c r="D19" s="8" t="s">
        <v>875</v>
      </c>
      <c r="E19" s="8"/>
      <c r="F19" s="1360">
        <v>7919.6</v>
      </c>
      <c r="G19" s="1360">
        <v>9617.2</v>
      </c>
      <c r="H19" s="1360">
        <v>7941.1</v>
      </c>
      <c r="I19" s="1360">
        <v>10281.2</v>
      </c>
      <c r="J19" s="1360">
        <v>10287</v>
      </c>
      <c r="K19" s="1360">
        <v>0.2714783574928027</v>
      </c>
      <c r="L19" s="1361">
        <v>29.541247434234545</v>
      </c>
    </row>
    <row r="20" spans="1:12" ht="12.75">
      <c r="A20" s="1359"/>
      <c r="B20" s="8"/>
      <c r="C20" s="8" t="s">
        <v>803</v>
      </c>
      <c r="D20" s="8"/>
      <c r="E20" s="8"/>
      <c r="F20" s="1360">
        <v>-33221.8</v>
      </c>
      <c r="G20" s="1360">
        <v>-40456.2</v>
      </c>
      <c r="H20" s="1360">
        <v>-43237</v>
      </c>
      <c r="I20" s="1360">
        <v>-53328.1</v>
      </c>
      <c r="J20" s="1360">
        <v>-53015.2</v>
      </c>
      <c r="K20" s="1360">
        <v>30.146470088917503</v>
      </c>
      <c r="L20" s="1361">
        <v>22.615352591530396</v>
      </c>
    </row>
    <row r="21" spans="1:12" ht="12.75">
      <c r="A21" s="1359"/>
      <c r="B21" s="8"/>
      <c r="C21" s="8"/>
      <c r="D21" s="388" t="s">
        <v>881</v>
      </c>
      <c r="E21" s="8"/>
      <c r="F21" s="1360">
        <v>-11989</v>
      </c>
      <c r="G21" s="1360">
        <v>-14557.4</v>
      </c>
      <c r="H21" s="1360">
        <v>-18069.8</v>
      </c>
      <c r="I21" s="1360">
        <v>-22675.9</v>
      </c>
      <c r="J21" s="1360">
        <v>-19216.5</v>
      </c>
      <c r="K21" s="1360">
        <v>50.71982650763199</v>
      </c>
      <c r="L21" s="1361">
        <v>6.345947381819393</v>
      </c>
    </row>
    <row r="22" spans="1:12" ht="12.75">
      <c r="A22" s="1359"/>
      <c r="B22" s="8"/>
      <c r="C22" s="8"/>
      <c r="D22" s="8" t="s">
        <v>879</v>
      </c>
      <c r="E22" s="8"/>
      <c r="F22" s="1360">
        <v>-13091.3</v>
      </c>
      <c r="G22" s="1360">
        <v>-15785</v>
      </c>
      <c r="H22" s="1360">
        <v>-17088.6</v>
      </c>
      <c r="I22" s="1360">
        <v>-20862</v>
      </c>
      <c r="J22" s="1360">
        <v>-25864.5</v>
      </c>
      <c r="K22" s="1360">
        <v>30.53401877582822</v>
      </c>
      <c r="L22" s="1361">
        <v>51.35528949123979</v>
      </c>
    </row>
    <row r="23" spans="1:12" ht="12.75">
      <c r="A23" s="1359"/>
      <c r="B23" s="8"/>
      <c r="C23" s="8"/>
      <c r="D23" s="482"/>
      <c r="E23" s="1364" t="s">
        <v>804</v>
      </c>
      <c r="F23" s="8">
        <v>-5311.4</v>
      </c>
      <c r="G23" s="1360">
        <v>-6336.6</v>
      </c>
      <c r="H23" s="1360">
        <v>-6259.7</v>
      </c>
      <c r="I23" s="1360">
        <v>-7373</v>
      </c>
      <c r="J23" s="1360">
        <v>-9974.8</v>
      </c>
      <c r="K23" s="1360">
        <v>17.8540497797191</v>
      </c>
      <c r="L23" s="1361">
        <v>59.34948959215297</v>
      </c>
    </row>
    <row r="24" spans="1:12" ht="12.75">
      <c r="A24" s="1359"/>
      <c r="B24" s="8"/>
      <c r="C24" s="8"/>
      <c r="D24" s="809" t="s">
        <v>805</v>
      </c>
      <c r="E24" s="482"/>
      <c r="F24" s="1381">
        <v>-162.8</v>
      </c>
      <c r="G24" s="1360">
        <v>-189.4</v>
      </c>
      <c r="H24" s="1360">
        <v>-523.3</v>
      </c>
      <c r="I24" s="1360">
        <v>-635.7</v>
      </c>
      <c r="J24" s="1360">
        <v>-783.8</v>
      </c>
      <c r="K24" s="1360">
        <v>221.43734643734638</v>
      </c>
      <c r="L24" s="1361">
        <v>49.7802407796675</v>
      </c>
    </row>
    <row r="25" spans="1:12" ht="12.75">
      <c r="A25" s="1359"/>
      <c r="B25" s="8"/>
      <c r="C25" s="8"/>
      <c r="D25" s="8" t="s">
        <v>875</v>
      </c>
      <c r="E25" s="8"/>
      <c r="F25" s="1360">
        <v>-8141.5</v>
      </c>
      <c r="G25" s="1360">
        <v>-10113.8</v>
      </c>
      <c r="H25" s="1360">
        <v>-8078.6</v>
      </c>
      <c r="I25" s="1360">
        <v>-9790.2</v>
      </c>
      <c r="J25" s="1360">
        <v>-7934.2</v>
      </c>
      <c r="K25" s="1360">
        <v>-0.772584904501623</v>
      </c>
      <c r="L25" s="1361">
        <v>-1.7874384175476017</v>
      </c>
    </row>
    <row r="26" spans="1:12" ht="12.75">
      <c r="A26" s="1359"/>
      <c r="B26" s="8" t="s">
        <v>882</v>
      </c>
      <c r="C26" s="8"/>
      <c r="D26" s="8"/>
      <c r="E26" s="8"/>
      <c r="F26" s="1360">
        <v>-108229.7</v>
      </c>
      <c r="G26" s="1360">
        <v>-137326</v>
      </c>
      <c r="H26" s="1360">
        <v>-138854</v>
      </c>
      <c r="I26" s="1360">
        <v>-167083.7</v>
      </c>
      <c r="J26" s="1360">
        <v>-173190.2</v>
      </c>
      <c r="K26" s="1360">
        <v>28.295652672048433</v>
      </c>
      <c r="L26" s="1361">
        <v>24.728275742866618</v>
      </c>
    </row>
    <row r="27" spans="1:12" ht="12.75">
      <c r="A27" s="1359"/>
      <c r="B27" s="8" t="s">
        <v>883</v>
      </c>
      <c r="C27" s="8"/>
      <c r="D27" s="8"/>
      <c r="E27" s="8"/>
      <c r="F27" s="1360">
        <v>5238</v>
      </c>
      <c r="G27" s="1360">
        <v>7431.8</v>
      </c>
      <c r="H27" s="1360">
        <v>6476.7</v>
      </c>
      <c r="I27" s="1360">
        <v>7946.8</v>
      </c>
      <c r="J27" s="1360">
        <v>9846.1</v>
      </c>
      <c r="K27" s="1360">
        <v>23.648339060710192</v>
      </c>
      <c r="L27" s="1361">
        <v>52.02340698195069</v>
      </c>
    </row>
    <row r="28" spans="1:12" ht="12.75">
      <c r="A28" s="1359"/>
      <c r="B28" s="8"/>
      <c r="C28" s="8" t="s">
        <v>806</v>
      </c>
      <c r="D28" s="8"/>
      <c r="E28" s="8"/>
      <c r="F28" s="1360">
        <v>11282</v>
      </c>
      <c r="G28" s="1360">
        <v>14500.8</v>
      </c>
      <c r="H28" s="1360">
        <v>11024.6</v>
      </c>
      <c r="I28" s="1360">
        <v>13447.7</v>
      </c>
      <c r="J28" s="1360">
        <v>14074.2</v>
      </c>
      <c r="K28" s="1360">
        <v>-2.281510370501681</v>
      </c>
      <c r="L28" s="1361">
        <v>27.661774576855397</v>
      </c>
    </row>
    <row r="29" spans="1:12" ht="12.75">
      <c r="A29" s="1359"/>
      <c r="B29" s="8"/>
      <c r="C29" s="8" t="s">
        <v>807</v>
      </c>
      <c r="D29" s="8"/>
      <c r="E29" s="8"/>
      <c r="F29" s="1360">
        <v>-6044</v>
      </c>
      <c r="G29" s="1360">
        <v>-7069</v>
      </c>
      <c r="H29" s="1360">
        <v>-4547.9</v>
      </c>
      <c r="I29" s="1360">
        <v>-5500.9</v>
      </c>
      <c r="J29" s="1360">
        <v>-4228.1</v>
      </c>
      <c r="K29" s="1360">
        <v>-24.753474520185314</v>
      </c>
      <c r="L29" s="1361">
        <v>-7.03181688251719</v>
      </c>
    </row>
    <row r="30" spans="1:12" ht="12.75">
      <c r="A30" s="1359"/>
      <c r="B30" s="8" t="s">
        <v>808</v>
      </c>
      <c r="C30" s="8"/>
      <c r="D30" s="8"/>
      <c r="E30" s="8"/>
      <c r="F30" s="1360">
        <v>-102991.7</v>
      </c>
      <c r="G30" s="1360">
        <v>-129894.2</v>
      </c>
      <c r="H30" s="1360">
        <v>-132377.3</v>
      </c>
      <c r="I30" s="1360">
        <v>-159136.9</v>
      </c>
      <c r="J30" s="1360">
        <v>-163344.1</v>
      </c>
      <c r="K30" s="1360">
        <v>28.532007919084734</v>
      </c>
      <c r="L30" s="1361">
        <v>23.392832456924275</v>
      </c>
    </row>
    <row r="31" spans="1:12" ht="12.75">
      <c r="A31" s="1359"/>
      <c r="B31" s="849" t="s">
        <v>884</v>
      </c>
      <c r="C31" s="8"/>
      <c r="D31" s="8"/>
      <c r="E31" s="8"/>
      <c r="F31" s="1360">
        <v>104562.6</v>
      </c>
      <c r="G31" s="1360">
        <v>128992</v>
      </c>
      <c r="H31" s="1360">
        <v>139504.5</v>
      </c>
      <c r="I31" s="1360">
        <v>182816.5</v>
      </c>
      <c r="J31" s="1360">
        <v>200380.9</v>
      </c>
      <c r="K31" s="1360">
        <v>33.41720653465005</v>
      </c>
      <c r="L31" s="1361">
        <v>43.63758875161733</v>
      </c>
    </row>
    <row r="32" spans="1:12" ht="12.75">
      <c r="A32" s="1359"/>
      <c r="B32" s="8"/>
      <c r="C32" s="8" t="s">
        <v>809</v>
      </c>
      <c r="D32" s="8"/>
      <c r="E32" s="8"/>
      <c r="F32" s="1360">
        <v>108246.8</v>
      </c>
      <c r="G32" s="1360">
        <v>133196.8</v>
      </c>
      <c r="H32" s="1360">
        <v>141683.6</v>
      </c>
      <c r="I32" s="1360">
        <v>185462.9</v>
      </c>
      <c r="J32" s="1360">
        <v>205597.3</v>
      </c>
      <c r="K32" s="1360">
        <v>30.889411973379353</v>
      </c>
      <c r="L32" s="1361">
        <v>45.11016095017347</v>
      </c>
    </row>
    <row r="33" spans="1:12" ht="12.75">
      <c r="A33" s="1359"/>
      <c r="B33" s="8"/>
      <c r="C33" s="8"/>
      <c r="D33" s="8" t="s">
        <v>885</v>
      </c>
      <c r="E33" s="8"/>
      <c r="F33" s="1360">
        <v>16103.8</v>
      </c>
      <c r="G33" s="1360">
        <v>18218.2</v>
      </c>
      <c r="H33" s="1360">
        <v>15358.1</v>
      </c>
      <c r="I33" s="1360">
        <v>20993.2</v>
      </c>
      <c r="J33" s="1360">
        <v>19722.6</v>
      </c>
      <c r="K33" s="1360">
        <v>-4.630584085743731</v>
      </c>
      <c r="L33" s="1361">
        <v>28.41822881736672</v>
      </c>
    </row>
    <row r="34" spans="1:12" ht="12.75">
      <c r="A34" s="1359"/>
      <c r="B34" s="8"/>
      <c r="C34" s="8"/>
      <c r="D34" s="8" t="s">
        <v>810</v>
      </c>
      <c r="E34" s="8"/>
      <c r="F34" s="1360">
        <v>80278.9</v>
      </c>
      <c r="G34" s="1360">
        <v>100144.8</v>
      </c>
      <c r="H34" s="1360">
        <v>108772.3</v>
      </c>
      <c r="I34" s="1360">
        <v>142682.7</v>
      </c>
      <c r="J34" s="1360">
        <v>169175.1</v>
      </c>
      <c r="K34" s="1360">
        <v>35.4930124852234</v>
      </c>
      <c r="L34" s="1361">
        <v>55.53141746565991</v>
      </c>
    </row>
    <row r="35" spans="1:12" ht="12.75">
      <c r="A35" s="1359"/>
      <c r="B35" s="8"/>
      <c r="C35" s="8"/>
      <c r="D35" s="8" t="s">
        <v>886</v>
      </c>
      <c r="E35" s="8"/>
      <c r="F35" s="1360">
        <v>10374.7</v>
      </c>
      <c r="G35" s="1360">
        <v>12937</v>
      </c>
      <c r="H35" s="1360">
        <v>15116</v>
      </c>
      <c r="I35" s="1360">
        <v>18789.9</v>
      </c>
      <c r="J35" s="1360">
        <v>14116</v>
      </c>
      <c r="K35" s="1360">
        <v>45.70059857152495</v>
      </c>
      <c r="L35" s="1361">
        <v>-6.615506747816882</v>
      </c>
    </row>
    <row r="36" spans="1:12" ht="12.75">
      <c r="A36" s="1359"/>
      <c r="B36" s="8"/>
      <c r="C36" s="8"/>
      <c r="D36" s="8" t="s">
        <v>887</v>
      </c>
      <c r="E36" s="8"/>
      <c r="F36" s="1360">
        <v>1489.4</v>
      </c>
      <c r="G36" s="1360">
        <v>1896.8</v>
      </c>
      <c r="H36" s="1360">
        <v>2437.2</v>
      </c>
      <c r="I36" s="1360">
        <v>2997.1</v>
      </c>
      <c r="J36" s="1360">
        <v>2583.6</v>
      </c>
      <c r="K36" s="1360">
        <v>63.63636363636361</v>
      </c>
      <c r="L36" s="1363">
        <v>6.006893156080753</v>
      </c>
    </row>
    <row r="37" spans="1:12" ht="12.75">
      <c r="A37" s="1359"/>
      <c r="B37" s="8"/>
      <c r="C37" s="8" t="s">
        <v>811</v>
      </c>
      <c r="D37" s="8"/>
      <c r="E37" s="8"/>
      <c r="F37" s="1360">
        <v>-3684.2</v>
      </c>
      <c r="G37" s="1360">
        <v>-4204.8</v>
      </c>
      <c r="H37" s="1360">
        <v>-2179.1</v>
      </c>
      <c r="I37" s="1360">
        <v>-2646.4</v>
      </c>
      <c r="J37" s="1360">
        <v>-5216.4</v>
      </c>
      <c r="K37" s="1360">
        <v>-40.85283100808859</v>
      </c>
      <c r="L37" s="1361">
        <v>139.38323160938003</v>
      </c>
    </row>
    <row r="38" spans="1:12" ht="12.75">
      <c r="A38" s="1365" t="s">
        <v>888</v>
      </c>
      <c r="B38" s="1366" t="s">
        <v>889</v>
      </c>
      <c r="C38" s="1366"/>
      <c r="D38" s="1366"/>
      <c r="E38" s="1366"/>
      <c r="F38" s="1367">
        <v>3642.5</v>
      </c>
      <c r="G38" s="1367">
        <v>4449.9</v>
      </c>
      <c r="H38" s="1367">
        <v>7276</v>
      </c>
      <c r="I38" s="1367">
        <v>7912.5</v>
      </c>
      <c r="J38" s="1367">
        <v>5687.7</v>
      </c>
      <c r="K38" s="1367">
        <v>99.75291695264241</v>
      </c>
      <c r="L38" s="1368">
        <v>-21.82930181418362</v>
      </c>
    </row>
    <row r="39" spans="1:12" ht="12.75">
      <c r="A39" s="1369" t="s">
        <v>890</v>
      </c>
      <c r="B39" s="1369"/>
      <c r="C39" s="850"/>
      <c r="D39" s="850"/>
      <c r="E39" s="850"/>
      <c r="F39" s="1370">
        <v>5213.400000000009</v>
      </c>
      <c r="G39" s="1370">
        <v>3547.7000000000116</v>
      </c>
      <c r="H39" s="1370">
        <v>14403.2</v>
      </c>
      <c r="I39" s="1370">
        <v>31592.10000000005</v>
      </c>
      <c r="J39" s="1370">
        <v>42724.5</v>
      </c>
      <c r="K39" s="1371">
        <v>176.27268193501317</v>
      </c>
      <c r="L39" s="1372">
        <v>196.63199844479</v>
      </c>
    </row>
    <row r="40" spans="1:12" ht="12.75">
      <c r="A40" s="1359" t="s">
        <v>891</v>
      </c>
      <c r="B40" s="8" t="s">
        <v>892</v>
      </c>
      <c r="C40" s="8"/>
      <c r="D40" s="8"/>
      <c r="E40" s="8"/>
      <c r="F40" s="1360">
        <v>-3069.8</v>
      </c>
      <c r="G40" s="1360">
        <v>-2362.1</v>
      </c>
      <c r="H40" s="1360">
        <v>10265.7</v>
      </c>
      <c r="I40" s="1360">
        <v>11032.6</v>
      </c>
      <c r="J40" s="1360">
        <v>24361</v>
      </c>
      <c r="K40" s="1362">
        <v>-434.4094077790084</v>
      </c>
      <c r="L40" s="1363">
        <v>137.3048111672852</v>
      </c>
    </row>
    <row r="41" spans="1:12" ht="12.75">
      <c r="A41" s="1359"/>
      <c r="B41" s="8" t="s">
        <v>893</v>
      </c>
      <c r="C41" s="8"/>
      <c r="D41" s="8"/>
      <c r="E41" s="8"/>
      <c r="F41" s="1360">
        <v>195.1</v>
      </c>
      <c r="G41" s="1360">
        <v>362.3</v>
      </c>
      <c r="H41" s="1360">
        <v>334.9</v>
      </c>
      <c r="I41" s="1360">
        <v>293.9</v>
      </c>
      <c r="J41" s="1360">
        <v>1514</v>
      </c>
      <c r="K41" s="1362" t="s">
        <v>742</v>
      </c>
      <c r="L41" s="1363">
        <v>352.0752463421917</v>
      </c>
    </row>
    <row r="42" spans="1:12" ht="12.75">
      <c r="A42" s="1359"/>
      <c r="B42" s="8" t="s">
        <v>894</v>
      </c>
      <c r="C42" s="8"/>
      <c r="D42" s="8"/>
      <c r="E42" s="8"/>
      <c r="F42" s="1360">
        <v>0</v>
      </c>
      <c r="G42" s="1360">
        <v>0</v>
      </c>
      <c r="H42" s="1360">
        <v>0</v>
      </c>
      <c r="I42" s="1360">
        <v>0</v>
      </c>
      <c r="J42" s="1360">
        <v>0</v>
      </c>
      <c r="K42" s="1362" t="s">
        <v>742</v>
      </c>
      <c r="L42" s="1363" t="s">
        <v>742</v>
      </c>
    </row>
    <row r="43" spans="1:12" ht="12.75">
      <c r="A43" s="1359"/>
      <c r="B43" s="8" t="s">
        <v>812</v>
      </c>
      <c r="C43" s="8"/>
      <c r="D43" s="8"/>
      <c r="E43" s="8"/>
      <c r="F43" s="1360">
        <v>-9866</v>
      </c>
      <c r="G43" s="1360">
        <v>-10690</v>
      </c>
      <c r="H43" s="1360">
        <v>-8002.3</v>
      </c>
      <c r="I43" s="1360">
        <v>-11396.1</v>
      </c>
      <c r="J43" s="1360">
        <v>-8989.5</v>
      </c>
      <c r="K43" s="1360">
        <v>-18.890127711331843</v>
      </c>
      <c r="L43" s="1361">
        <v>12.336453269684963</v>
      </c>
    </row>
    <row r="44" spans="1:12" ht="12.75">
      <c r="A44" s="1359"/>
      <c r="B44" s="8"/>
      <c r="C44" s="8" t="s">
        <v>813</v>
      </c>
      <c r="D44" s="8"/>
      <c r="E44" s="8"/>
      <c r="F44" s="1360">
        <v>-5130.6</v>
      </c>
      <c r="G44" s="1360">
        <v>-5127.6</v>
      </c>
      <c r="H44" s="1360">
        <v>-744</v>
      </c>
      <c r="I44" s="1360">
        <v>853.2</v>
      </c>
      <c r="J44" s="1360">
        <v>-2119.7</v>
      </c>
      <c r="K44" s="1360">
        <v>-85.49877207344171</v>
      </c>
      <c r="L44" s="1361">
        <v>184.9059139784946</v>
      </c>
    </row>
    <row r="45" spans="1:12" ht="12.75">
      <c r="A45" s="1359"/>
      <c r="B45" s="8"/>
      <c r="C45" s="8" t="s">
        <v>875</v>
      </c>
      <c r="D45" s="8"/>
      <c r="E45" s="8"/>
      <c r="F45" s="1360">
        <v>-4735.4</v>
      </c>
      <c r="G45" s="1360">
        <v>-5562.4</v>
      </c>
      <c r="H45" s="1360">
        <v>-7258.3</v>
      </c>
      <c r="I45" s="1360">
        <v>-12249.3</v>
      </c>
      <c r="J45" s="1360">
        <v>-6869.8</v>
      </c>
      <c r="K45" s="1360">
        <v>53.27744224352748</v>
      </c>
      <c r="L45" s="1361">
        <v>-5.352493008004629</v>
      </c>
    </row>
    <row r="46" spans="1:12" ht="12.75">
      <c r="A46" s="1359"/>
      <c r="B46" s="8" t="s">
        <v>814</v>
      </c>
      <c r="C46" s="8"/>
      <c r="D46" s="8"/>
      <c r="E46" s="8"/>
      <c r="F46" s="1360">
        <v>6601.1</v>
      </c>
      <c r="G46" s="1360">
        <v>7965.6</v>
      </c>
      <c r="H46" s="1360">
        <v>17933.1</v>
      </c>
      <c r="I46" s="1360">
        <v>22134.8</v>
      </c>
      <c r="J46" s="1360">
        <v>31836.5</v>
      </c>
      <c r="K46" s="1360">
        <v>171.668358303919</v>
      </c>
      <c r="L46" s="1361">
        <v>77.52926153314263</v>
      </c>
    </row>
    <row r="47" spans="1:12" ht="12.75">
      <c r="A47" s="1359"/>
      <c r="B47" s="8"/>
      <c r="C47" s="8" t="s">
        <v>813</v>
      </c>
      <c r="D47" s="8"/>
      <c r="E47" s="8"/>
      <c r="F47" s="1360">
        <v>2196</v>
      </c>
      <c r="G47" s="1360">
        <v>1727.8</v>
      </c>
      <c r="H47" s="1360">
        <v>10584.1</v>
      </c>
      <c r="I47" s="1360">
        <v>12483.6</v>
      </c>
      <c r="J47" s="1360">
        <v>15720.6</v>
      </c>
      <c r="K47" s="1360">
        <v>381.97176684881606</v>
      </c>
      <c r="L47" s="1361">
        <v>48.53034268383708</v>
      </c>
    </row>
    <row r="48" spans="1:12" ht="12.75">
      <c r="A48" s="1359"/>
      <c r="B48" s="8"/>
      <c r="C48" s="8" t="s">
        <v>895</v>
      </c>
      <c r="D48" s="8"/>
      <c r="E48" s="8"/>
      <c r="F48" s="1360">
        <v>478.80000000000086</v>
      </c>
      <c r="G48" s="1360">
        <v>1455.6</v>
      </c>
      <c r="H48" s="1360">
        <v>2891.6</v>
      </c>
      <c r="I48" s="1360">
        <v>3391.5</v>
      </c>
      <c r="J48" s="1360">
        <v>-2294.9</v>
      </c>
      <c r="K48" s="1360">
        <v>503.9264828738502</v>
      </c>
      <c r="L48" s="1361">
        <v>-179.36436574906628</v>
      </c>
    </row>
    <row r="49" spans="1:12" ht="12.75">
      <c r="A49" s="1359"/>
      <c r="B49" s="8"/>
      <c r="C49" s="8"/>
      <c r="D49" s="8" t="s">
        <v>896</v>
      </c>
      <c r="E49" s="8"/>
      <c r="F49" s="1360">
        <v>1042.5</v>
      </c>
      <c r="G49" s="1360">
        <v>2150.7</v>
      </c>
      <c r="H49" s="1360">
        <v>2919.1</v>
      </c>
      <c r="I49" s="1360">
        <v>3455.9</v>
      </c>
      <c r="J49" s="1360">
        <v>-2243.5</v>
      </c>
      <c r="K49" s="1360">
        <v>180.00959232613909</v>
      </c>
      <c r="L49" s="1361">
        <v>-176.85588023705938</v>
      </c>
    </row>
    <row r="50" spans="1:12" ht="12.75">
      <c r="A50" s="1359"/>
      <c r="B50" s="8"/>
      <c r="C50" s="8"/>
      <c r="D50" s="8"/>
      <c r="E50" s="8" t="s">
        <v>897</v>
      </c>
      <c r="F50" s="1360">
        <v>7055.7</v>
      </c>
      <c r="G50" s="1360">
        <v>9689.7</v>
      </c>
      <c r="H50" s="1360">
        <v>8904.7</v>
      </c>
      <c r="I50" s="1360">
        <v>11325.5</v>
      </c>
      <c r="J50" s="1360">
        <v>6052.4</v>
      </c>
      <c r="K50" s="1360">
        <v>26.205762716668808</v>
      </c>
      <c r="L50" s="1361">
        <v>-32.031399148764145</v>
      </c>
    </row>
    <row r="51" spans="1:12" ht="12.75">
      <c r="A51" s="1359"/>
      <c r="B51" s="8"/>
      <c r="C51" s="8"/>
      <c r="D51" s="8"/>
      <c r="E51" s="8" t="s">
        <v>898</v>
      </c>
      <c r="F51" s="1360">
        <v>-6013.2</v>
      </c>
      <c r="G51" s="1360">
        <v>-7539</v>
      </c>
      <c r="H51" s="1360">
        <v>-5985.6</v>
      </c>
      <c r="I51" s="1360">
        <v>-7869.6</v>
      </c>
      <c r="J51" s="1360">
        <v>-8295.9</v>
      </c>
      <c r="K51" s="1360">
        <v>-0.45899022151266305</v>
      </c>
      <c r="L51" s="1361">
        <v>38.59763432237368</v>
      </c>
    </row>
    <row r="52" spans="1:12" ht="12.75">
      <c r="A52" s="1359"/>
      <c r="B52" s="8"/>
      <c r="C52" s="8"/>
      <c r="D52" s="8" t="s">
        <v>815</v>
      </c>
      <c r="E52" s="8"/>
      <c r="F52" s="1360">
        <v>-563.7</v>
      </c>
      <c r="G52" s="1360">
        <v>-695.1</v>
      </c>
      <c r="H52" s="1360">
        <v>-27.5</v>
      </c>
      <c r="I52" s="1360">
        <v>-64.4</v>
      </c>
      <c r="J52" s="1360">
        <v>-51.4</v>
      </c>
      <c r="K52" s="1360">
        <v>-95.12151853822955</v>
      </c>
      <c r="L52" s="1361">
        <v>86.9090909090909</v>
      </c>
    </row>
    <row r="53" spans="1:12" ht="12.75">
      <c r="A53" s="1359"/>
      <c r="B53" s="8"/>
      <c r="C53" s="8" t="s">
        <v>816</v>
      </c>
      <c r="D53" s="8"/>
      <c r="E53" s="8"/>
      <c r="F53" s="1360">
        <v>3926.3</v>
      </c>
      <c r="G53" s="1360">
        <v>4782.2</v>
      </c>
      <c r="H53" s="1360">
        <v>4457.4</v>
      </c>
      <c r="I53" s="1360">
        <v>6259.7</v>
      </c>
      <c r="J53" s="1360">
        <v>18410.8</v>
      </c>
      <c r="K53" s="1360">
        <v>13.526730000254677</v>
      </c>
      <c r="L53" s="1363">
        <v>313.03899134024323</v>
      </c>
    </row>
    <row r="54" spans="1:12" ht="12.75">
      <c r="A54" s="1359"/>
      <c r="B54" s="8"/>
      <c r="C54" s="8"/>
      <c r="D54" s="8" t="s">
        <v>369</v>
      </c>
      <c r="E54" s="8"/>
      <c r="F54" s="1360">
        <v>2.9</v>
      </c>
      <c r="G54" s="1360">
        <v>2.4</v>
      </c>
      <c r="H54" s="1360">
        <v>-6.1</v>
      </c>
      <c r="I54" s="1360">
        <v>-5.6</v>
      </c>
      <c r="J54" s="1360">
        <v>-3.4</v>
      </c>
      <c r="K54" s="1360">
        <v>-310.3448275862069</v>
      </c>
      <c r="L54" s="1363">
        <v>-44.26229508196721</v>
      </c>
    </row>
    <row r="55" spans="1:12" ht="12.75">
      <c r="A55" s="1359"/>
      <c r="B55" s="8"/>
      <c r="C55" s="8"/>
      <c r="D55" s="8" t="s">
        <v>817</v>
      </c>
      <c r="E55" s="8"/>
      <c r="F55" s="1360">
        <v>3923.4</v>
      </c>
      <c r="G55" s="1360">
        <v>4779.8</v>
      </c>
      <c r="H55" s="1360">
        <v>4463.5</v>
      </c>
      <c r="I55" s="1360">
        <v>6265.3</v>
      </c>
      <c r="J55" s="1360">
        <v>18414.2</v>
      </c>
      <c r="K55" s="1360">
        <v>13.766121221389607</v>
      </c>
      <c r="L55" s="1363">
        <v>312.5506889212501</v>
      </c>
    </row>
    <row r="56" spans="1:12" ht="12.75">
      <c r="A56" s="1359"/>
      <c r="B56" s="8"/>
      <c r="C56" s="8" t="s">
        <v>818</v>
      </c>
      <c r="D56" s="8"/>
      <c r="E56" s="8"/>
      <c r="F56" s="1360">
        <v>0</v>
      </c>
      <c r="G56" s="1360">
        <v>0</v>
      </c>
      <c r="H56" s="1360">
        <v>0</v>
      </c>
      <c r="I56" s="1360">
        <v>0</v>
      </c>
      <c r="J56" s="1360">
        <v>0</v>
      </c>
      <c r="K56" s="1362" t="s">
        <v>742</v>
      </c>
      <c r="L56" s="1363" t="s">
        <v>742</v>
      </c>
    </row>
    <row r="57" spans="1:12" ht="12.75">
      <c r="A57" s="1359" t="s">
        <v>899</v>
      </c>
      <c r="B57" s="8"/>
      <c r="C57" s="8"/>
      <c r="D57" s="8"/>
      <c r="E57" s="8"/>
      <c r="F57" s="1360">
        <v>2143.6000000000204</v>
      </c>
      <c r="G57" s="1360">
        <v>1185.6000000000058</v>
      </c>
      <c r="H57" s="1360">
        <v>24668.9</v>
      </c>
      <c r="I57" s="1360">
        <v>42624.700000000055</v>
      </c>
      <c r="J57" s="1360">
        <v>67085.5</v>
      </c>
      <c r="K57" s="1362">
        <v>1050.816383653656</v>
      </c>
      <c r="L57" s="1363">
        <v>171.9436213207723</v>
      </c>
    </row>
    <row r="58" spans="1:12" ht="12.75">
      <c r="A58" s="1365" t="s">
        <v>900</v>
      </c>
      <c r="B58" s="1366" t="s">
        <v>902</v>
      </c>
      <c r="C58" s="1366"/>
      <c r="D58" s="1366"/>
      <c r="E58" s="1366"/>
      <c r="F58" s="1367">
        <v>8756.199999999983</v>
      </c>
      <c r="G58" s="1367">
        <v>9500.899999999994</v>
      </c>
      <c r="H58" s="1367">
        <v>-327.3999999999942</v>
      </c>
      <c r="I58" s="1367">
        <v>-6690.300000000061</v>
      </c>
      <c r="J58" s="1367">
        <v>-5614.2</v>
      </c>
      <c r="K58" s="1373">
        <v>-103.73906489116278</v>
      </c>
      <c r="L58" s="1374">
        <v>1614.783139890073</v>
      </c>
    </row>
    <row r="59" spans="1:12" ht="12.75">
      <c r="A59" s="1369" t="s">
        <v>903</v>
      </c>
      <c r="B59" s="850"/>
      <c r="C59" s="850"/>
      <c r="D59" s="850"/>
      <c r="E59" s="850"/>
      <c r="F59" s="1370">
        <v>10899.8</v>
      </c>
      <c r="G59" s="1370">
        <v>10686.5</v>
      </c>
      <c r="H59" s="1370">
        <v>24341.5</v>
      </c>
      <c r="I59" s="1370">
        <v>35934.4</v>
      </c>
      <c r="J59" s="1370">
        <v>61471.3</v>
      </c>
      <c r="K59" s="1371">
        <v>123.32061138736492</v>
      </c>
      <c r="L59" s="1372">
        <v>152.53702524495205</v>
      </c>
    </row>
    <row r="60" spans="1:12" ht="12.75">
      <c r="A60" s="1359" t="s">
        <v>904</v>
      </c>
      <c r="B60" s="8"/>
      <c r="C60" s="8"/>
      <c r="D60" s="8"/>
      <c r="E60" s="8"/>
      <c r="F60" s="1360">
        <v>-10899.8</v>
      </c>
      <c r="G60" s="1360">
        <v>-10686.5</v>
      </c>
      <c r="H60" s="1360">
        <v>-24341.5</v>
      </c>
      <c r="I60" s="1360">
        <v>-35934.4</v>
      </c>
      <c r="J60" s="1360">
        <v>-61471.3</v>
      </c>
      <c r="K60" s="1362">
        <v>123.32061138736492</v>
      </c>
      <c r="L60" s="1363">
        <v>152.53702524495205</v>
      </c>
    </row>
    <row r="61" spans="1:12" ht="12.75">
      <c r="A61" s="1359"/>
      <c r="B61" s="8" t="s">
        <v>819</v>
      </c>
      <c r="C61" s="8"/>
      <c r="D61" s="8"/>
      <c r="E61" s="8"/>
      <c r="F61" s="1360">
        <v>-12456.6</v>
      </c>
      <c r="G61" s="1360">
        <v>-13410.2</v>
      </c>
      <c r="H61" s="1360">
        <v>-25409.2</v>
      </c>
      <c r="I61" s="1360">
        <v>-37002</v>
      </c>
      <c r="J61" s="1360">
        <v>-61471.3</v>
      </c>
      <c r="K61" s="1362">
        <v>103.98182489603904</v>
      </c>
      <c r="L61" s="1363">
        <v>141.92536561560382</v>
      </c>
    </row>
    <row r="62" spans="1:12" ht="12.75">
      <c r="A62" s="1359"/>
      <c r="B62" s="8"/>
      <c r="C62" s="8" t="s">
        <v>369</v>
      </c>
      <c r="D62" s="8"/>
      <c r="E62" s="8"/>
      <c r="F62" s="1360">
        <v>-10703.2</v>
      </c>
      <c r="G62" s="1360">
        <v>-10963.2</v>
      </c>
      <c r="H62" s="1360">
        <v>-20025.7</v>
      </c>
      <c r="I62" s="1360">
        <v>-29636.8</v>
      </c>
      <c r="J62" s="1360">
        <v>-44871.9</v>
      </c>
      <c r="K62" s="1362">
        <v>87.10011959040287</v>
      </c>
      <c r="L62" s="1363">
        <v>124.07156803507493</v>
      </c>
    </row>
    <row r="63" spans="1:12" ht="12.75">
      <c r="A63" s="1359"/>
      <c r="B63" s="8"/>
      <c r="C63" s="8" t="s">
        <v>817</v>
      </c>
      <c r="D63" s="8"/>
      <c r="E63" s="8"/>
      <c r="F63" s="1360">
        <v>-1753.4</v>
      </c>
      <c r="G63" s="1360">
        <v>-2447</v>
      </c>
      <c r="H63" s="1360">
        <v>-5383.5</v>
      </c>
      <c r="I63" s="1360">
        <v>-7365.2</v>
      </c>
      <c r="J63" s="1360">
        <v>-16599.4</v>
      </c>
      <c r="K63" s="1362">
        <v>207.03205201323144</v>
      </c>
      <c r="L63" s="1363">
        <v>208.33844153431787</v>
      </c>
    </row>
    <row r="64" spans="1:12" ht="12.75">
      <c r="A64" s="1359"/>
      <c r="B64" s="8" t="s">
        <v>905</v>
      </c>
      <c r="C64" s="8"/>
      <c r="D64" s="8"/>
      <c r="E64" s="8"/>
      <c r="F64" s="1360">
        <v>1556.8</v>
      </c>
      <c r="G64" s="1360">
        <v>2723.7</v>
      </c>
      <c r="H64" s="1360">
        <v>1067.7</v>
      </c>
      <c r="I64" s="1360">
        <v>1067.6</v>
      </c>
      <c r="J64" s="1360">
        <v>0</v>
      </c>
      <c r="K64" s="1362">
        <v>-31.417009249743057</v>
      </c>
      <c r="L64" s="1372">
        <v>-100</v>
      </c>
    </row>
    <row r="65" spans="1:12" ht="13.5" thickBot="1">
      <c r="A65" s="1375" t="s">
        <v>820</v>
      </c>
      <c r="B65" s="1376"/>
      <c r="C65" s="1376"/>
      <c r="D65" s="1376"/>
      <c r="E65" s="1376"/>
      <c r="F65" s="1377">
        <v>-6973.5</v>
      </c>
      <c r="G65" s="1377">
        <v>-5904.3</v>
      </c>
      <c r="H65" s="1378">
        <v>-19884.1</v>
      </c>
      <c r="I65" s="1377">
        <v>-29674.7</v>
      </c>
      <c r="J65" s="1378">
        <v>-43060.5</v>
      </c>
      <c r="K65" s="1379">
        <v>185.1380225138022</v>
      </c>
      <c r="L65" s="1380">
        <v>116.55745042521413</v>
      </c>
    </row>
    <row r="66" ht="13.5" thickTop="1"/>
  </sheetData>
  <sheetProtection/>
  <mergeCells count="9">
    <mergeCell ref="A1:L1"/>
    <mergeCell ref="A2:L2"/>
    <mergeCell ref="A3:E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7">
      <selection activeCell="G27" sqref="G27"/>
    </sheetView>
  </sheetViews>
  <sheetFormatPr defaultColWidth="8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5" width="12.140625" style="18" customWidth="1"/>
    <col min="6" max="6" width="11.28125" style="18" customWidth="1"/>
    <col min="7" max="7" width="7.8515625" style="18" customWidth="1"/>
    <col min="8" max="8" width="2.421875" style="18" customWidth="1"/>
    <col min="9" max="9" width="7.140625" style="18" bestFit="1" customWidth="1"/>
    <col min="10" max="10" width="8.28125" style="18" customWidth="1"/>
    <col min="11" max="11" width="2.28125" style="18" customWidth="1"/>
    <col min="12" max="12" width="7.28125" style="18" customWidth="1"/>
    <col min="13" max="16384" width="8.140625" style="18" customWidth="1"/>
  </cols>
  <sheetData>
    <row r="1" spans="1:13" s="358" customFormat="1" ht="12.75">
      <c r="A1" s="18"/>
      <c r="B1" s="1718" t="s">
        <v>200</v>
      </c>
      <c r="C1" s="1718"/>
      <c r="D1" s="1718"/>
      <c r="E1" s="1718"/>
      <c r="F1" s="1718"/>
      <c r="G1" s="1718"/>
      <c r="H1" s="1718"/>
      <c r="I1" s="1718"/>
      <c r="J1" s="1718"/>
      <c r="K1" s="1718"/>
      <c r="L1" s="1718"/>
      <c r="M1" s="461"/>
    </row>
    <row r="2" spans="1:13" ht="15.75">
      <c r="A2" s="18"/>
      <c r="B2" s="1719" t="s">
        <v>709</v>
      </c>
      <c r="C2" s="1719"/>
      <c r="D2" s="1719"/>
      <c r="E2" s="1719"/>
      <c r="F2" s="1719"/>
      <c r="G2" s="1719"/>
      <c r="H2" s="1719"/>
      <c r="I2" s="1719"/>
      <c r="J2" s="1719"/>
      <c r="K2" s="1719"/>
      <c r="L2" s="1719"/>
      <c r="M2" s="1179"/>
    </row>
    <row r="3" ht="12.75">
      <c r="L3" s="73" t="s">
        <v>115</v>
      </c>
    </row>
    <row r="4" spans="2:12" ht="12.75" customHeight="1">
      <c r="B4" s="1720" t="s">
        <v>490</v>
      </c>
      <c r="C4" s="1723">
        <v>2007</v>
      </c>
      <c r="D4" s="1723">
        <v>2008</v>
      </c>
      <c r="E4" s="1723">
        <v>2008</v>
      </c>
      <c r="F4" s="1723">
        <v>2009</v>
      </c>
      <c r="G4" s="1725" t="s">
        <v>89</v>
      </c>
      <c r="H4" s="1726"/>
      <c r="I4" s="1726"/>
      <c r="J4" s="1726"/>
      <c r="K4" s="1726"/>
      <c r="L4" s="1727"/>
    </row>
    <row r="5" spans="2:12" ht="12.75">
      <c r="B5" s="1721"/>
      <c r="C5" s="1724"/>
      <c r="D5" s="1724"/>
      <c r="E5" s="1724"/>
      <c r="F5" s="1724"/>
      <c r="G5" s="1728" t="s">
        <v>644</v>
      </c>
      <c r="H5" s="1729"/>
      <c r="I5" s="1730"/>
      <c r="J5" s="1728" t="s">
        <v>1484</v>
      </c>
      <c r="K5" s="1729"/>
      <c r="L5" s="1730"/>
    </row>
    <row r="6" spans="2:12" ht="17.25" customHeight="1">
      <c r="B6" s="1722"/>
      <c r="C6" s="339" t="s">
        <v>631</v>
      </c>
      <c r="D6" s="339" t="s">
        <v>541</v>
      </c>
      <c r="E6" s="339" t="s">
        <v>113</v>
      </c>
      <c r="F6" s="339" t="s">
        <v>90</v>
      </c>
      <c r="G6" s="1716" t="s">
        <v>114</v>
      </c>
      <c r="H6" s="1717"/>
      <c r="I6" s="1633" t="s">
        <v>203</v>
      </c>
      <c r="J6" s="1716" t="s">
        <v>114</v>
      </c>
      <c r="K6" s="1717"/>
      <c r="L6" s="1633" t="s">
        <v>203</v>
      </c>
    </row>
    <row r="7" spans="2:12" s="74" customFormat="1" ht="15" customHeight="1">
      <c r="B7" s="334" t="s">
        <v>710</v>
      </c>
      <c r="C7" s="351">
        <v>126285.51683242922</v>
      </c>
      <c r="D7" s="351">
        <v>151245.643548873</v>
      </c>
      <c r="E7" s="351">
        <v>164656.646472394</v>
      </c>
      <c r="F7" s="691">
        <v>218414.83595030394</v>
      </c>
      <c r="G7" s="637">
        <v>18964.276716443776</v>
      </c>
      <c r="H7" s="692" t="s">
        <v>48</v>
      </c>
      <c r="I7" s="693">
        <v>15.01698468052188</v>
      </c>
      <c r="J7" s="694">
        <v>44875.42947790994</v>
      </c>
      <c r="K7" s="694" t="s">
        <v>49</v>
      </c>
      <c r="L7" s="646">
        <v>27.253943548178395</v>
      </c>
    </row>
    <row r="8" spans="2:12" ht="15" customHeight="1">
      <c r="B8" s="335" t="s">
        <v>711</v>
      </c>
      <c r="C8" s="348">
        <v>130213.85892042922</v>
      </c>
      <c r="D8" s="348">
        <v>156689.756399873</v>
      </c>
      <c r="E8" s="348">
        <v>170314.216566394</v>
      </c>
      <c r="F8" s="695">
        <v>224433.10550810394</v>
      </c>
      <c r="G8" s="640">
        <v>26475.89747944378</v>
      </c>
      <c r="H8" s="696"/>
      <c r="I8" s="641">
        <v>20.33262641853093</v>
      </c>
      <c r="J8" s="697">
        <v>54118.88894170994</v>
      </c>
      <c r="K8" s="697"/>
      <c r="L8" s="639">
        <v>31.77590810254683</v>
      </c>
    </row>
    <row r="9" spans="2:12" ht="15" customHeight="1">
      <c r="B9" s="336" t="s">
        <v>712</v>
      </c>
      <c r="C9" s="349">
        <v>3928.342087999999</v>
      </c>
      <c r="D9" s="349">
        <v>5444.112851</v>
      </c>
      <c r="E9" s="349">
        <v>5657.570094</v>
      </c>
      <c r="F9" s="350">
        <v>6018.2695578</v>
      </c>
      <c r="G9" s="698">
        <v>1515.770763000001</v>
      </c>
      <c r="H9" s="699"/>
      <c r="I9" s="644">
        <v>38.58550831482478</v>
      </c>
      <c r="J9" s="700">
        <v>360.69946380000056</v>
      </c>
      <c r="K9" s="700"/>
      <c r="L9" s="701">
        <v>6.3755191328965015</v>
      </c>
    </row>
    <row r="10" spans="2:12" s="74" customFormat="1" ht="15" customHeight="1">
      <c r="B10" s="334" t="s">
        <v>713</v>
      </c>
      <c r="C10" s="351">
        <v>-7016</v>
      </c>
      <c r="D10" s="351">
        <v>-13780.587883873002</v>
      </c>
      <c r="E10" s="351">
        <v>-20065.031864173983</v>
      </c>
      <c r="F10" s="691">
        <v>-36420.76688742399</v>
      </c>
      <c r="G10" s="643">
        <v>-768.7378838730019</v>
      </c>
      <c r="H10" s="702" t="s">
        <v>48</v>
      </c>
      <c r="I10" s="645">
        <v>10.956925368771406</v>
      </c>
      <c r="J10" s="703">
        <v>-7472.975023250006</v>
      </c>
      <c r="K10" s="703" t="s">
        <v>49</v>
      </c>
      <c r="L10" s="704">
        <v>37.243773515221605</v>
      </c>
    </row>
    <row r="11" spans="2:12" s="74" customFormat="1" ht="15" customHeight="1">
      <c r="B11" s="337" t="s">
        <v>714</v>
      </c>
      <c r="C11" s="346">
        <v>23181.571933</v>
      </c>
      <c r="D11" s="346">
        <v>17886.11029761</v>
      </c>
      <c r="E11" s="346">
        <v>19168.32331113001</v>
      </c>
      <c r="F11" s="705">
        <v>9972.458612820004</v>
      </c>
      <c r="G11" s="643">
        <v>-5295.461635389998</v>
      </c>
      <c r="H11" s="702"/>
      <c r="I11" s="645">
        <v>-22.843410493020418</v>
      </c>
      <c r="J11" s="703">
        <v>-9195.864698310006</v>
      </c>
      <c r="K11" s="703"/>
      <c r="L11" s="704">
        <v>-47.9742779222138</v>
      </c>
    </row>
    <row r="12" spans="2:12" ht="15" customHeight="1">
      <c r="B12" s="335" t="s">
        <v>715</v>
      </c>
      <c r="C12" s="348">
        <v>12493.613420000001</v>
      </c>
      <c r="D12" s="348">
        <v>13114.240030800003</v>
      </c>
      <c r="E12" s="348">
        <v>14979.394264670009</v>
      </c>
      <c r="F12" s="695">
        <v>3033.4290558200046</v>
      </c>
      <c r="G12" s="640">
        <v>620.6266108000018</v>
      </c>
      <c r="H12" s="696"/>
      <c r="I12" s="641">
        <v>4.967550939318256</v>
      </c>
      <c r="J12" s="697">
        <v>-11945.965208850004</v>
      </c>
      <c r="K12" s="697"/>
      <c r="L12" s="639">
        <v>-79.74932095235275</v>
      </c>
    </row>
    <row r="13" spans="2:12" ht="15" customHeight="1">
      <c r="B13" s="335" t="s">
        <v>716</v>
      </c>
      <c r="C13" s="348">
        <v>15616.144069000002</v>
      </c>
      <c r="D13" s="348">
        <v>26104.836802520003</v>
      </c>
      <c r="E13" s="348">
        <v>18925.778102520002</v>
      </c>
      <c r="F13" s="695">
        <v>24589.9099093</v>
      </c>
      <c r="G13" s="640">
        <v>10488.692733520002</v>
      </c>
      <c r="H13" s="696"/>
      <c r="I13" s="641">
        <v>67.16570164296427</v>
      </c>
      <c r="J13" s="697">
        <v>5664.131806779998</v>
      </c>
      <c r="K13" s="697"/>
      <c r="L13" s="639">
        <v>29.928131758164326</v>
      </c>
    </row>
    <row r="14" spans="2:12" ht="15" customHeight="1">
      <c r="B14" s="335" t="s">
        <v>717</v>
      </c>
      <c r="C14" s="348">
        <v>3122.5306490000003</v>
      </c>
      <c r="D14" s="348">
        <v>12990.59677172</v>
      </c>
      <c r="E14" s="348">
        <v>3946.383837849993</v>
      </c>
      <c r="F14" s="695">
        <v>21556.480853479996</v>
      </c>
      <c r="G14" s="640">
        <v>9868.06612272</v>
      </c>
      <c r="H14" s="696"/>
      <c r="I14" s="641">
        <v>316.0278386980854</v>
      </c>
      <c r="J14" s="697">
        <v>17610.097015630003</v>
      </c>
      <c r="K14" s="697"/>
      <c r="L14" s="639">
        <v>446.23376080984707</v>
      </c>
    </row>
    <row r="15" spans="2:12" ht="15" customHeight="1">
      <c r="B15" s="335" t="s">
        <v>718</v>
      </c>
      <c r="C15" s="348">
        <v>661.3645</v>
      </c>
      <c r="D15" s="348">
        <v>512.89101</v>
      </c>
      <c r="E15" s="348">
        <v>438.05401000000006</v>
      </c>
      <c r="F15" s="695">
        <v>320.06487371</v>
      </c>
      <c r="G15" s="640">
        <v>-148.47348999999997</v>
      </c>
      <c r="H15" s="696"/>
      <c r="I15" s="641">
        <v>-22.449570546952547</v>
      </c>
      <c r="J15" s="697">
        <v>-117.98913629000009</v>
      </c>
      <c r="K15" s="697"/>
      <c r="L15" s="639">
        <v>-26.934837621963574</v>
      </c>
    </row>
    <row r="16" spans="2:12" ht="15" customHeight="1">
      <c r="B16" s="335" t="s">
        <v>724</v>
      </c>
      <c r="C16" s="348">
        <v>39</v>
      </c>
      <c r="D16" s="348">
        <v>37.045</v>
      </c>
      <c r="E16" s="348">
        <v>37.045</v>
      </c>
      <c r="F16" s="695">
        <v>37.045</v>
      </c>
      <c r="G16" s="640">
        <v>-1.955</v>
      </c>
      <c r="H16" s="696"/>
      <c r="I16" s="641">
        <v>-5.012820512820508</v>
      </c>
      <c r="J16" s="697">
        <v>0</v>
      </c>
      <c r="K16" s="697"/>
      <c r="L16" s="639">
        <v>0</v>
      </c>
    </row>
    <row r="17" spans="2:12" ht="15" customHeight="1">
      <c r="B17" s="335" t="s">
        <v>719</v>
      </c>
      <c r="C17" s="348">
        <v>1870.81</v>
      </c>
      <c r="D17" s="348">
        <v>1530</v>
      </c>
      <c r="E17" s="348">
        <v>660.655</v>
      </c>
      <c r="F17" s="695">
        <v>3950</v>
      </c>
      <c r="G17" s="640">
        <v>-340.81</v>
      </c>
      <c r="H17" s="696"/>
      <c r="I17" s="641">
        <v>-18.217242798573878</v>
      </c>
      <c r="J17" s="697">
        <v>3289.3450000000003</v>
      </c>
      <c r="K17" s="697"/>
      <c r="L17" s="639">
        <v>497.8914864793274</v>
      </c>
    </row>
    <row r="18" spans="2:12" ht="15" customHeight="1">
      <c r="B18" s="335" t="s">
        <v>720</v>
      </c>
      <c r="C18" s="348">
        <v>8116.784013</v>
      </c>
      <c r="D18" s="348">
        <v>2691.93425681</v>
      </c>
      <c r="E18" s="348">
        <v>3053.1750364600002</v>
      </c>
      <c r="F18" s="695">
        <v>2631.91968329</v>
      </c>
      <c r="G18" s="640">
        <v>-5424.84975619</v>
      </c>
      <c r="H18" s="696"/>
      <c r="I18" s="641">
        <v>-66.83496502434284</v>
      </c>
      <c r="J18" s="697">
        <v>-421.25535317000003</v>
      </c>
      <c r="K18" s="697"/>
      <c r="L18" s="639">
        <v>-13.797288008041097</v>
      </c>
    </row>
    <row r="19" spans="2:12" s="74" customFormat="1" ht="15" customHeight="1">
      <c r="B19" s="338" t="s">
        <v>723</v>
      </c>
      <c r="C19" s="352">
        <v>30202.6611674292</v>
      </c>
      <c r="D19" s="352">
        <v>31666.698181483003</v>
      </c>
      <c r="E19" s="352">
        <v>39233.355175303994</v>
      </c>
      <c r="F19" s="706">
        <v>46393.22550024399</v>
      </c>
      <c r="G19" s="643">
        <v>-4531.812985946197</v>
      </c>
      <c r="H19" s="702" t="s">
        <v>48</v>
      </c>
      <c r="I19" s="645">
        <v>-15.004681080332555</v>
      </c>
      <c r="J19" s="703">
        <v>-1722.8896750600015</v>
      </c>
      <c r="K19" s="703" t="s">
        <v>49</v>
      </c>
      <c r="L19" s="704">
        <v>-4.391390099984361</v>
      </c>
    </row>
    <row r="20" spans="2:12" s="74" customFormat="1" ht="15" customHeight="1">
      <c r="B20" s="337" t="s">
        <v>731</v>
      </c>
      <c r="C20" s="346">
        <v>119264.42759800001</v>
      </c>
      <c r="D20" s="346">
        <v>137465.055665</v>
      </c>
      <c r="E20" s="346">
        <v>144591.61460822003</v>
      </c>
      <c r="F20" s="705">
        <v>181994.06906287995</v>
      </c>
      <c r="G20" s="707">
        <v>18200.628066999983</v>
      </c>
      <c r="H20" s="708"/>
      <c r="I20" s="638">
        <v>15.260734850753769</v>
      </c>
      <c r="J20" s="709">
        <v>37402.45445465992</v>
      </c>
      <c r="K20" s="709"/>
      <c r="L20" s="642">
        <v>25.867651146993687</v>
      </c>
    </row>
    <row r="21" spans="2:12" ht="15" customHeight="1">
      <c r="B21" s="335" t="s">
        <v>721</v>
      </c>
      <c r="C21" s="348">
        <v>90913.03904500001</v>
      </c>
      <c r="D21" s="348">
        <v>106956.34275834</v>
      </c>
      <c r="E21" s="348">
        <v>112827.084928</v>
      </c>
      <c r="F21" s="695">
        <v>137236.755086</v>
      </c>
      <c r="G21" s="640">
        <v>16043.303713339992</v>
      </c>
      <c r="H21" s="696"/>
      <c r="I21" s="641">
        <v>17.646867690121876</v>
      </c>
      <c r="J21" s="697">
        <v>24409.670157999994</v>
      </c>
      <c r="K21" s="697"/>
      <c r="L21" s="639">
        <v>21.63458372923212</v>
      </c>
    </row>
    <row r="22" spans="2:12" ht="15" customHeight="1">
      <c r="B22" s="335" t="s">
        <v>725</v>
      </c>
      <c r="C22" s="348">
        <v>22597.7195</v>
      </c>
      <c r="D22" s="348">
        <v>22792.410072510003</v>
      </c>
      <c r="E22" s="348">
        <v>23857.26192658</v>
      </c>
      <c r="F22" s="695">
        <v>37695.94711544</v>
      </c>
      <c r="G22" s="640">
        <v>194.69057251000413</v>
      </c>
      <c r="H22" s="696"/>
      <c r="I22" s="641">
        <v>0.8615496466800737</v>
      </c>
      <c r="J22" s="697">
        <v>13838.685188860003</v>
      </c>
      <c r="K22" s="697"/>
      <c r="L22" s="639">
        <v>58.006175358463764</v>
      </c>
    </row>
    <row r="23" spans="2:12" ht="15" customHeight="1">
      <c r="B23" s="335" t="s">
        <v>722</v>
      </c>
      <c r="C23" s="348">
        <v>5758.533493000001</v>
      </c>
      <c r="D23" s="348">
        <v>7716.31283415</v>
      </c>
      <c r="E23" s="348">
        <v>7907.2677536400015</v>
      </c>
      <c r="F23" s="695">
        <v>7061.316866439999</v>
      </c>
      <c r="G23" s="698">
        <v>1957.7793411499988</v>
      </c>
      <c r="H23" s="699"/>
      <c r="I23" s="644">
        <v>33.997880598069806</v>
      </c>
      <c r="J23" s="700">
        <v>-845.9508872000024</v>
      </c>
      <c r="K23" s="700"/>
      <c r="L23" s="701">
        <v>-10.698396886972501</v>
      </c>
    </row>
    <row r="24" spans="2:12" s="74" customFormat="1" ht="15" customHeight="1">
      <c r="B24" s="592" t="s">
        <v>1089</v>
      </c>
      <c r="C24" s="481">
        <v>119269.29203800001</v>
      </c>
      <c r="D24" s="481">
        <v>137465.065665</v>
      </c>
      <c r="E24" s="481">
        <v>144591.61460822</v>
      </c>
      <c r="F24" s="710">
        <v>181994.01906788</v>
      </c>
      <c r="G24" s="711">
        <v>18195.773626999988</v>
      </c>
      <c r="H24" s="712"/>
      <c r="I24" s="713">
        <v>15.256042285555521</v>
      </c>
      <c r="J24" s="714">
        <v>37402.40445966</v>
      </c>
      <c r="K24" s="712"/>
      <c r="L24" s="715">
        <v>25.86761657029984</v>
      </c>
    </row>
    <row r="25" spans="2:12" s="74" customFormat="1" ht="15" customHeight="1">
      <c r="B25" s="592" t="s">
        <v>1090</v>
      </c>
      <c r="C25" s="710">
        <v>-3122.5306490000003</v>
      </c>
      <c r="D25" s="710">
        <v>-12990.59677172</v>
      </c>
      <c r="E25" s="710">
        <v>-3946.383837849993</v>
      </c>
      <c r="F25" s="710">
        <v>-21556.480853479996</v>
      </c>
      <c r="G25" s="716"/>
      <c r="H25" s="98"/>
      <c r="I25" s="717"/>
      <c r="J25" s="98"/>
      <c r="K25" s="98"/>
      <c r="L25" s="356"/>
    </row>
    <row r="26" spans="2:12" s="74" customFormat="1" ht="15" customHeight="1">
      <c r="B26" s="1641" t="s">
        <v>531</v>
      </c>
      <c r="C26" s="1642"/>
      <c r="D26" s="1642"/>
      <c r="E26" s="42"/>
      <c r="F26" s="42"/>
      <c r="G26" s="340"/>
      <c r="H26" s="231"/>
      <c r="I26" s="340"/>
      <c r="J26" s="231"/>
      <c r="K26" s="231"/>
      <c r="L26" s="231"/>
    </row>
    <row r="27" spans="2:7" ht="15" customHeight="1">
      <c r="B27" s="1177" t="s">
        <v>93</v>
      </c>
      <c r="C27" s="248"/>
      <c r="D27" s="248"/>
      <c r="G27" s="341"/>
    </row>
    <row r="28" spans="2:6" ht="15" customHeight="1">
      <c r="B28" s="1178" t="s">
        <v>94</v>
      </c>
      <c r="C28" s="248"/>
      <c r="D28" s="248"/>
      <c r="F28" s="1"/>
    </row>
    <row r="36" ht="12.75">
      <c r="D36" s="1180"/>
    </row>
    <row r="37" ht="12.75">
      <c r="C37" s="1180"/>
    </row>
    <row r="38" ht="12.75">
      <c r="C38" s="1180"/>
    </row>
    <row r="39" ht="12.75">
      <c r="C39" s="1180"/>
    </row>
  </sheetData>
  <sheetProtection/>
  <mergeCells count="12">
    <mergeCell ref="G5:I5"/>
    <mergeCell ref="J5:L5"/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PageLayoutView="0" workbookViewId="0" topLeftCell="A1">
      <selection activeCell="K11" sqref="K11"/>
    </sheetView>
  </sheetViews>
  <sheetFormatPr defaultColWidth="11.00390625" defaultRowHeight="12.75"/>
  <cols>
    <col min="1" max="1" width="5.00390625" style="500" customWidth="1"/>
    <col min="2" max="2" width="15.8515625" style="500" customWidth="1"/>
    <col min="3" max="6" width="7.8515625" style="500" customWidth="1"/>
    <col min="7" max="8" width="7.8515625" style="531" customWidth="1"/>
    <col min="9" max="9" width="8.140625" style="531" customWidth="1"/>
    <col min="10" max="16384" width="11.00390625" style="500" customWidth="1"/>
  </cols>
  <sheetData>
    <row r="1" spans="2:9" ht="12.75">
      <c r="B1" s="1718" t="s">
        <v>1474</v>
      </c>
      <c r="C1" s="1718"/>
      <c r="D1" s="1718"/>
      <c r="E1" s="1718"/>
      <c r="F1" s="1718"/>
      <c r="G1" s="1718"/>
      <c r="I1" s="611"/>
    </row>
    <row r="2" spans="2:9" ht="15.75">
      <c r="B2" s="1851" t="s">
        <v>1151</v>
      </c>
      <c r="C2" s="1851"/>
      <c r="D2" s="1851"/>
      <c r="E2" s="1851"/>
      <c r="F2" s="1851"/>
      <c r="G2" s="1851"/>
      <c r="I2" s="611"/>
    </row>
    <row r="3" spans="2:9" ht="15.75">
      <c r="B3" s="1851" t="s">
        <v>1152</v>
      </c>
      <c r="C3" s="1851"/>
      <c r="D3" s="1851"/>
      <c r="E3" s="1851"/>
      <c r="F3" s="1851"/>
      <c r="G3" s="1851"/>
      <c r="H3" s="611"/>
      <c r="I3" s="611"/>
    </row>
    <row r="4" spans="2:10" ht="15">
      <c r="B4" s="18"/>
      <c r="C4" s="18"/>
      <c r="D4" s="359"/>
      <c r="E4" s="73"/>
      <c r="F4" s="551"/>
      <c r="G4" s="1790" t="s">
        <v>559</v>
      </c>
      <c r="H4" s="1790"/>
      <c r="J4" s="632"/>
    </row>
    <row r="5" spans="2:8" ht="12.75">
      <c r="B5" s="165" t="s">
        <v>623</v>
      </c>
      <c r="C5" s="552" t="s">
        <v>930</v>
      </c>
      <c r="D5" s="553" t="s">
        <v>907</v>
      </c>
      <c r="E5" s="554" t="s">
        <v>109</v>
      </c>
      <c r="F5" s="554" t="s">
        <v>110</v>
      </c>
      <c r="G5" s="554" t="s">
        <v>644</v>
      </c>
      <c r="H5" s="554" t="s">
        <v>1484</v>
      </c>
    </row>
    <row r="6" spans="2:8" ht="15.75" customHeight="1">
      <c r="B6" s="335" t="s">
        <v>909</v>
      </c>
      <c r="C6" s="555">
        <v>728.7</v>
      </c>
      <c r="D6" s="556">
        <v>726.1</v>
      </c>
      <c r="E6" s="555">
        <v>980.096</v>
      </c>
      <c r="F6" s="555">
        <v>957.5</v>
      </c>
      <c r="G6" s="555">
        <v>2133.8</v>
      </c>
      <c r="H6" s="555">
        <v>3417.43</v>
      </c>
    </row>
    <row r="7" spans="2:8" ht="15.75" customHeight="1">
      <c r="B7" s="335" t="s">
        <v>910</v>
      </c>
      <c r="C7" s="555">
        <v>980.1</v>
      </c>
      <c r="D7" s="556">
        <v>1117.4</v>
      </c>
      <c r="E7" s="555">
        <v>977.561</v>
      </c>
      <c r="F7" s="555">
        <v>1207.954</v>
      </c>
      <c r="G7" s="555">
        <v>1655.209</v>
      </c>
      <c r="H7" s="555">
        <v>2820.1</v>
      </c>
    </row>
    <row r="8" spans="2:8" ht="15.75" customHeight="1">
      <c r="B8" s="335" t="s">
        <v>911</v>
      </c>
      <c r="C8" s="555">
        <v>1114.2</v>
      </c>
      <c r="D8" s="556">
        <v>1316.8</v>
      </c>
      <c r="E8" s="555">
        <v>907.879</v>
      </c>
      <c r="F8" s="555">
        <v>865.719</v>
      </c>
      <c r="G8" s="557">
        <v>2411.6</v>
      </c>
      <c r="H8" s="557">
        <v>1543.517</v>
      </c>
    </row>
    <row r="9" spans="2:8" ht="15.75" customHeight="1">
      <c r="B9" s="335" t="s">
        <v>912</v>
      </c>
      <c r="C9" s="555">
        <v>1019.2</v>
      </c>
      <c r="D9" s="556">
        <v>1186.5</v>
      </c>
      <c r="E9" s="555">
        <v>1103.189</v>
      </c>
      <c r="F9" s="557">
        <v>1188.259</v>
      </c>
      <c r="G9" s="557">
        <v>2065.7</v>
      </c>
      <c r="H9" s="557">
        <v>1571.367</v>
      </c>
    </row>
    <row r="10" spans="2:8" ht="15.75" customHeight="1">
      <c r="B10" s="335" t="s">
        <v>913</v>
      </c>
      <c r="C10" s="555">
        <v>1354.5</v>
      </c>
      <c r="D10" s="556">
        <v>1205.8</v>
      </c>
      <c r="E10" s="555">
        <v>1583.675</v>
      </c>
      <c r="F10" s="557">
        <v>1661.361</v>
      </c>
      <c r="G10" s="557">
        <v>2859.9</v>
      </c>
      <c r="H10" s="557">
        <v>2301.56</v>
      </c>
    </row>
    <row r="11" spans="2:8" ht="15.75" customHeight="1">
      <c r="B11" s="335" t="s">
        <v>914</v>
      </c>
      <c r="C11" s="555">
        <v>996.9</v>
      </c>
      <c r="D11" s="556">
        <v>1394.9</v>
      </c>
      <c r="E11" s="555">
        <v>1156.237</v>
      </c>
      <c r="F11" s="557">
        <v>1643.985</v>
      </c>
      <c r="G11" s="557">
        <v>3805.5</v>
      </c>
      <c r="H11" s="557">
        <v>2016.824</v>
      </c>
    </row>
    <row r="12" spans="2:8" ht="15.75" customHeight="1">
      <c r="B12" s="335" t="s">
        <v>915</v>
      </c>
      <c r="C12" s="555">
        <v>1503.6</v>
      </c>
      <c r="D12" s="556">
        <v>1154.4</v>
      </c>
      <c r="E12" s="555">
        <v>603.806</v>
      </c>
      <c r="F12" s="555">
        <v>716.981</v>
      </c>
      <c r="G12" s="555">
        <v>2962.1</v>
      </c>
      <c r="H12" s="557">
        <v>2007.5</v>
      </c>
    </row>
    <row r="13" spans="2:8" ht="15.75" customHeight="1">
      <c r="B13" s="335" t="s">
        <v>916</v>
      </c>
      <c r="C13" s="555">
        <v>1717.9</v>
      </c>
      <c r="D13" s="556">
        <v>1107.8</v>
      </c>
      <c r="E13" s="557">
        <v>603.011</v>
      </c>
      <c r="F13" s="557">
        <v>1428.479</v>
      </c>
      <c r="G13" s="557">
        <v>1963.1</v>
      </c>
      <c r="H13" s="557">
        <v>2480.095</v>
      </c>
    </row>
    <row r="14" spans="2:8" ht="15.75" customHeight="1">
      <c r="B14" s="335" t="s">
        <v>917</v>
      </c>
      <c r="C14" s="555">
        <v>2060.5</v>
      </c>
      <c r="D14" s="556">
        <v>1567.2</v>
      </c>
      <c r="E14" s="557">
        <v>1398.554</v>
      </c>
      <c r="F14" s="557">
        <v>2052.853</v>
      </c>
      <c r="G14" s="557">
        <v>3442.1</v>
      </c>
      <c r="H14" s="557">
        <v>3768.18</v>
      </c>
    </row>
    <row r="15" spans="2:8" ht="15.75" customHeight="1">
      <c r="B15" s="335" t="s">
        <v>541</v>
      </c>
      <c r="C15" s="555">
        <v>1309.9</v>
      </c>
      <c r="D15" s="556">
        <v>1830.8</v>
      </c>
      <c r="E15" s="557">
        <v>916.412</v>
      </c>
      <c r="F15" s="557">
        <v>2714.843</v>
      </c>
      <c r="G15" s="557">
        <v>3420.2</v>
      </c>
      <c r="H15" s="557">
        <v>3495.04</v>
      </c>
    </row>
    <row r="16" spans="2:8" ht="15.75" customHeight="1">
      <c r="B16" s="335" t="s">
        <v>542</v>
      </c>
      <c r="C16" s="555">
        <v>1455.4</v>
      </c>
      <c r="D16" s="556">
        <v>1825.2</v>
      </c>
      <c r="E16" s="557">
        <v>1181.457</v>
      </c>
      <c r="F16" s="557">
        <v>1711.2</v>
      </c>
      <c r="G16" s="557">
        <v>2205.73</v>
      </c>
      <c r="H16" s="557"/>
    </row>
    <row r="17" spans="2:8" ht="15.75" customHeight="1">
      <c r="B17" s="336" t="s">
        <v>543</v>
      </c>
      <c r="C17" s="558">
        <v>1016</v>
      </c>
      <c r="D17" s="559">
        <v>1900.2</v>
      </c>
      <c r="E17" s="560">
        <v>1394</v>
      </c>
      <c r="F17" s="557">
        <v>1571.796</v>
      </c>
      <c r="G17" s="557">
        <v>3091.435</v>
      </c>
      <c r="H17" s="557"/>
    </row>
    <row r="18" spans="2:8" ht="15.75" customHeight="1">
      <c r="B18" s="561" t="s">
        <v>546</v>
      </c>
      <c r="C18" s="562">
        <v>15256.9</v>
      </c>
      <c r="D18" s="563">
        <v>16333.1</v>
      </c>
      <c r="E18" s="563">
        <v>12805.877000000002</v>
      </c>
      <c r="F18" s="564">
        <v>17720.93</v>
      </c>
      <c r="G18" s="564">
        <v>32016.374</v>
      </c>
      <c r="H18" s="564">
        <v>25421.613</v>
      </c>
    </row>
    <row r="20" ht="12.75">
      <c r="E20" s="632"/>
    </row>
  </sheetData>
  <sheetProtection/>
  <mergeCells count="4">
    <mergeCell ref="B1:G1"/>
    <mergeCell ref="B2:G2"/>
    <mergeCell ref="B3:G3"/>
    <mergeCell ref="G4:H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7.28125" style="0" customWidth="1"/>
    <col min="2" max="2" width="23.140625" style="0" bestFit="1" customWidth="1"/>
    <col min="3" max="3" width="9.8515625" style="0" customWidth="1"/>
    <col min="4" max="4" width="9.421875" style="0" customWidth="1"/>
    <col min="5" max="5" width="8.8515625" style="0" customWidth="1"/>
    <col min="6" max="6" width="9.8515625" style="0" customWidth="1"/>
    <col min="7" max="7" width="10.57421875" style="0" customWidth="1"/>
    <col min="8" max="8" width="11.421875" style="0" bestFit="1" customWidth="1"/>
  </cols>
  <sheetData>
    <row r="1" spans="1:8" ht="15.75">
      <c r="A1" s="1386" t="s">
        <v>331</v>
      </c>
      <c r="B1" s="851"/>
      <c r="C1" s="851"/>
      <c r="D1" s="851"/>
      <c r="E1" s="851"/>
      <c r="F1" s="851"/>
      <c r="G1" s="851"/>
      <c r="H1" s="851"/>
    </row>
    <row r="2" spans="1:8" ht="15.75">
      <c r="A2" s="1280" t="s">
        <v>106</v>
      </c>
      <c r="B2" s="1385"/>
      <c r="C2" s="1385"/>
      <c r="D2" s="1385"/>
      <c r="E2" s="1385"/>
      <c r="F2" s="1385"/>
      <c r="G2" s="1385"/>
      <c r="H2" s="1385"/>
    </row>
    <row r="3" spans="1:9" ht="16.5" thickBot="1">
      <c r="A3" s="228"/>
      <c r="B3" s="18"/>
      <c r="C3" s="18"/>
      <c r="D3" s="18"/>
      <c r="E3" s="18"/>
      <c r="F3" s="18"/>
      <c r="G3" s="228"/>
      <c r="H3" s="18" t="s">
        <v>1286</v>
      </c>
      <c r="I3" s="1179"/>
    </row>
    <row r="4" spans="1:8" ht="15.75">
      <c r="A4" s="852"/>
      <c r="B4" s="853"/>
      <c r="C4" s="854"/>
      <c r="D4" s="854"/>
      <c r="E4" s="854"/>
      <c r="F4" s="855"/>
      <c r="G4" s="856" t="s">
        <v>800</v>
      </c>
      <c r="H4" s="857"/>
    </row>
    <row r="5" spans="1:8" ht="15.75">
      <c r="A5" s="858"/>
      <c r="B5" s="859"/>
      <c r="C5" s="860" t="s">
        <v>453</v>
      </c>
      <c r="D5" s="593" t="s">
        <v>758</v>
      </c>
      <c r="E5" s="593" t="s">
        <v>453</v>
      </c>
      <c r="F5" s="933" t="s">
        <v>758</v>
      </c>
      <c r="G5" s="861" t="s">
        <v>417</v>
      </c>
      <c r="H5" s="862"/>
    </row>
    <row r="6" spans="1:8" ht="15.75">
      <c r="A6" s="858"/>
      <c r="B6" s="859"/>
      <c r="C6" s="860" t="s">
        <v>831</v>
      </c>
      <c r="D6" s="863">
        <v>2008</v>
      </c>
      <c r="E6" s="863">
        <v>2008</v>
      </c>
      <c r="F6" s="864">
        <v>2009</v>
      </c>
      <c r="G6" s="934" t="s">
        <v>644</v>
      </c>
      <c r="H6" s="865" t="s">
        <v>1484</v>
      </c>
    </row>
    <row r="7" spans="1:8" ht="15.75">
      <c r="A7" s="866"/>
      <c r="B7" s="867"/>
      <c r="C7" s="868"/>
      <c r="D7" s="868"/>
      <c r="E7" s="868"/>
      <c r="F7" s="868"/>
      <c r="G7" s="935"/>
      <c r="H7" s="936"/>
    </row>
    <row r="8" spans="1:8" ht="12.75">
      <c r="A8" s="312" t="s">
        <v>369</v>
      </c>
      <c r="B8" s="869"/>
      <c r="C8" s="870">
        <v>129626.4</v>
      </c>
      <c r="D8" s="870">
        <v>156069.1</v>
      </c>
      <c r="E8" s="870">
        <v>169683.6</v>
      </c>
      <c r="F8" s="870">
        <v>223782.5</v>
      </c>
      <c r="G8" s="871">
        <v>20.399162516277556</v>
      </c>
      <c r="H8" s="872">
        <v>31.882220792109536</v>
      </c>
    </row>
    <row r="9" spans="1:8" ht="15.75">
      <c r="A9" s="873"/>
      <c r="B9" s="355" t="s">
        <v>607</v>
      </c>
      <c r="C9" s="766">
        <v>123755.264</v>
      </c>
      <c r="D9" s="766">
        <v>146225.699</v>
      </c>
      <c r="E9" s="766">
        <v>142848.828</v>
      </c>
      <c r="F9" s="766">
        <v>197897.72</v>
      </c>
      <c r="G9" s="874">
        <v>18.15715491504264</v>
      </c>
      <c r="H9" s="875">
        <v>38.536467376547165</v>
      </c>
    </row>
    <row r="10" spans="1:8" ht="15.75">
      <c r="A10" s="873"/>
      <c r="B10" s="876" t="s">
        <v>608</v>
      </c>
      <c r="C10" s="766">
        <v>5871.136</v>
      </c>
      <c r="D10" s="766">
        <v>9843.401</v>
      </c>
      <c r="E10" s="766">
        <v>26834.772</v>
      </c>
      <c r="F10" s="766">
        <v>25884.78</v>
      </c>
      <c r="G10" s="874">
        <v>67.65751977130148</v>
      </c>
      <c r="H10" s="875">
        <v>-3.5401530521668008</v>
      </c>
    </row>
    <row r="11" spans="1:8" ht="15.75">
      <c r="A11" s="877"/>
      <c r="B11" s="356"/>
      <c r="C11" s="878"/>
      <c r="D11" s="878"/>
      <c r="E11" s="878"/>
      <c r="F11" s="878"/>
      <c r="G11" s="879"/>
      <c r="H11" s="880"/>
    </row>
    <row r="12" spans="1:8" ht="15.75">
      <c r="A12" s="866"/>
      <c r="B12" s="867"/>
      <c r="C12" s="881"/>
      <c r="D12" s="881"/>
      <c r="E12" s="881"/>
      <c r="F12" s="881"/>
      <c r="G12" s="882"/>
      <c r="H12" s="883"/>
    </row>
    <row r="13" spans="1:8" ht="12.75">
      <c r="A13" s="312" t="s">
        <v>609</v>
      </c>
      <c r="B13" s="355"/>
      <c r="C13" s="870">
        <v>35499.6</v>
      </c>
      <c r="D13" s="870">
        <v>40959.9</v>
      </c>
      <c r="E13" s="870">
        <v>42939.9</v>
      </c>
      <c r="F13" s="870">
        <v>59650.4</v>
      </c>
      <c r="G13" s="871">
        <v>15.381300070986725</v>
      </c>
      <c r="H13" s="872">
        <v>38.91601983237035</v>
      </c>
    </row>
    <row r="14" spans="1:8" ht="15.75">
      <c r="A14" s="873"/>
      <c r="B14" s="355" t="s">
        <v>607</v>
      </c>
      <c r="C14" s="766">
        <v>31681</v>
      </c>
      <c r="D14" s="766">
        <v>38692.7</v>
      </c>
      <c r="E14" s="766">
        <v>38827.1</v>
      </c>
      <c r="F14" s="766">
        <v>56173.6</v>
      </c>
      <c r="G14" s="874">
        <v>22.132192796944565</v>
      </c>
      <c r="H14" s="875">
        <v>44.67626992487203</v>
      </c>
    </row>
    <row r="15" spans="1:8" ht="15.75">
      <c r="A15" s="873"/>
      <c r="B15" s="876" t="s">
        <v>608</v>
      </c>
      <c r="C15" s="766">
        <v>3818.6</v>
      </c>
      <c r="D15" s="766">
        <v>2267.2</v>
      </c>
      <c r="E15" s="766">
        <v>4112.8</v>
      </c>
      <c r="F15" s="766">
        <v>3476.8</v>
      </c>
      <c r="G15" s="874">
        <v>-40.62745508825224</v>
      </c>
      <c r="H15" s="875">
        <v>-15.463917525773198</v>
      </c>
    </row>
    <row r="16" spans="1:8" ht="15.75">
      <c r="A16" s="877"/>
      <c r="B16" s="356"/>
      <c r="C16" s="884"/>
      <c r="D16" s="884"/>
      <c r="E16" s="884"/>
      <c r="F16" s="884"/>
      <c r="G16" s="885"/>
      <c r="H16" s="886"/>
    </row>
    <row r="17" spans="1:8" ht="15.75">
      <c r="A17" s="873"/>
      <c r="B17" s="355"/>
      <c r="C17" s="887"/>
      <c r="D17" s="887"/>
      <c r="E17" s="887"/>
      <c r="F17" s="887"/>
      <c r="G17" s="888"/>
      <c r="H17" s="889"/>
    </row>
    <row r="18" spans="1:8" ht="12.75">
      <c r="A18" s="312" t="s">
        <v>610</v>
      </c>
      <c r="B18" s="869"/>
      <c r="C18" s="870">
        <v>165126</v>
      </c>
      <c r="D18" s="870">
        <v>197029</v>
      </c>
      <c r="E18" s="870">
        <v>212623.5</v>
      </c>
      <c r="F18" s="870">
        <v>283432.9</v>
      </c>
      <c r="G18" s="871">
        <v>19.320397756864452</v>
      </c>
      <c r="H18" s="872">
        <v>33.30271583338626</v>
      </c>
    </row>
    <row r="19" spans="1:8" ht="15.75">
      <c r="A19" s="873"/>
      <c r="B19" s="355"/>
      <c r="C19" s="887"/>
      <c r="D19" s="887"/>
      <c r="E19" s="887"/>
      <c r="F19" s="887"/>
      <c r="G19" s="888"/>
      <c r="H19" s="889"/>
    </row>
    <row r="20" spans="1:8" ht="15.75">
      <c r="A20" s="873"/>
      <c r="B20" s="355" t="s">
        <v>607</v>
      </c>
      <c r="C20" s="766">
        <v>155436.264</v>
      </c>
      <c r="D20" s="766">
        <v>184918.399</v>
      </c>
      <c r="E20" s="766">
        <v>181675.928</v>
      </c>
      <c r="F20" s="766">
        <v>254071.32</v>
      </c>
      <c r="G20" s="874">
        <v>18.96734664183643</v>
      </c>
      <c r="H20" s="875">
        <v>39.8486430189034</v>
      </c>
    </row>
    <row r="21" spans="1:8" ht="15.75">
      <c r="A21" s="873"/>
      <c r="B21" s="890" t="s">
        <v>611</v>
      </c>
      <c r="C21" s="766">
        <v>94.13191381127139</v>
      </c>
      <c r="D21" s="766">
        <v>93.85339163270382</v>
      </c>
      <c r="E21" s="766">
        <v>85.44489578997619</v>
      </c>
      <c r="F21" s="766">
        <v>89.64072978119336</v>
      </c>
      <c r="G21" s="874"/>
      <c r="H21" s="875"/>
    </row>
    <row r="22" spans="1:8" ht="15.75">
      <c r="A22" s="873"/>
      <c r="B22" s="876" t="s">
        <v>608</v>
      </c>
      <c r="C22" s="766">
        <v>9689.736</v>
      </c>
      <c r="D22" s="766">
        <v>12110.600999999999</v>
      </c>
      <c r="E22" s="766">
        <v>30947.572</v>
      </c>
      <c r="F22" s="766">
        <v>29361.58</v>
      </c>
      <c r="G22" s="874">
        <v>24.98380760838063</v>
      </c>
      <c r="H22" s="875">
        <v>-5.124770369707846</v>
      </c>
    </row>
    <row r="23" spans="1:8" ht="12.75">
      <c r="A23" s="249"/>
      <c r="B23" s="891" t="s">
        <v>611</v>
      </c>
      <c r="C23" s="766">
        <v>5.868086188728608</v>
      </c>
      <c r="D23" s="766">
        <v>6.146608367296184</v>
      </c>
      <c r="E23" s="766">
        <v>14.555104210023822</v>
      </c>
      <c r="F23" s="766">
        <v>10.359270218806635</v>
      </c>
      <c r="G23" s="874"/>
      <c r="H23" s="875"/>
    </row>
    <row r="24" spans="1:8" ht="15.75">
      <c r="A24" s="892" t="s">
        <v>612</v>
      </c>
      <c r="B24" s="893"/>
      <c r="C24" s="894"/>
      <c r="D24" s="894"/>
      <c r="E24" s="894"/>
      <c r="F24" s="894"/>
      <c r="G24" s="895"/>
      <c r="H24" s="896"/>
    </row>
    <row r="25" spans="1:8" ht="15.75">
      <c r="A25" s="897"/>
      <c r="B25" s="890" t="s">
        <v>613</v>
      </c>
      <c r="C25" s="766">
        <v>10.177539592777611</v>
      </c>
      <c r="D25" s="766">
        <v>10.592865867820493</v>
      </c>
      <c r="E25" s="766">
        <v>11.496388400889078</v>
      </c>
      <c r="F25" s="766">
        <v>12.396432481181174</v>
      </c>
      <c r="G25" s="874"/>
      <c r="H25" s="875"/>
    </row>
    <row r="26" spans="1:8" ht="15.75">
      <c r="A26" s="898"/>
      <c r="B26" s="899" t="s">
        <v>614</v>
      </c>
      <c r="C26" s="820">
        <v>8.426558616853526</v>
      </c>
      <c r="D26" s="820">
        <v>8.587521422058574</v>
      </c>
      <c r="E26" s="820">
        <v>9.269157301778863</v>
      </c>
      <c r="F26" s="820">
        <v>10.063091169047054</v>
      </c>
      <c r="G26" s="901"/>
      <c r="H26" s="900"/>
    </row>
    <row r="27" spans="1:8" ht="12.75">
      <c r="A27" s="902" t="s">
        <v>615</v>
      </c>
      <c r="B27" s="867"/>
      <c r="C27" s="766">
        <v>165126</v>
      </c>
      <c r="D27" s="766">
        <v>197029</v>
      </c>
      <c r="E27" s="766">
        <v>212623.5</v>
      </c>
      <c r="F27" s="766">
        <v>283432.9</v>
      </c>
      <c r="G27" s="874">
        <v>19.320397756864452</v>
      </c>
      <c r="H27" s="875">
        <v>33.30271583338626</v>
      </c>
    </row>
    <row r="28" spans="1:8" ht="12.75">
      <c r="A28" s="903" t="s">
        <v>616</v>
      </c>
      <c r="B28" s="355"/>
      <c r="C28" s="766">
        <v>587.5</v>
      </c>
      <c r="D28" s="766">
        <v>620.6</v>
      </c>
      <c r="E28" s="766">
        <v>630.6</v>
      </c>
      <c r="F28" s="766">
        <v>650.6</v>
      </c>
      <c r="G28" s="874">
        <v>5.634042553191492</v>
      </c>
      <c r="H28" s="875">
        <v>3.1715826197272463</v>
      </c>
    </row>
    <row r="29" spans="1:8" ht="15.75">
      <c r="A29" s="903" t="s">
        <v>617</v>
      </c>
      <c r="B29" s="904"/>
      <c r="C29" s="766">
        <v>165713.5</v>
      </c>
      <c r="D29" s="766">
        <v>197649.6</v>
      </c>
      <c r="E29" s="766">
        <v>213254.1</v>
      </c>
      <c r="F29" s="766">
        <v>284083.5</v>
      </c>
      <c r="G29" s="874">
        <v>19.27187585803209</v>
      </c>
      <c r="H29" s="875">
        <v>33.21361699493701</v>
      </c>
    </row>
    <row r="30" spans="1:8" ht="15.75">
      <c r="A30" s="903" t="s">
        <v>618</v>
      </c>
      <c r="B30" s="904"/>
      <c r="C30" s="766">
        <v>33804</v>
      </c>
      <c r="D30" s="766">
        <v>39783</v>
      </c>
      <c r="E30" s="766">
        <v>41798.7</v>
      </c>
      <c r="F30" s="766">
        <v>60573.6</v>
      </c>
      <c r="G30" s="874">
        <v>17.687255946041887</v>
      </c>
      <c r="H30" s="875">
        <v>44.91742566156364</v>
      </c>
    </row>
    <row r="31" spans="1:8" ht="15.75">
      <c r="A31" s="903" t="s">
        <v>619</v>
      </c>
      <c r="B31" s="904"/>
      <c r="C31" s="766">
        <v>131909.5</v>
      </c>
      <c r="D31" s="766">
        <v>157866.6</v>
      </c>
      <c r="E31" s="766">
        <v>171455.4</v>
      </c>
      <c r="F31" s="766">
        <v>223509.9</v>
      </c>
      <c r="G31" s="874">
        <v>19.677961026309703</v>
      </c>
      <c r="H31" s="875">
        <v>30.360373601531336</v>
      </c>
    </row>
    <row r="32" spans="1:8" ht="15.75">
      <c r="A32" s="903" t="s">
        <v>326</v>
      </c>
      <c r="B32" s="904"/>
      <c r="C32" s="766">
        <v>7529.700000000012</v>
      </c>
      <c r="D32" s="766">
        <v>-25957.1</v>
      </c>
      <c r="E32" s="766">
        <v>-39545.9</v>
      </c>
      <c r="F32" s="766">
        <v>-52054.5</v>
      </c>
      <c r="G32" s="874" t="s">
        <v>742</v>
      </c>
      <c r="H32" s="875" t="s">
        <v>742</v>
      </c>
    </row>
    <row r="33" spans="1:8" ht="15.75">
      <c r="A33" s="903" t="s">
        <v>327</v>
      </c>
      <c r="B33" s="904"/>
      <c r="C33" s="766">
        <v>-13433.95</v>
      </c>
      <c r="D33" s="766">
        <v>6072.65</v>
      </c>
      <c r="E33" s="766">
        <v>9871.37</v>
      </c>
      <c r="F33" s="766">
        <v>8993.86</v>
      </c>
      <c r="G33" s="874" t="s">
        <v>742</v>
      </c>
      <c r="H33" s="875" t="s">
        <v>742</v>
      </c>
    </row>
    <row r="34" spans="1:8" ht="16.5" thickBot="1">
      <c r="A34" s="905" t="s">
        <v>328</v>
      </c>
      <c r="B34" s="906"/>
      <c r="C34" s="907">
        <v>-5904.249999999989</v>
      </c>
      <c r="D34" s="907">
        <v>-19884.45</v>
      </c>
      <c r="E34" s="907">
        <v>-29674.53</v>
      </c>
      <c r="F34" s="907">
        <v>-43060.64</v>
      </c>
      <c r="G34" s="908" t="s">
        <v>742</v>
      </c>
      <c r="H34" s="909" t="s">
        <v>742</v>
      </c>
    </row>
    <row r="35" spans="1:8" ht="15.75">
      <c r="A35" s="75" t="s">
        <v>620</v>
      </c>
      <c r="B35" s="18"/>
      <c r="C35" s="228"/>
      <c r="D35" s="228"/>
      <c r="E35" s="228"/>
      <c r="F35" s="228"/>
      <c r="G35" s="228"/>
      <c r="H35" s="228"/>
    </row>
    <row r="36" spans="1:8" ht="15.75">
      <c r="A36" s="937" t="s">
        <v>329</v>
      </c>
      <c r="B36" s="910"/>
      <c r="C36" s="228"/>
      <c r="D36" s="228"/>
      <c r="E36" s="228"/>
      <c r="F36" s="228"/>
      <c r="G36" s="228"/>
      <c r="H36" s="228"/>
    </row>
    <row r="37" spans="1:8" ht="15.75">
      <c r="A37" s="911" t="s">
        <v>330</v>
      </c>
      <c r="B37" s="19"/>
      <c r="C37" s="228"/>
      <c r="D37" s="228"/>
      <c r="E37" s="228"/>
      <c r="F37" s="228"/>
      <c r="G37" s="228"/>
      <c r="H37" s="228"/>
    </row>
    <row r="38" spans="1:8" ht="15.75">
      <c r="A38" s="19" t="s">
        <v>832</v>
      </c>
      <c r="B38" s="228"/>
      <c r="C38" s="912">
        <v>64.85</v>
      </c>
      <c r="D38" s="912">
        <v>67</v>
      </c>
      <c r="E38" s="912">
        <v>68.5</v>
      </c>
      <c r="F38" s="912">
        <v>79.15</v>
      </c>
      <c r="G38" s="228"/>
      <c r="H38" s="228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7.57421875" style="0" customWidth="1"/>
    <col min="2" max="2" width="23.140625" style="0" bestFit="1" customWidth="1"/>
  </cols>
  <sheetData>
    <row r="1" spans="1:8" ht="15.75">
      <c r="A1" s="808" t="s">
        <v>929</v>
      </c>
      <c r="B1" s="851"/>
      <c r="C1" s="851"/>
      <c r="D1" s="851"/>
      <c r="E1" s="851"/>
      <c r="F1" s="851"/>
      <c r="G1" s="851"/>
      <c r="H1" s="851"/>
    </row>
    <row r="2" spans="1:9" ht="15.75">
      <c r="A2" s="1280" t="s">
        <v>106</v>
      </c>
      <c r="B2" s="1385"/>
      <c r="C2" s="1385"/>
      <c r="D2" s="1385"/>
      <c r="E2" s="1385"/>
      <c r="F2" s="1385"/>
      <c r="G2" s="1385"/>
      <c r="H2" s="1385"/>
      <c r="I2" s="1179"/>
    </row>
    <row r="3" spans="1:8" ht="16.5" thickBot="1">
      <c r="A3" s="228"/>
      <c r="B3" s="18"/>
      <c r="C3" s="18"/>
      <c r="D3" s="18"/>
      <c r="E3" s="18"/>
      <c r="F3" s="18"/>
      <c r="G3" s="18" t="s">
        <v>935</v>
      </c>
      <c r="H3" s="228"/>
    </row>
    <row r="4" spans="1:8" ht="15.75">
      <c r="A4" s="1685"/>
      <c r="B4" s="1686"/>
      <c r="C4" s="1687"/>
      <c r="D4" s="1687"/>
      <c r="E4" s="1687"/>
      <c r="F4" s="1688"/>
      <c r="G4" s="1689" t="s">
        <v>800</v>
      </c>
      <c r="H4" s="1690"/>
    </row>
    <row r="5" spans="1:8" ht="15.75">
      <c r="A5" s="1691"/>
      <c r="B5" s="1692"/>
      <c r="C5" s="1693" t="s">
        <v>453</v>
      </c>
      <c r="D5" s="1693" t="s">
        <v>758</v>
      </c>
      <c r="E5" s="1693" t="s">
        <v>453</v>
      </c>
      <c r="F5" s="1694" t="s">
        <v>758</v>
      </c>
      <c r="G5" s="1695" t="s">
        <v>417</v>
      </c>
      <c r="H5" s="1696"/>
    </row>
    <row r="6" spans="1:8" ht="15.75">
      <c r="A6" s="1691"/>
      <c r="B6" s="1692"/>
      <c r="C6" s="1697" t="s">
        <v>831</v>
      </c>
      <c r="D6" s="1697">
        <v>2008</v>
      </c>
      <c r="E6" s="1697">
        <v>2008</v>
      </c>
      <c r="F6" s="1698">
        <v>2009</v>
      </c>
      <c r="G6" s="1699" t="s">
        <v>644</v>
      </c>
      <c r="H6" s="1700" t="s">
        <v>1484</v>
      </c>
    </row>
    <row r="7" spans="1:8" ht="15.75">
      <c r="A7" s="866"/>
      <c r="B7" s="867"/>
      <c r="C7" s="868"/>
      <c r="D7" s="868"/>
      <c r="E7" s="868"/>
      <c r="F7" s="913"/>
      <c r="G7" s="873"/>
      <c r="H7" s="914"/>
    </row>
    <row r="8" spans="1:8" ht="12.75">
      <c r="A8" s="312" t="s">
        <v>369</v>
      </c>
      <c r="B8" s="869"/>
      <c r="C8" s="870">
        <v>1998.8650732459523</v>
      </c>
      <c r="D8" s="870">
        <v>2329.389552238806</v>
      </c>
      <c r="E8" s="870">
        <v>2477.1328467153285</v>
      </c>
      <c r="F8" s="915">
        <v>2827.321541377132</v>
      </c>
      <c r="G8" s="871">
        <v>16.535607301202987</v>
      </c>
      <c r="H8" s="872">
        <v>14.136855644466252</v>
      </c>
    </row>
    <row r="9" spans="1:8" ht="15.75">
      <c r="A9" s="873"/>
      <c r="B9" s="355" t="s">
        <v>607</v>
      </c>
      <c r="C9" s="766">
        <v>1908.3309791827294</v>
      </c>
      <c r="D9" s="766">
        <v>2182.473119402985</v>
      </c>
      <c r="E9" s="766">
        <v>2085.3843503649637</v>
      </c>
      <c r="F9" s="916">
        <v>2500.287049905243</v>
      </c>
      <c r="G9" s="874">
        <v>14.365544720007676</v>
      </c>
      <c r="H9" s="875">
        <v>19.895742454750234</v>
      </c>
    </row>
    <row r="10" spans="1:8" ht="15.75">
      <c r="A10" s="873"/>
      <c r="B10" s="876" t="s">
        <v>608</v>
      </c>
      <c r="C10" s="766">
        <v>90.53409406322284</v>
      </c>
      <c r="D10" s="766">
        <v>146.9164328358209</v>
      </c>
      <c r="E10" s="766">
        <v>391.748496350365</v>
      </c>
      <c r="F10" s="916">
        <v>327.03449147188877</v>
      </c>
      <c r="G10" s="874">
        <v>62.27746503237165</v>
      </c>
      <c r="H10" s="875">
        <v>-16.519273330049614</v>
      </c>
    </row>
    <row r="11" spans="1:8" ht="15.75">
      <c r="A11" s="877"/>
      <c r="B11" s="356"/>
      <c r="C11" s="878"/>
      <c r="D11" s="878"/>
      <c r="E11" s="878"/>
      <c r="F11" s="917"/>
      <c r="G11" s="879"/>
      <c r="H11" s="880"/>
    </row>
    <row r="12" spans="1:8" ht="15.75">
      <c r="A12" s="866"/>
      <c r="B12" s="867"/>
      <c r="C12" s="881"/>
      <c r="D12" s="881"/>
      <c r="E12" s="881"/>
      <c r="F12" s="918"/>
      <c r="G12" s="882"/>
      <c r="H12" s="883"/>
    </row>
    <row r="13" spans="1:8" ht="12.75">
      <c r="A13" s="312" t="s">
        <v>609</v>
      </c>
      <c r="B13" s="355"/>
      <c r="C13" s="870">
        <v>547.4109483423284</v>
      </c>
      <c r="D13" s="870">
        <v>611.3417910447762</v>
      </c>
      <c r="E13" s="870">
        <v>626.8598540145986</v>
      </c>
      <c r="F13" s="915">
        <v>753.6373973468098</v>
      </c>
      <c r="G13" s="871">
        <v>11.678765814977467</v>
      </c>
      <c r="H13" s="872">
        <v>20.224224365348945</v>
      </c>
    </row>
    <row r="14" spans="1:8" ht="15.75">
      <c r="A14" s="873"/>
      <c r="B14" s="355" t="s">
        <v>607</v>
      </c>
      <c r="C14" s="766">
        <v>488.5273708558212</v>
      </c>
      <c r="D14" s="766">
        <v>577.5029850746268</v>
      </c>
      <c r="E14" s="766">
        <v>566.8189781021897</v>
      </c>
      <c r="F14" s="916">
        <v>709.7106759317751</v>
      </c>
      <c r="G14" s="874">
        <v>18.213025416147048</v>
      </c>
      <c r="H14" s="875">
        <v>25.20940606258671</v>
      </c>
    </row>
    <row r="15" spans="1:8" ht="15.75">
      <c r="A15" s="873"/>
      <c r="B15" s="876" t="s">
        <v>608</v>
      </c>
      <c r="C15" s="766">
        <v>58.88357748650733</v>
      </c>
      <c r="D15" s="766">
        <v>33.83880597014925</v>
      </c>
      <c r="E15" s="766">
        <v>60.040875912408765</v>
      </c>
      <c r="F15" s="916">
        <v>43.92672141503474</v>
      </c>
      <c r="G15" s="874">
        <v>-42.53269346974863</v>
      </c>
      <c r="H15" s="875">
        <v>-26.838639930707075</v>
      </c>
    </row>
    <row r="16" spans="1:8" ht="15.75">
      <c r="A16" s="877"/>
      <c r="B16" s="356"/>
      <c r="C16" s="884"/>
      <c r="D16" s="884"/>
      <c r="E16" s="884"/>
      <c r="F16" s="919"/>
      <c r="G16" s="885"/>
      <c r="H16" s="886"/>
    </row>
    <row r="17" spans="1:8" ht="15.75">
      <c r="A17" s="873"/>
      <c r="B17" s="355"/>
      <c r="C17" s="887"/>
      <c r="D17" s="887"/>
      <c r="E17" s="887"/>
      <c r="F17" s="920"/>
      <c r="G17" s="888"/>
      <c r="H17" s="889"/>
    </row>
    <row r="18" spans="1:8" ht="12.75">
      <c r="A18" s="312" t="s">
        <v>610</v>
      </c>
      <c r="B18" s="869"/>
      <c r="C18" s="870">
        <v>2546.276021588281</v>
      </c>
      <c r="D18" s="870">
        <v>2940.731343283582</v>
      </c>
      <c r="E18" s="870">
        <v>3103.992700729927</v>
      </c>
      <c r="F18" s="915">
        <v>3580.958938723942</v>
      </c>
      <c r="G18" s="871">
        <v>15.491459619890449</v>
      </c>
      <c r="H18" s="872">
        <v>15.366216482463145</v>
      </c>
    </row>
    <row r="19" spans="1:8" ht="15.75">
      <c r="A19" s="873"/>
      <c r="B19" s="355"/>
      <c r="C19" s="887"/>
      <c r="D19" s="887"/>
      <c r="E19" s="887"/>
      <c r="F19" s="920"/>
      <c r="G19" s="888"/>
      <c r="H19" s="889"/>
    </row>
    <row r="20" spans="1:8" ht="15.75">
      <c r="A20" s="873"/>
      <c r="B20" s="355" t="s">
        <v>607</v>
      </c>
      <c r="C20" s="766">
        <v>2396.8583500385507</v>
      </c>
      <c r="D20" s="766">
        <v>2759.976104477612</v>
      </c>
      <c r="E20" s="766">
        <v>2652.2033284671534</v>
      </c>
      <c r="F20" s="916">
        <v>3209.997725837018</v>
      </c>
      <c r="G20" s="874">
        <v>15.149737757061061</v>
      </c>
      <c r="H20" s="875">
        <v>21.031358771887355</v>
      </c>
    </row>
    <row r="21" spans="1:8" ht="15.75">
      <c r="A21" s="873"/>
      <c r="B21" s="890" t="s">
        <v>611</v>
      </c>
      <c r="C21" s="766">
        <v>94.13191381127139</v>
      </c>
      <c r="D21" s="766">
        <v>93.85339163270382</v>
      </c>
      <c r="E21" s="766">
        <v>85.44489578997619</v>
      </c>
      <c r="F21" s="916">
        <v>89.64072978119336</v>
      </c>
      <c r="G21" s="874"/>
      <c r="H21" s="875"/>
    </row>
    <row r="22" spans="1:8" ht="15.75">
      <c r="A22" s="873"/>
      <c r="B22" s="876" t="s">
        <v>608</v>
      </c>
      <c r="C22" s="766">
        <v>149.41767154973016</v>
      </c>
      <c r="D22" s="766">
        <v>180.75523880597012</v>
      </c>
      <c r="E22" s="766">
        <v>451.7893722627737</v>
      </c>
      <c r="F22" s="916">
        <v>370.96121288692353</v>
      </c>
      <c r="G22" s="874">
        <v>20.973133185126642</v>
      </c>
      <c r="H22" s="875">
        <v>-17.89067303000617</v>
      </c>
    </row>
    <row r="23" spans="1:8" ht="12.75">
      <c r="A23" s="249"/>
      <c r="B23" s="891" t="s">
        <v>611</v>
      </c>
      <c r="C23" s="766">
        <v>5.868086188728608</v>
      </c>
      <c r="D23" s="766">
        <v>6.146608367296184</v>
      </c>
      <c r="E23" s="766">
        <v>14.555104210023822</v>
      </c>
      <c r="F23" s="916">
        <v>10.359270218806635</v>
      </c>
      <c r="G23" s="874"/>
      <c r="H23" s="875"/>
    </row>
    <row r="24" spans="1:8" ht="15.75">
      <c r="A24" s="892" t="s">
        <v>612</v>
      </c>
      <c r="B24" s="893"/>
      <c r="C24" s="894"/>
      <c r="D24" s="894"/>
      <c r="E24" s="894"/>
      <c r="F24" s="921"/>
      <c r="G24" s="895"/>
      <c r="H24" s="896"/>
    </row>
    <row r="25" spans="1:8" ht="15.75">
      <c r="A25" s="897"/>
      <c r="B25" s="890" t="s">
        <v>613</v>
      </c>
      <c r="C25" s="766">
        <v>10.177539592777611</v>
      </c>
      <c r="D25" s="766">
        <v>10.592865867820493</v>
      </c>
      <c r="E25" s="766">
        <v>11.496388400889078</v>
      </c>
      <c r="F25" s="916">
        <v>12.396432481181174</v>
      </c>
      <c r="G25" s="874"/>
      <c r="H25" s="875"/>
    </row>
    <row r="26" spans="1:8" ht="15.75">
      <c r="A26" s="898"/>
      <c r="B26" s="899" t="s">
        <v>614</v>
      </c>
      <c r="C26" s="820">
        <v>8.426558616853526</v>
      </c>
      <c r="D26" s="820">
        <v>8.587521422058574</v>
      </c>
      <c r="E26" s="820">
        <v>9.269157301778863</v>
      </c>
      <c r="F26" s="922">
        <v>10.063091169047054</v>
      </c>
      <c r="G26" s="901"/>
      <c r="H26" s="900"/>
    </row>
    <row r="27" spans="1:8" ht="12.75">
      <c r="A27" s="902" t="s">
        <v>615</v>
      </c>
      <c r="B27" s="867"/>
      <c r="C27" s="766">
        <v>2546.276021588281</v>
      </c>
      <c r="D27" s="766">
        <v>2940.731343283582</v>
      </c>
      <c r="E27" s="766">
        <v>3103.992700729927</v>
      </c>
      <c r="F27" s="916">
        <v>3580.958938723942</v>
      </c>
      <c r="G27" s="874">
        <v>15.491459619890449</v>
      </c>
      <c r="H27" s="875">
        <v>15.366216482463145</v>
      </c>
    </row>
    <row r="28" spans="1:8" ht="12.75">
      <c r="A28" s="903" t="s">
        <v>616</v>
      </c>
      <c r="B28" s="355"/>
      <c r="C28" s="766">
        <v>9.059367771781034</v>
      </c>
      <c r="D28" s="766">
        <v>9.26268656716418</v>
      </c>
      <c r="E28" s="766">
        <v>9.205839416058394</v>
      </c>
      <c r="F28" s="916">
        <v>8.219835754895767</v>
      </c>
      <c r="G28" s="874">
        <v>2.244293426484603</v>
      </c>
      <c r="H28" s="875">
        <v>-10.710632855953051</v>
      </c>
    </row>
    <row r="29" spans="1:8" ht="15.75">
      <c r="A29" s="903" t="s">
        <v>617</v>
      </c>
      <c r="B29" s="904"/>
      <c r="C29" s="766">
        <v>2555.335389360062</v>
      </c>
      <c r="D29" s="766">
        <v>2949.9940298507463</v>
      </c>
      <c r="E29" s="766">
        <v>3113.1985401459856</v>
      </c>
      <c r="F29" s="916">
        <v>3589.1787744788376</v>
      </c>
      <c r="G29" s="874">
        <v>15.444494767065379</v>
      </c>
      <c r="H29" s="875">
        <v>15.289106306420535</v>
      </c>
    </row>
    <row r="30" spans="1:8" ht="15.75">
      <c r="A30" s="903" t="s">
        <v>618</v>
      </c>
      <c r="B30" s="904"/>
      <c r="C30" s="766">
        <v>521.2644564379337</v>
      </c>
      <c r="D30" s="766">
        <v>593.776119402985</v>
      </c>
      <c r="E30" s="766">
        <v>610.2</v>
      </c>
      <c r="F30" s="916">
        <v>765.3013265950726</v>
      </c>
      <c r="G30" s="874">
        <v>13.910724598519636</v>
      </c>
      <c r="H30" s="875">
        <v>25.418113175200375</v>
      </c>
    </row>
    <row r="31" spans="1:8" ht="15.75">
      <c r="A31" s="903" t="s">
        <v>619</v>
      </c>
      <c r="B31" s="904"/>
      <c r="C31" s="766">
        <v>2034.0709329221281</v>
      </c>
      <c r="D31" s="766">
        <v>2356.2179104477614</v>
      </c>
      <c r="E31" s="766">
        <v>2502.9985401459853</v>
      </c>
      <c r="F31" s="916">
        <v>2823.877447883765</v>
      </c>
      <c r="G31" s="874">
        <v>15.837548844122168</v>
      </c>
      <c r="H31" s="875">
        <v>12.819780059442792</v>
      </c>
    </row>
    <row r="32" spans="1:8" ht="16.5" thickBot="1">
      <c r="A32" s="905" t="s">
        <v>336</v>
      </c>
      <c r="B32" s="906"/>
      <c r="C32" s="907">
        <v>-91.0447185813414</v>
      </c>
      <c r="D32" s="907">
        <v>-296.7828358208955</v>
      </c>
      <c r="E32" s="907">
        <v>-433.20481751824815</v>
      </c>
      <c r="F32" s="923">
        <v>-544.0384080859128</v>
      </c>
      <c r="G32" s="908" t="s">
        <v>742</v>
      </c>
      <c r="H32" s="909" t="s">
        <v>742</v>
      </c>
    </row>
    <row r="33" spans="1:8" ht="15.75">
      <c r="A33" s="1387"/>
      <c r="B33" s="230"/>
      <c r="C33" s="1388"/>
      <c r="D33" s="1388"/>
      <c r="E33" s="1388"/>
      <c r="F33" s="1388"/>
      <c r="G33" s="1388"/>
      <c r="H33" s="1388"/>
    </row>
    <row r="34" spans="1:8" ht="15.75">
      <c r="A34" s="1387"/>
      <c r="B34" s="230"/>
      <c r="C34" s="1388"/>
      <c r="D34" s="1388"/>
      <c r="E34" s="1388"/>
      <c r="F34" s="1388"/>
      <c r="G34" s="1388"/>
      <c r="H34" s="1388"/>
    </row>
    <row r="35" spans="1:8" ht="15.75">
      <c r="A35" s="75" t="s">
        <v>620</v>
      </c>
      <c r="B35" s="18"/>
      <c r="C35" s="228"/>
      <c r="D35" s="228"/>
      <c r="E35" s="228"/>
      <c r="F35" s="228"/>
      <c r="G35" s="228"/>
      <c r="H35" s="228"/>
    </row>
    <row r="36" spans="1:8" ht="15.75">
      <c r="A36" s="347" t="s">
        <v>1531</v>
      </c>
      <c r="B36" s="910"/>
      <c r="C36" s="228"/>
      <c r="D36" s="228"/>
      <c r="E36" s="228"/>
      <c r="F36" s="228"/>
      <c r="G36" s="228"/>
      <c r="H36" s="228"/>
    </row>
    <row r="37" spans="1:8" ht="15.75">
      <c r="A37" s="911" t="s">
        <v>1532</v>
      </c>
      <c r="B37" s="19"/>
      <c r="C37" s="228"/>
      <c r="D37" s="228"/>
      <c r="E37" s="228"/>
      <c r="F37" s="228"/>
      <c r="G37" s="228"/>
      <c r="H37" s="228"/>
    </row>
    <row r="38" spans="1:8" ht="15.75">
      <c r="A38" s="19" t="s">
        <v>832</v>
      </c>
      <c r="B38" s="19"/>
      <c r="C38" s="912">
        <v>64.85</v>
      </c>
      <c r="D38" s="912">
        <v>67</v>
      </c>
      <c r="E38" s="912">
        <v>68.5</v>
      </c>
      <c r="F38" s="912">
        <v>79.15</v>
      </c>
      <c r="G38" s="228"/>
      <c r="H38" s="228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selection activeCell="G52" sqref="G52"/>
    </sheetView>
  </sheetViews>
  <sheetFormatPr defaultColWidth="9.140625" defaultRowHeight="12.75"/>
  <cols>
    <col min="1" max="1" width="11.8515625" style="18" customWidth="1"/>
    <col min="2" max="2" width="12.00390625" style="18" customWidth="1"/>
    <col min="3" max="3" width="13.140625" style="18" bestFit="1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11" ht="12.75">
      <c r="B1" s="1718" t="s">
        <v>841</v>
      </c>
      <c r="C1" s="1718"/>
      <c r="D1" s="1718"/>
      <c r="E1" s="1718"/>
      <c r="F1" s="1718"/>
      <c r="G1" s="1718"/>
      <c r="H1" s="1718"/>
      <c r="I1" s="1718"/>
      <c r="K1" s="341"/>
    </row>
    <row r="2" spans="2:9" ht="32.25" customHeight="1">
      <c r="B2" s="1966" t="s">
        <v>833</v>
      </c>
      <c r="C2" s="1967"/>
      <c r="D2" s="1967"/>
      <c r="E2" s="1967"/>
      <c r="F2" s="1967"/>
      <c r="G2" s="1967"/>
      <c r="H2" s="1967"/>
      <c r="I2" s="1967"/>
    </row>
    <row r="3" ht="13.5" thickBot="1">
      <c r="J3" s="341"/>
    </row>
    <row r="4" spans="2:9" ht="12.75">
      <c r="B4" s="1861" t="s">
        <v>622</v>
      </c>
      <c r="C4" s="1969" t="s">
        <v>623</v>
      </c>
      <c r="D4" s="1971" t="s">
        <v>624</v>
      </c>
      <c r="E4" s="1863"/>
      <c r="F4" s="1864"/>
      <c r="G4" s="1863" t="s">
        <v>625</v>
      </c>
      <c r="H4" s="1863"/>
      <c r="I4" s="1864"/>
    </row>
    <row r="5" spans="2:9" ht="39" customHeight="1" thickBot="1">
      <c r="B5" s="1968"/>
      <c r="C5" s="1970"/>
      <c r="D5" s="720" t="s">
        <v>626</v>
      </c>
      <c r="E5" s="247" t="s">
        <v>627</v>
      </c>
      <c r="F5" s="767" t="s">
        <v>628</v>
      </c>
      <c r="G5" s="247" t="s">
        <v>626</v>
      </c>
      <c r="H5" s="247" t="s">
        <v>627</v>
      </c>
      <c r="I5" s="767" t="s">
        <v>628</v>
      </c>
    </row>
    <row r="6" spans="2:9" ht="18" customHeight="1">
      <c r="B6" s="768" t="s">
        <v>110</v>
      </c>
      <c r="C6" s="769" t="s">
        <v>112</v>
      </c>
      <c r="D6" s="770">
        <v>74.35</v>
      </c>
      <c r="E6" s="770">
        <v>74.94</v>
      </c>
      <c r="F6" s="770">
        <v>74.65</v>
      </c>
      <c r="G6" s="771">
        <v>74.46</v>
      </c>
      <c r="H6" s="770">
        <v>75.05</v>
      </c>
      <c r="I6" s="772">
        <v>74.76</v>
      </c>
    </row>
    <row r="7" spans="2:9" ht="12.75">
      <c r="B7" s="773"/>
      <c r="C7" s="774" t="s">
        <v>629</v>
      </c>
      <c r="D7" s="775">
        <v>73.6</v>
      </c>
      <c r="E7" s="775">
        <v>74.19</v>
      </c>
      <c r="F7" s="775">
        <v>73.9</v>
      </c>
      <c r="G7" s="776">
        <v>74.08</v>
      </c>
      <c r="H7" s="775">
        <v>74.67</v>
      </c>
      <c r="I7" s="777">
        <v>74.37</v>
      </c>
    </row>
    <row r="8" spans="2:9" ht="12.75">
      <c r="B8" s="773"/>
      <c r="C8" s="774" t="s">
        <v>534</v>
      </c>
      <c r="D8" s="775">
        <v>72.59</v>
      </c>
      <c r="E8" s="775">
        <v>73.19</v>
      </c>
      <c r="F8" s="775">
        <v>72.89</v>
      </c>
      <c r="G8" s="776">
        <v>73.17838709677419</v>
      </c>
      <c r="H8" s="775">
        <v>73.76935483870967</v>
      </c>
      <c r="I8" s="777">
        <v>73.47387096774193</v>
      </c>
    </row>
    <row r="9" spans="2:9" ht="12.75">
      <c r="B9" s="773"/>
      <c r="C9" s="774" t="s">
        <v>535</v>
      </c>
      <c r="D9" s="775">
        <v>72.3</v>
      </c>
      <c r="E9" s="775">
        <v>72.89</v>
      </c>
      <c r="F9" s="775">
        <v>72.595</v>
      </c>
      <c r="G9" s="776">
        <v>71.8643333333333</v>
      </c>
      <c r="H9" s="775">
        <v>72.455</v>
      </c>
      <c r="I9" s="777">
        <v>72.15966666666665</v>
      </c>
    </row>
    <row r="10" spans="2:9" ht="12.75">
      <c r="B10" s="773"/>
      <c r="C10" s="774" t="s">
        <v>536</v>
      </c>
      <c r="D10" s="775">
        <v>71.45</v>
      </c>
      <c r="E10" s="775">
        <v>72.04</v>
      </c>
      <c r="F10" s="775">
        <v>71.745</v>
      </c>
      <c r="G10" s="776">
        <v>71.4455172413793</v>
      </c>
      <c r="H10" s="775">
        <v>72.03655172413792</v>
      </c>
      <c r="I10" s="777">
        <v>71.74103448275861</v>
      </c>
    </row>
    <row r="11" spans="2:9" ht="12.75">
      <c r="B11" s="773"/>
      <c r="C11" s="774" t="s">
        <v>537</v>
      </c>
      <c r="D11" s="775">
        <v>71.1</v>
      </c>
      <c r="E11" s="775">
        <v>71.69</v>
      </c>
      <c r="F11" s="775">
        <v>71.4</v>
      </c>
      <c r="G11" s="776">
        <v>70.98</v>
      </c>
      <c r="H11" s="775">
        <v>71.57</v>
      </c>
      <c r="I11" s="777">
        <v>71.28</v>
      </c>
    </row>
    <row r="12" spans="2:9" ht="12.75">
      <c r="B12" s="773"/>
      <c r="C12" s="774" t="s">
        <v>538</v>
      </c>
      <c r="D12" s="775">
        <v>70.35</v>
      </c>
      <c r="E12" s="775">
        <v>70.94</v>
      </c>
      <c r="F12" s="775">
        <v>70.645</v>
      </c>
      <c r="G12" s="776">
        <v>70.53965517241382</v>
      </c>
      <c r="H12" s="775">
        <v>71.13068965517243</v>
      </c>
      <c r="I12" s="777">
        <v>70.83517241379312</v>
      </c>
    </row>
    <row r="13" spans="2:9" ht="12.75">
      <c r="B13" s="773"/>
      <c r="C13" s="774" t="s">
        <v>539</v>
      </c>
      <c r="D13" s="775">
        <v>70.5</v>
      </c>
      <c r="E13" s="775">
        <v>71.09</v>
      </c>
      <c r="F13" s="775">
        <v>70.795</v>
      </c>
      <c r="G13" s="776">
        <v>70.55633333333334</v>
      </c>
      <c r="H13" s="775">
        <v>71.14900000000002</v>
      </c>
      <c r="I13" s="777">
        <v>70.85266666666668</v>
      </c>
    </row>
    <row r="14" spans="2:9" ht="12.75">
      <c r="B14" s="773"/>
      <c r="C14" s="774" t="s">
        <v>540</v>
      </c>
      <c r="D14" s="775">
        <v>68.4</v>
      </c>
      <c r="E14" s="775">
        <v>68.99</v>
      </c>
      <c r="F14" s="775">
        <v>68.695</v>
      </c>
      <c r="G14" s="776">
        <v>69.30368778280541</v>
      </c>
      <c r="H14" s="775">
        <v>69.8954298642534</v>
      </c>
      <c r="I14" s="777">
        <v>69.5995588235294</v>
      </c>
    </row>
    <row r="15" spans="2:9" ht="12.75">
      <c r="B15" s="773"/>
      <c r="C15" s="774" t="s">
        <v>541</v>
      </c>
      <c r="D15" s="775">
        <v>65.7</v>
      </c>
      <c r="E15" s="775">
        <v>66.29</v>
      </c>
      <c r="F15" s="775">
        <v>65.995</v>
      </c>
      <c r="G15" s="776">
        <v>66.0667741935484</v>
      </c>
      <c r="H15" s="775">
        <v>66.65870967741934</v>
      </c>
      <c r="I15" s="777">
        <v>66.36274193548387</v>
      </c>
    </row>
    <row r="16" spans="2:9" ht="12.75">
      <c r="B16" s="48"/>
      <c r="C16" s="80" t="s">
        <v>630</v>
      </c>
      <c r="D16" s="775">
        <v>65.4</v>
      </c>
      <c r="E16" s="775">
        <v>65.99</v>
      </c>
      <c r="F16" s="775">
        <v>65.695</v>
      </c>
      <c r="G16" s="776">
        <v>64.90645161290324</v>
      </c>
      <c r="H16" s="775">
        <v>65.49645161290321</v>
      </c>
      <c r="I16" s="777">
        <v>65.20145161290323</v>
      </c>
    </row>
    <row r="17" spans="2:9" ht="12.75">
      <c r="B17" s="48"/>
      <c r="C17" s="80" t="s">
        <v>631</v>
      </c>
      <c r="D17" s="775">
        <v>64.85</v>
      </c>
      <c r="E17" s="775">
        <v>65.44</v>
      </c>
      <c r="F17" s="775">
        <v>65.145</v>
      </c>
      <c r="G17" s="776">
        <v>64.9171875</v>
      </c>
      <c r="H17" s="775">
        <v>65.5078125</v>
      </c>
      <c r="I17" s="777">
        <v>65.2125</v>
      </c>
    </row>
    <row r="18" spans="2:9" ht="12.75">
      <c r="B18" s="773"/>
      <c r="C18" s="778" t="s">
        <v>1150</v>
      </c>
      <c r="D18" s="779">
        <v>70.04916666666666</v>
      </c>
      <c r="E18" s="779">
        <v>70.64</v>
      </c>
      <c r="F18" s="779">
        <v>70.34583333333332</v>
      </c>
      <c r="G18" s="780">
        <v>70.19152727220758</v>
      </c>
      <c r="H18" s="779">
        <v>70.78241665604968</v>
      </c>
      <c r="I18" s="781">
        <v>70.48738863079528</v>
      </c>
    </row>
    <row r="19" spans="2:9" ht="12.75">
      <c r="B19" s="773"/>
      <c r="C19" s="782"/>
      <c r="D19" s="783"/>
      <c r="E19" s="784"/>
      <c r="F19" s="784"/>
      <c r="G19" s="785"/>
      <c r="H19" s="784"/>
      <c r="I19" s="786"/>
    </row>
    <row r="20" spans="2:9" ht="12.75">
      <c r="B20" s="787" t="s">
        <v>644</v>
      </c>
      <c r="C20" s="788" t="s">
        <v>112</v>
      </c>
      <c r="D20" s="775">
        <v>65.87</v>
      </c>
      <c r="E20" s="775">
        <v>66.46</v>
      </c>
      <c r="F20" s="775">
        <v>66.165</v>
      </c>
      <c r="G20" s="776">
        <v>64.9025</v>
      </c>
      <c r="H20" s="775">
        <v>65.4928125</v>
      </c>
      <c r="I20" s="777">
        <v>65.19765625</v>
      </c>
    </row>
    <row r="21" spans="2:9" ht="12.75">
      <c r="B21" s="787"/>
      <c r="C21" s="788" t="s">
        <v>629</v>
      </c>
      <c r="D21" s="775">
        <v>65</v>
      </c>
      <c r="E21" s="775">
        <v>65.59</v>
      </c>
      <c r="F21" s="775">
        <v>65.295</v>
      </c>
      <c r="G21" s="776">
        <v>65.59032258064518</v>
      </c>
      <c r="H21" s="775">
        <v>66.18032258064517</v>
      </c>
      <c r="I21" s="777">
        <v>65.88532258064518</v>
      </c>
    </row>
    <row r="22" spans="2:9" ht="12.75">
      <c r="B22" s="787"/>
      <c r="C22" s="788" t="s">
        <v>534</v>
      </c>
      <c r="D22" s="775">
        <v>63.2</v>
      </c>
      <c r="E22" s="775">
        <v>63.8</v>
      </c>
      <c r="F22" s="775">
        <v>63.5</v>
      </c>
      <c r="G22" s="776">
        <v>63.72</v>
      </c>
      <c r="H22" s="775">
        <v>64.31266666666666</v>
      </c>
      <c r="I22" s="777">
        <v>64.01633333333334</v>
      </c>
    </row>
    <row r="23" spans="2:9" ht="12.75">
      <c r="B23" s="787"/>
      <c r="C23" s="788" t="s">
        <v>535</v>
      </c>
      <c r="D23" s="775">
        <v>63.05</v>
      </c>
      <c r="E23" s="775">
        <v>63.65</v>
      </c>
      <c r="F23" s="775">
        <v>63.35</v>
      </c>
      <c r="G23" s="776">
        <v>63.24</v>
      </c>
      <c r="H23" s="775">
        <v>63.84</v>
      </c>
      <c r="I23" s="777">
        <v>63.54</v>
      </c>
    </row>
    <row r="24" spans="2:9" ht="12.75">
      <c r="B24" s="787"/>
      <c r="C24" s="788" t="s">
        <v>536</v>
      </c>
      <c r="D24" s="775">
        <v>63.25</v>
      </c>
      <c r="E24" s="775">
        <v>63.85</v>
      </c>
      <c r="F24" s="775">
        <v>63.55</v>
      </c>
      <c r="G24" s="776">
        <v>63.35137931034483</v>
      </c>
      <c r="H24" s="775">
        <v>63.951379310344834</v>
      </c>
      <c r="I24" s="777">
        <v>63.651379310344836</v>
      </c>
    </row>
    <row r="25" spans="2:9" ht="12.75">
      <c r="B25" s="787"/>
      <c r="C25" s="788" t="s">
        <v>537</v>
      </c>
      <c r="D25" s="775">
        <v>62.9</v>
      </c>
      <c r="E25" s="775">
        <v>63.5</v>
      </c>
      <c r="F25" s="775">
        <v>63.2</v>
      </c>
      <c r="G25" s="776">
        <v>63.182</v>
      </c>
      <c r="H25" s="775">
        <v>63.78200000000001</v>
      </c>
      <c r="I25" s="777">
        <v>63.482000000000006</v>
      </c>
    </row>
    <row r="26" spans="2:9" ht="12.75">
      <c r="B26" s="787"/>
      <c r="C26" s="788" t="s">
        <v>538</v>
      </c>
      <c r="D26" s="775">
        <v>63.35</v>
      </c>
      <c r="E26" s="775">
        <v>63.95</v>
      </c>
      <c r="F26" s="775">
        <v>63.65</v>
      </c>
      <c r="G26" s="776">
        <v>63.12275862068965</v>
      </c>
      <c r="H26" s="775">
        <v>63.71862068965518</v>
      </c>
      <c r="I26" s="777">
        <v>63.42068965517242</v>
      </c>
    </row>
    <row r="27" spans="2:9" ht="12.75">
      <c r="B27" s="787"/>
      <c r="C27" s="788" t="s">
        <v>539</v>
      </c>
      <c r="D27" s="775">
        <v>64.49</v>
      </c>
      <c r="E27" s="775">
        <v>65.09</v>
      </c>
      <c r="F27" s="775">
        <v>64.79</v>
      </c>
      <c r="G27" s="776">
        <v>63.932</v>
      </c>
      <c r="H27" s="775">
        <v>64.53133333333334</v>
      </c>
      <c r="I27" s="777">
        <v>64.23166666666667</v>
      </c>
    </row>
    <row r="28" spans="2:9" ht="12.75">
      <c r="B28" s="787"/>
      <c r="C28" s="788" t="s">
        <v>540</v>
      </c>
      <c r="D28" s="775">
        <v>63.85</v>
      </c>
      <c r="E28" s="775">
        <v>64.45</v>
      </c>
      <c r="F28" s="775">
        <v>64.15</v>
      </c>
      <c r="G28" s="776">
        <v>64.20666666666666</v>
      </c>
      <c r="H28" s="775">
        <v>64.80566666666667</v>
      </c>
      <c r="I28" s="777">
        <v>64.50616666666667</v>
      </c>
    </row>
    <row r="29" spans="2:9" ht="12.75">
      <c r="B29" s="787"/>
      <c r="C29" s="788" t="s">
        <v>541</v>
      </c>
      <c r="D29" s="775">
        <v>67</v>
      </c>
      <c r="E29" s="775">
        <v>67.6</v>
      </c>
      <c r="F29" s="775">
        <v>67.3</v>
      </c>
      <c r="G29" s="776">
        <v>64.58709677419354</v>
      </c>
      <c r="H29" s="775">
        <v>65.18709677419355</v>
      </c>
      <c r="I29" s="777">
        <v>64.88709677419354</v>
      </c>
    </row>
    <row r="30" spans="2:9" ht="12.75">
      <c r="B30" s="787"/>
      <c r="C30" s="788" t="s">
        <v>630</v>
      </c>
      <c r="D30" s="775">
        <v>68.45</v>
      </c>
      <c r="E30" s="775">
        <v>69.05</v>
      </c>
      <c r="F30" s="775">
        <v>68.75</v>
      </c>
      <c r="G30" s="776">
        <v>68.2075</v>
      </c>
      <c r="H30" s="775">
        <v>68.8071875</v>
      </c>
      <c r="I30" s="777">
        <v>68.50734375</v>
      </c>
    </row>
    <row r="31" spans="2:9" ht="12.75">
      <c r="B31" s="787"/>
      <c r="C31" s="788" t="s">
        <v>631</v>
      </c>
      <c r="D31" s="775">
        <v>68.5</v>
      </c>
      <c r="E31" s="775">
        <v>69.1</v>
      </c>
      <c r="F31" s="775">
        <v>68.8</v>
      </c>
      <c r="G31" s="776">
        <v>68.57677419354837</v>
      </c>
      <c r="H31" s="775">
        <v>69.17645161290324</v>
      </c>
      <c r="I31" s="777">
        <v>68.8766129032258</v>
      </c>
    </row>
    <row r="32" spans="2:9" ht="12.75">
      <c r="B32" s="787"/>
      <c r="C32" s="778" t="s">
        <v>1150</v>
      </c>
      <c r="D32" s="779">
        <v>64.90916666666668</v>
      </c>
      <c r="E32" s="779">
        <v>65.5075</v>
      </c>
      <c r="F32" s="779">
        <v>65.20833333333333</v>
      </c>
      <c r="G32" s="780">
        <v>64.71824984550734</v>
      </c>
      <c r="H32" s="779">
        <v>65.31546146953406</v>
      </c>
      <c r="I32" s="781">
        <v>65.01685565752071</v>
      </c>
    </row>
    <row r="33" spans="2:9" ht="12.75">
      <c r="B33" s="787"/>
      <c r="C33" s="778"/>
      <c r="D33" s="779"/>
      <c r="E33" s="779"/>
      <c r="F33" s="779"/>
      <c r="G33" s="780"/>
      <c r="H33" s="779"/>
      <c r="I33" s="781"/>
    </row>
    <row r="34" spans="2:9" ht="12.75">
      <c r="B34" s="787" t="s">
        <v>1484</v>
      </c>
      <c r="C34" s="788" t="s">
        <v>112</v>
      </c>
      <c r="D34" s="775">
        <v>68.55</v>
      </c>
      <c r="E34" s="775">
        <v>69.15</v>
      </c>
      <c r="F34" s="775">
        <v>68.85</v>
      </c>
      <c r="G34" s="776">
        <v>67.781875</v>
      </c>
      <c r="H34" s="775">
        <v>68.3809375</v>
      </c>
      <c r="I34" s="777">
        <v>68.08140625</v>
      </c>
    </row>
    <row r="35" spans="2:9" ht="12.75">
      <c r="B35" s="787"/>
      <c r="C35" s="788" t="s">
        <v>629</v>
      </c>
      <c r="D35" s="775">
        <v>73.25</v>
      </c>
      <c r="E35" s="775">
        <v>73.85</v>
      </c>
      <c r="F35" s="775">
        <v>73.55</v>
      </c>
      <c r="G35" s="776">
        <v>70.53870967741935</v>
      </c>
      <c r="H35" s="775">
        <v>71.13870967741936</v>
      </c>
      <c r="I35" s="777">
        <v>70.83870967741936</v>
      </c>
    </row>
    <row r="36" spans="2:9" ht="12.75">
      <c r="B36" s="787"/>
      <c r="C36" s="788" t="s">
        <v>534</v>
      </c>
      <c r="D36" s="775">
        <v>77.4</v>
      </c>
      <c r="E36" s="775">
        <v>78</v>
      </c>
      <c r="F36" s="775">
        <v>77.7</v>
      </c>
      <c r="G36" s="776">
        <v>74.74733333333333</v>
      </c>
      <c r="H36" s="775">
        <v>75.34733333333334</v>
      </c>
      <c r="I36" s="777">
        <v>75.04733333333334</v>
      </c>
    </row>
    <row r="37" spans="2:9" ht="12.75">
      <c r="B37" s="787"/>
      <c r="C37" s="788" t="s">
        <v>535</v>
      </c>
      <c r="D37" s="775">
        <v>78.7</v>
      </c>
      <c r="E37" s="775">
        <v>79.3</v>
      </c>
      <c r="F37" s="775">
        <v>79</v>
      </c>
      <c r="G37" s="776">
        <v>78.13966666666667</v>
      </c>
      <c r="H37" s="775">
        <v>78.6689569892473</v>
      </c>
      <c r="I37" s="777">
        <v>78.40431182795699</v>
      </c>
    </row>
    <row r="38" spans="2:9" ht="12.75">
      <c r="B38" s="48"/>
      <c r="C38" s="788" t="s">
        <v>536</v>
      </c>
      <c r="D38" s="776">
        <v>77.3</v>
      </c>
      <c r="E38" s="775">
        <v>77.9</v>
      </c>
      <c r="F38" s="777">
        <v>77.6</v>
      </c>
      <c r="G38" s="775">
        <v>79.08</v>
      </c>
      <c r="H38" s="775">
        <v>79.68</v>
      </c>
      <c r="I38" s="777">
        <v>79.38</v>
      </c>
    </row>
    <row r="39" spans="2:9" ht="12.75">
      <c r="B39" s="1160"/>
      <c r="C39" s="788" t="s">
        <v>537</v>
      </c>
      <c r="D39" s="776">
        <v>77.75</v>
      </c>
      <c r="E39" s="775">
        <v>78.35</v>
      </c>
      <c r="F39" s="777">
        <v>78.05</v>
      </c>
      <c r="G39" s="775">
        <v>77</v>
      </c>
      <c r="H39" s="775">
        <v>77.6</v>
      </c>
      <c r="I39" s="777">
        <v>77.3</v>
      </c>
    </row>
    <row r="40" spans="2:9" ht="12.75">
      <c r="B40" s="1160"/>
      <c r="C40" s="788" t="s">
        <v>538</v>
      </c>
      <c r="D40" s="776">
        <v>77.7</v>
      </c>
      <c r="E40" s="775">
        <v>78.3</v>
      </c>
      <c r="F40" s="777">
        <v>78</v>
      </c>
      <c r="G40" s="775">
        <v>78.05172413793103</v>
      </c>
      <c r="H40" s="775">
        <v>78.65172413793104</v>
      </c>
      <c r="I40" s="777">
        <v>78.35172413793103</v>
      </c>
    </row>
    <row r="41" spans="2:9" ht="12.75">
      <c r="B41" s="48"/>
      <c r="C41" s="788" t="s">
        <v>539</v>
      </c>
      <c r="D41" s="775">
        <v>82.55</v>
      </c>
      <c r="E41" s="775">
        <v>83.15</v>
      </c>
      <c r="F41" s="775">
        <v>82.85</v>
      </c>
      <c r="G41" s="776">
        <v>80.45700000000001</v>
      </c>
      <c r="H41" s="775">
        <v>81.057</v>
      </c>
      <c r="I41" s="777">
        <v>80.757</v>
      </c>
    </row>
    <row r="42" spans="2:9" ht="12.75">
      <c r="B42" s="48"/>
      <c r="C42" s="788" t="s">
        <v>540</v>
      </c>
      <c r="D42" s="775">
        <v>79.65</v>
      </c>
      <c r="E42" s="775">
        <v>80.25</v>
      </c>
      <c r="F42" s="775">
        <v>79.95</v>
      </c>
      <c r="G42" s="776">
        <v>80.76612903225806</v>
      </c>
      <c r="H42" s="775">
        <v>81.36612903225806</v>
      </c>
      <c r="I42" s="777">
        <v>81.06612903225806</v>
      </c>
    </row>
    <row r="43" spans="2:9" ht="13.5" thickBot="1">
      <c r="B43" s="789"/>
      <c r="C43" s="924" t="s">
        <v>541</v>
      </c>
      <c r="D43" s="254">
        <v>79.15</v>
      </c>
      <c r="E43" s="254">
        <v>79.75</v>
      </c>
      <c r="F43" s="254">
        <v>79.45</v>
      </c>
      <c r="G43" s="253">
        <v>79.38645161290324</v>
      </c>
      <c r="H43" s="254">
        <v>79.98645161290322</v>
      </c>
      <c r="I43" s="255">
        <v>79.68645161290323</v>
      </c>
    </row>
    <row r="44" ht="12.75">
      <c r="B44" s="18" t="s">
        <v>632</v>
      </c>
    </row>
    <row r="46" spans="1:11" ht="12.75">
      <c r="A46" s="1718" t="s">
        <v>1001</v>
      </c>
      <c r="B46" s="1718"/>
      <c r="C46" s="1718"/>
      <c r="D46" s="1718"/>
      <c r="E46" s="1718"/>
      <c r="F46" s="1718"/>
      <c r="G46" s="1718"/>
      <c r="H46" s="1718"/>
      <c r="I46" s="1718"/>
      <c r="J46" s="1718"/>
      <c r="K46" s="1718"/>
    </row>
    <row r="47" spans="1:11" ht="15.75">
      <c r="A47" s="1851" t="s">
        <v>633</v>
      </c>
      <c r="B47" s="1851"/>
      <c r="C47" s="1851"/>
      <c r="D47" s="1851"/>
      <c r="E47" s="1851"/>
      <c r="F47" s="1851"/>
      <c r="G47" s="1851"/>
      <c r="H47" s="1851"/>
      <c r="I47" s="1851"/>
      <c r="J47" s="1851"/>
      <c r="K47" s="1851"/>
    </row>
    <row r="48" ht="13.5" thickBot="1"/>
    <row r="49" spans="1:11" ht="12.75">
      <c r="A49" s="1972"/>
      <c r="B49" s="1861" t="s">
        <v>634</v>
      </c>
      <c r="C49" s="1879"/>
      <c r="D49" s="1974"/>
      <c r="E49" s="1861" t="s">
        <v>758</v>
      </c>
      <c r="F49" s="1879"/>
      <c r="G49" s="1974"/>
      <c r="H49" s="307"/>
      <c r="I49" s="1896" t="s">
        <v>545</v>
      </c>
      <c r="J49" s="1896"/>
      <c r="K49" s="308"/>
    </row>
    <row r="50" spans="1:11" ht="12.75">
      <c r="A50" s="1973"/>
      <c r="B50" s="1862"/>
      <c r="C50" s="1975"/>
      <c r="D50" s="1976"/>
      <c r="E50" s="1862"/>
      <c r="F50" s="1975"/>
      <c r="G50" s="1976"/>
      <c r="H50" s="1977" t="s">
        <v>635</v>
      </c>
      <c r="I50" s="1978"/>
      <c r="J50" s="1978" t="s">
        <v>418</v>
      </c>
      <c r="K50" s="1979"/>
    </row>
    <row r="51" spans="1:11" ht="13.5" thickBot="1">
      <c r="A51" s="309"/>
      <c r="B51" s="313">
        <v>2006</v>
      </c>
      <c r="C51" s="314">
        <v>2007</v>
      </c>
      <c r="D51" s="315">
        <v>2008</v>
      </c>
      <c r="E51" s="313">
        <v>2007</v>
      </c>
      <c r="F51" s="314">
        <v>2008</v>
      </c>
      <c r="G51" s="315">
        <v>2009</v>
      </c>
      <c r="H51" s="316" t="s">
        <v>110</v>
      </c>
      <c r="I51" s="317" t="s">
        <v>644</v>
      </c>
      <c r="J51" s="318" t="s">
        <v>644</v>
      </c>
      <c r="K51" s="319" t="s">
        <v>1484</v>
      </c>
    </row>
    <row r="52" spans="1:11" ht="12.75">
      <c r="A52" s="251" t="s">
        <v>636</v>
      </c>
      <c r="B52" s="925">
        <v>76.54</v>
      </c>
      <c r="C52" s="926">
        <v>79.73</v>
      </c>
      <c r="D52" s="927">
        <v>143.25</v>
      </c>
      <c r="E52" s="928">
        <v>66.51</v>
      </c>
      <c r="F52" s="929">
        <v>123.83</v>
      </c>
      <c r="G52" s="930">
        <v>56.13</v>
      </c>
      <c r="H52" s="259">
        <v>4.167755422001562</v>
      </c>
      <c r="I52" s="260">
        <v>79.66888247836448</v>
      </c>
      <c r="J52" s="262">
        <v>86.18252894301608</v>
      </c>
      <c r="K52" s="261">
        <v>-54.67172736816603</v>
      </c>
    </row>
    <row r="53" spans="1:11" ht="13.5" thickBot="1">
      <c r="A53" s="252" t="s">
        <v>691</v>
      </c>
      <c r="B53" s="635">
        <v>663.25</v>
      </c>
      <c r="C53" s="931">
        <v>666</v>
      </c>
      <c r="D53" s="932">
        <v>986</v>
      </c>
      <c r="E53" s="635">
        <v>668.25</v>
      </c>
      <c r="F53" s="931">
        <v>865</v>
      </c>
      <c r="G53" s="932">
        <v>925.25</v>
      </c>
      <c r="H53" s="46">
        <v>0.4146249528835426</v>
      </c>
      <c r="I53" s="39">
        <v>48.04804804804806</v>
      </c>
      <c r="J53" s="264">
        <v>29.44257388701834</v>
      </c>
      <c r="K53" s="41">
        <v>6.965317919075147</v>
      </c>
    </row>
    <row r="55" ht="12.75">
      <c r="A55" s="256" t="s">
        <v>637</v>
      </c>
    </row>
    <row r="56" ht="12.75">
      <c r="A56" s="310" t="s">
        <v>690</v>
      </c>
    </row>
    <row r="57" ht="12.75">
      <c r="A57" s="257" t="s">
        <v>834</v>
      </c>
    </row>
  </sheetData>
  <sheetProtection/>
  <mergeCells count="14">
    <mergeCell ref="A46:K46"/>
    <mergeCell ref="A47:K47"/>
    <mergeCell ref="A49:A50"/>
    <mergeCell ref="B49:D50"/>
    <mergeCell ref="E49:G50"/>
    <mergeCell ref="I49:J49"/>
    <mergeCell ref="H50:I50"/>
    <mergeCell ref="J50:K50"/>
    <mergeCell ref="B1:I1"/>
    <mergeCell ref="B2:I2"/>
    <mergeCell ref="B4:B5"/>
    <mergeCell ref="C4:C5"/>
    <mergeCell ref="D4:F4"/>
    <mergeCell ref="G4:I4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28">
      <selection activeCell="E52" sqref="E52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7.140625" style="0" customWidth="1"/>
    <col min="9" max="9" width="7.421875" style="0" customWidth="1"/>
    <col min="10" max="10" width="2.421875" style="0" customWidth="1"/>
    <col min="11" max="11" width="5.421875" style="0" customWidth="1"/>
  </cols>
  <sheetData>
    <row r="1" spans="1:12" ht="12.75">
      <c r="A1" s="1718" t="s">
        <v>560</v>
      </c>
      <c r="B1" s="1718"/>
      <c r="C1" s="1718"/>
      <c r="D1" s="1718"/>
      <c r="E1" s="1718"/>
      <c r="F1" s="1718"/>
      <c r="G1" s="1718"/>
      <c r="H1" s="1718"/>
      <c r="I1" s="1718"/>
      <c r="J1" s="1718"/>
      <c r="K1" s="1718"/>
      <c r="L1" s="1179"/>
    </row>
    <row r="2" spans="1:12" ht="15.75">
      <c r="A2" s="1731" t="s">
        <v>581</v>
      </c>
      <c r="B2" s="1731"/>
      <c r="C2" s="1731"/>
      <c r="D2" s="1731"/>
      <c r="E2" s="1731"/>
      <c r="F2" s="1731"/>
      <c r="G2" s="1731"/>
      <c r="H2" s="1731"/>
      <c r="I2" s="1731"/>
      <c r="J2" s="1731"/>
      <c r="K2" s="1731"/>
      <c r="L2" s="1179"/>
    </row>
    <row r="3" spans="1:12" ht="13.5" thickBot="1">
      <c r="A3" s="42"/>
      <c r="B3" s="35"/>
      <c r="C3" s="35"/>
      <c r="D3" s="35"/>
      <c r="E3" s="35"/>
      <c r="F3" s="35"/>
      <c r="G3" s="35"/>
      <c r="H3" s="35"/>
      <c r="J3" s="35"/>
      <c r="K3" s="47" t="s">
        <v>641</v>
      </c>
      <c r="L3" s="8"/>
    </row>
    <row r="4" spans="1:11" ht="12.75">
      <c r="A4" s="100"/>
      <c r="B4" s="100" t="s">
        <v>108</v>
      </c>
      <c r="C4" s="102"/>
      <c r="D4" s="102" t="s">
        <v>108</v>
      </c>
      <c r="E4" s="101"/>
      <c r="F4" s="1711" t="s">
        <v>89</v>
      </c>
      <c r="G4" s="1712"/>
      <c r="H4" s="1712"/>
      <c r="I4" s="1712"/>
      <c r="J4" s="1712"/>
      <c r="K4" s="1713"/>
    </row>
    <row r="5" spans="1:11" ht="12.75">
      <c r="A5" s="103"/>
      <c r="B5" s="104">
        <v>2007</v>
      </c>
      <c r="C5" s="105">
        <v>2008</v>
      </c>
      <c r="D5" s="105">
        <v>2008</v>
      </c>
      <c r="E5" s="106">
        <v>2009</v>
      </c>
      <c r="F5" s="1714" t="s">
        <v>644</v>
      </c>
      <c r="G5" s="1707">
        <v>0</v>
      </c>
      <c r="H5" s="1708">
        <v>0</v>
      </c>
      <c r="I5" s="1715" t="s">
        <v>1484</v>
      </c>
      <c r="J5" s="1707">
        <v>0</v>
      </c>
      <c r="K5" s="1710">
        <v>0</v>
      </c>
    </row>
    <row r="6" spans="1:11" ht="13.5" thickBot="1">
      <c r="A6" s="107"/>
      <c r="B6" s="108" t="s">
        <v>111</v>
      </c>
      <c r="C6" s="109" t="s">
        <v>541</v>
      </c>
      <c r="D6" s="109" t="s">
        <v>113</v>
      </c>
      <c r="E6" s="110" t="s">
        <v>90</v>
      </c>
      <c r="F6" s="109" t="s">
        <v>114</v>
      </c>
      <c r="G6" s="109" t="s">
        <v>108</v>
      </c>
      <c r="H6" s="111" t="s">
        <v>203</v>
      </c>
      <c r="I6" s="109" t="s">
        <v>114</v>
      </c>
      <c r="J6" s="109" t="s">
        <v>108</v>
      </c>
      <c r="K6" s="110" t="s">
        <v>203</v>
      </c>
    </row>
    <row r="7" spans="1:13" ht="15" customHeight="1">
      <c r="A7" s="43" t="s">
        <v>169</v>
      </c>
      <c r="B7" s="43">
        <v>334453.303</v>
      </c>
      <c r="C7" s="35">
        <v>397967.86540757</v>
      </c>
      <c r="D7" s="35">
        <v>421523.71640756994</v>
      </c>
      <c r="E7" s="36">
        <v>503447.21400000004</v>
      </c>
      <c r="F7" s="35">
        <v>63514.56240756996</v>
      </c>
      <c r="G7" s="35"/>
      <c r="H7" s="4">
        <v>18.990562161549338</v>
      </c>
      <c r="I7" s="35">
        <v>81923.4975924301</v>
      </c>
      <c r="J7" s="35"/>
      <c r="K7" s="36">
        <v>19.43508618936604</v>
      </c>
      <c r="M7" s="1133"/>
    </row>
    <row r="8" spans="1:13" ht="15" customHeight="1">
      <c r="A8" s="43" t="s">
        <v>170</v>
      </c>
      <c r="B8" s="43">
        <v>42692.234000000004</v>
      </c>
      <c r="C8" s="35">
        <v>47482.945999999996</v>
      </c>
      <c r="D8" s="35">
        <v>54124.356999999996</v>
      </c>
      <c r="E8" s="36">
        <v>56969.072</v>
      </c>
      <c r="F8" s="35">
        <v>4790.711999999992</v>
      </c>
      <c r="G8" s="35"/>
      <c r="H8" s="4">
        <v>11.221506937303847</v>
      </c>
      <c r="I8" s="35">
        <v>2844.715000000004</v>
      </c>
      <c r="J8" s="35"/>
      <c r="K8" s="36">
        <v>5.255886919820598</v>
      </c>
      <c r="M8" s="1133"/>
    </row>
    <row r="9" spans="1:13" ht="15" customHeight="1">
      <c r="A9" s="43" t="s">
        <v>171</v>
      </c>
      <c r="B9" s="43">
        <v>37575.847</v>
      </c>
      <c r="C9" s="35">
        <v>40665.958</v>
      </c>
      <c r="D9" s="35">
        <v>46261.464</v>
      </c>
      <c r="E9" s="36">
        <v>48151.834</v>
      </c>
      <c r="F9" s="35">
        <v>3090.110999999997</v>
      </c>
      <c r="G9" s="35"/>
      <c r="H9" s="4">
        <v>8.223662929008619</v>
      </c>
      <c r="I9" s="35">
        <v>1890.37</v>
      </c>
      <c r="J9" s="35"/>
      <c r="K9" s="36">
        <v>4.086273620739721</v>
      </c>
      <c r="M9" s="1133"/>
    </row>
    <row r="10" spans="1:13" ht="15" customHeight="1">
      <c r="A10" s="43" t="s">
        <v>172</v>
      </c>
      <c r="B10" s="43">
        <v>5116.387</v>
      </c>
      <c r="C10" s="35">
        <v>6816.988</v>
      </c>
      <c r="D10" s="35">
        <v>7862.892999999999</v>
      </c>
      <c r="E10" s="36">
        <v>8817.238000000001</v>
      </c>
      <c r="F10" s="35">
        <v>1700.6010000000006</v>
      </c>
      <c r="G10" s="35"/>
      <c r="H10" s="4">
        <v>33.23831836802026</v>
      </c>
      <c r="I10" s="35">
        <v>954.3450000000021</v>
      </c>
      <c r="J10" s="35"/>
      <c r="K10" s="36">
        <v>12.137326553979587</v>
      </c>
      <c r="M10" s="1133"/>
    </row>
    <row r="11" spans="1:13" ht="15" customHeight="1">
      <c r="A11" s="43" t="s">
        <v>173</v>
      </c>
      <c r="B11" s="43">
        <v>174633.856</v>
      </c>
      <c r="C11" s="35">
        <v>202895.078</v>
      </c>
      <c r="D11" s="35">
        <v>211406.425</v>
      </c>
      <c r="E11" s="36">
        <v>253229.969</v>
      </c>
      <c r="F11" s="35">
        <v>28261.22200000001</v>
      </c>
      <c r="G11" s="35"/>
      <c r="H11" s="4">
        <v>16.18312888882211</v>
      </c>
      <c r="I11" s="35">
        <v>41823.54400000002</v>
      </c>
      <c r="J11" s="35"/>
      <c r="K11" s="36">
        <v>19.78347819845117</v>
      </c>
      <c r="M11" s="1133"/>
    </row>
    <row r="12" spans="1:13" ht="15" customHeight="1">
      <c r="A12" s="43" t="s">
        <v>171</v>
      </c>
      <c r="B12" s="43">
        <v>168320.359</v>
      </c>
      <c r="C12" s="35">
        <v>195854.233</v>
      </c>
      <c r="D12" s="35">
        <v>203770.97</v>
      </c>
      <c r="E12" s="36">
        <v>243882.956</v>
      </c>
      <c r="F12" s="35">
        <v>27533.87400000001</v>
      </c>
      <c r="G12" s="35"/>
      <c r="H12" s="4">
        <v>16.358017629941017</v>
      </c>
      <c r="I12" s="35">
        <v>40111.986000000004</v>
      </c>
      <c r="J12" s="35"/>
      <c r="K12" s="36">
        <v>19.684838326087373</v>
      </c>
      <c r="M12" s="1133"/>
    </row>
    <row r="13" spans="1:13" ht="15" customHeight="1">
      <c r="A13" s="43" t="s">
        <v>172</v>
      </c>
      <c r="B13" s="43">
        <v>6313.497</v>
      </c>
      <c r="C13" s="35">
        <v>7040.844999999999</v>
      </c>
      <c r="D13" s="35">
        <v>7635.455</v>
      </c>
      <c r="E13" s="36">
        <v>9347.013</v>
      </c>
      <c r="F13" s="35">
        <v>727.347999999999</v>
      </c>
      <c r="G13" s="35"/>
      <c r="H13" s="4">
        <v>11.520524995893702</v>
      </c>
      <c r="I13" s="35">
        <v>1711.558000000001</v>
      </c>
      <c r="J13" s="35"/>
      <c r="K13" s="36">
        <v>22.415926752236782</v>
      </c>
      <c r="M13" s="1133"/>
    </row>
    <row r="14" spans="1:13" ht="15" customHeight="1">
      <c r="A14" s="43" t="s">
        <v>174</v>
      </c>
      <c r="B14" s="43">
        <v>114032.465</v>
      </c>
      <c r="C14" s="35">
        <v>144477.76440756998</v>
      </c>
      <c r="D14" s="35">
        <v>152364.29040756996</v>
      </c>
      <c r="E14" s="36">
        <v>189213.048</v>
      </c>
      <c r="F14" s="35">
        <v>30445.299407569983</v>
      </c>
      <c r="G14" s="35"/>
      <c r="H14" s="4">
        <v>26.698799686185843</v>
      </c>
      <c r="I14" s="35">
        <v>36848.75759243005</v>
      </c>
      <c r="J14" s="35"/>
      <c r="K14" s="36">
        <v>24.18464162033027</v>
      </c>
      <c r="M14" s="1133"/>
    </row>
    <row r="15" spans="1:13" ht="15" customHeight="1">
      <c r="A15" s="43" t="s">
        <v>171</v>
      </c>
      <c r="B15" s="43">
        <v>97215.125</v>
      </c>
      <c r="C15" s="35">
        <v>126204.34398791997</v>
      </c>
      <c r="D15" s="35">
        <v>133633.57798791997</v>
      </c>
      <c r="E15" s="36">
        <v>155099.826</v>
      </c>
      <c r="F15" s="35">
        <v>28989.218987919972</v>
      </c>
      <c r="G15" s="35"/>
      <c r="H15" s="4">
        <v>29.819659222698085</v>
      </c>
      <c r="I15" s="35">
        <v>21466.248012080032</v>
      </c>
      <c r="J15" s="35"/>
      <c r="K15" s="36">
        <v>16.06351362830419</v>
      </c>
      <c r="M15" s="1133"/>
    </row>
    <row r="16" spans="1:13" ht="15" customHeight="1">
      <c r="A16" s="43" t="s">
        <v>172</v>
      </c>
      <c r="B16" s="43">
        <v>16817.34</v>
      </c>
      <c r="C16" s="35">
        <v>18273.42041965</v>
      </c>
      <c r="D16" s="35">
        <v>18730.712419650004</v>
      </c>
      <c r="E16" s="36">
        <v>34113.221999999994</v>
      </c>
      <c r="F16" s="35">
        <v>1456.0804196499994</v>
      </c>
      <c r="G16" s="35"/>
      <c r="H16" s="4">
        <v>8.658208846642806</v>
      </c>
      <c r="I16" s="35">
        <v>15382.50958034999</v>
      </c>
      <c r="J16" s="35"/>
      <c r="K16" s="36">
        <v>82.12453021387759</v>
      </c>
      <c r="M16" s="1133"/>
    </row>
    <row r="17" spans="1:13" ht="15" customHeight="1">
      <c r="A17" s="43" t="s">
        <v>175</v>
      </c>
      <c r="B17" s="43">
        <v>3094.748</v>
      </c>
      <c r="C17" s="35">
        <v>3112.077</v>
      </c>
      <c r="D17" s="35">
        <v>3628.6440000000002</v>
      </c>
      <c r="E17" s="36">
        <v>4035.125</v>
      </c>
      <c r="F17" s="35">
        <v>17.32900000000018</v>
      </c>
      <c r="G17" s="35"/>
      <c r="H17" s="4">
        <v>0.5599486614095939</v>
      </c>
      <c r="I17" s="35">
        <v>406.48099999999977</v>
      </c>
      <c r="J17" s="35"/>
      <c r="K17" s="36">
        <v>11.202008243299694</v>
      </c>
      <c r="M17" s="1133"/>
    </row>
    <row r="18" spans="1:13" ht="15" customHeight="1">
      <c r="A18" s="45" t="s">
        <v>176</v>
      </c>
      <c r="B18" s="45">
        <v>1870.81</v>
      </c>
      <c r="C18" s="6">
        <v>1530</v>
      </c>
      <c r="D18" s="6">
        <v>660.655</v>
      </c>
      <c r="E18" s="38">
        <v>3950</v>
      </c>
      <c r="F18" s="6">
        <v>-340.81</v>
      </c>
      <c r="G18" s="6"/>
      <c r="H18" s="7">
        <v>-18.217242798573878</v>
      </c>
      <c r="I18" s="6">
        <v>3289.3450000000003</v>
      </c>
      <c r="J18" s="6"/>
      <c r="K18" s="38">
        <v>497.8914864793274</v>
      </c>
      <c r="M18" s="1133"/>
    </row>
    <row r="19" spans="1:13" ht="15" customHeight="1">
      <c r="A19" s="45" t="s">
        <v>177</v>
      </c>
      <c r="B19" s="45">
        <v>1628.465</v>
      </c>
      <c r="C19" s="6">
        <v>2207.691</v>
      </c>
      <c r="D19" s="6">
        <v>1911.9830000000002</v>
      </c>
      <c r="E19" s="38">
        <v>2277.879</v>
      </c>
      <c r="F19" s="6">
        <v>579.2259999999999</v>
      </c>
      <c r="G19" s="6"/>
      <c r="H19" s="718">
        <v>35.5688332263819</v>
      </c>
      <c r="I19" s="6">
        <v>365.89599999999973</v>
      </c>
      <c r="J19" s="6"/>
      <c r="K19" s="38">
        <v>19.136990234745795</v>
      </c>
      <c r="M19" s="1133"/>
    </row>
    <row r="20" spans="1:13" ht="15" customHeight="1">
      <c r="A20" s="258" t="s">
        <v>178</v>
      </c>
      <c r="B20" s="258">
        <v>101782.862</v>
      </c>
      <c r="C20" s="72">
        <v>139683.35183104</v>
      </c>
      <c r="D20" s="72">
        <v>124993.88783103999</v>
      </c>
      <c r="E20" s="86">
        <v>165625.71230113</v>
      </c>
      <c r="F20" s="72">
        <v>37900.48983104</v>
      </c>
      <c r="G20" s="72"/>
      <c r="H20" s="3">
        <v>37.236612418149534</v>
      </c>
      <c r="I20" s="72">
        <v>40631.82447009001</v>
      </c>
      <c r="J20" s="72"/>
      <c r="K20" s="86">
        <v>32.50704908468318</v>
      </c>
      <c r="M20" s="1133"/>
    </row>
    <row r="21" spans="1:13" ht="15" customHeight="1">
      <c r="A21" s="43" t="s">
        <v>179</v>
      </c>
      <c r="B21" s="43">
        <v>20017.093</v>
      </c>
      <c r="C21" s="35">
        <v>26643.134000000002</v>
      </c>
      <c r="D21" s="35">
        <v>31750.303000000004</v>
      </c>
      <c r="E21" s="36">
        <v>39120.585999999996</v>
      </c>
      <c r="F21" s="35">
        <v>6626.041000000001</v>
      </c>
      <c r="G21" s="35"/>
      <c r="H21" s="4">
        <v>33.10191444881632</v>
      </c>
      <c r="I21" s="35">
        <v>7370.282999999992</v>
      </c>
      <c r="J21" s="35"/>
      <c r="K21" s="36">
        <v>23.213268232432274</v>
      </c>
      <c r="M21" s="1133"/>
    </row>
    <row r="22" spans="1:13" ht="15" customHeight="1">
      <c r="A22" s="43" t="s">
        <v>180</v>
      </c>
      <c r="B22" s="43">
        <v>4330.657</v>
      </c>
      <c r="C22" s="35">
        <v>7433.698831039995</v>
      </c>
      <c r="D22" s="35">
        <v>3529.911831039998</v>
      </c>
      <c r="E22" s="36">
        <v>8553.920301129989</v>
      </c>
      <c r="F22" s="35">
        <v>3103.0418310399946</v>
      </c>
      <c r="G22" s="35"/>
      <c r="H22" s="4">
        <v>71.65291157992874</v>
      </c>
      <c r="I22" s="35">
        <v>5024.008470089991</v>
      </c>
      <c r="J22" s="35"/>
      <c r="K22" s="36">
        <v>142.32674102258795</v>
      </c>
      <c r="M22" s="1133"/>
    </row>
    <row r="23" spans="1:13" ht="15" customHeight="1">
      <c r="A23" s="43" t="s">
        <v>181</v>
      </c>
      <c r="B23" s="43">
        <v>77435.112</v>
      </c>
      <c r="C23" s="35">
        <v>105606.519</v>
      </c>
      <c r="D23" s="35">
        <v>89713.673</v>
      </c>
      <c r="E23" s="36">
        <v>117951.206</v>
      </c>
      <c r="F23" s="35">
        <v>28171.407000000007</v>
      </c>
      <c r="G23" s="35"/>
      <c r="H23" s="4">
        <v>36.38066281869652</v>
      </c>
      <c r="I23" s="35">
        <v>28237.53300000001</v>
      </c>
      <c r="J23" s="35"/>
      <c r="K23" s="36">
        <v>31.475172129002022</v>
      </c>
      <c r="M23" s="1133"/>
    </row>
    <row r="24" spans="1:13" ht="15" customHeight="1">
      <c r="A24" s="45" t="s">
        <v>692</v>
      </c>
      <c r="B24" s="45">
        <v>439735.44</v>
      </c>
      <c r="C24" s="6">
        <v>541388.90823861</v>
      </c>
      <c r="D24" s="6">
        <v>549090.2422386099</v>
      </c>
      <c r="E24" s="38">
        <v>675300.80530113</v>
      </c>
      <c r="F24" s="6">
        <v>101653.46823861002</v>
      </c>
      <c r="G24" s="6"/>
      <c r="H24" s="7">
        <v>23.116960561243374</v>
      </c>
      <c r="I24" s="6">
        <v>126210.56306252012</v>
      </c>
      <c r="J24" s="6"/>
      <c r="K24" s="38">
        <v>22.985395360144587</v>
      </c>
      <c r="M24" s="1133"/>
    </row>
    <row r="25" spans="1:13" ht="15" customHeight="1">
      <c r="A25" s="258" t="s">
        <v>182</v>
      </c>
      <c r="B25" s="258">
        <v>64930.30449999999</v>
      </c>
      <c r="C25" s="72">
        <v>73221.62707251</v>
      </c>
      <c r="D25" s="72">
        <v>79010.51392658001</v>
      </c>
      <c r="E25" s="86">
        <v>111951.22511544001</v>
      </c>
      <c r="F25" s="72">
        <v>8291.322572510013</v>
      </c>
      <c r="G25" s="72"/>
      <c r="H25" s="3">
        <v>12.769572907994005</v>
      </c>
      <c r="I25" s="72">
        <v>32940.711188860005</v>
      </c>
      <c r="J25" s="72"/>
      <c r="K25" s="86">
        <v>41.69155413856685</v>
      </c>
      <c r="M25" s="1133"/>
    </row>
    <row r="26" spans="1:13" ht="15" customHeight="1">
      <c r="A26" s="43" t="s">
        <v>183</v>
      </c>
      <c r="B26" s="43">
        <v>7359.764</v>
      </c>
      <c r="C26" s="35">
        <v>8512.932</v>
      </c>
      <c r="D26" s="35">
        <v>12651.857</v>
      </c>
      <c r="E26" s="36">
        <v>13844.138</v>
      </c>
      <c r="F26" s="35">
        <v>1153.1680000000006</v>
      </c>
      <c r="G26" s="35"/>
      <c r="H26" s="4">
        <v>15.66854589359116</v>
      </c>
      <c r="I26" s="35">
        <v>1192.2810000000009</v>
      </c>
      <c r="J26" s="35"/>
      <c r="K26" s="36">
        <v>9.423762851571913</v>
      </c>
      <c r="M26" s="1133"/>
    </row>
    <row r="27" spans="1:13" ht="15" customHeight="1">
      <c r="A27" s="43" t="s">
        <v>184</v>
      </c>
      <c r="B27" s="43">
        <v>22597.7195</v>
      </c>
      <c r="C27" s="35">
        <v>22792.410072510003</v>
      </c>
      <c r="D27" s="35">
        <v>23857.26192658</v>
      </c>
      <c r="E27" s="36">
        <v>37695.94711544</v>
      </c>
      <c r="F27" s="35">
        <v>194.69057251000413</v>
      </c>
      <c r="G27" s="35"/>
      <c r="H27" s="4">
        <v>0.8615496466800737</v>
      </c>
      <c r="I27" s="35">
        <v>13838.685188860003</v>
      </c>
      <c r="J27" s="35"/>
      <c r="K27" s="36">
        <v>58.006175358463764</v>
      </c>
      <c r="M27" s="1133"/>
    </row>
    <row r="28" spans="1:13" ht="15" customHeight="1">
      <c r="A28" s="43" t="s">
        <v>185</v>
      </c>
      <c r="B28" s="43">
        <v>454.036</v>
      </c>
      <c r="C28" s="35">
        <v>480.75600000000003</v>
      </c>
      <c r="D28" s="35">
        <v>358.83</v>
      </c>
      <c r="E28" s="36">
        <v>697.552</v>
      </c>
      <c r="F28" s="35">
        <v>26.72</v>
      </c>
      <c r="G28" s="35"/>
      <c r="H28" s="4">
        <v>5.884995903408546</v>
      </c>
      <c r="I28" s="35">
        <v>338.72200000000004</v>
      </c>
      <c r="J28" s="35"/>
      <c r="K28" s="36">
        <v>94.3962321990915</v>
      </c>
      <c r="M28" s="1133"/>
    </row>
    <row r="29" spans="1:13" ht="15" customHeight="1">
      <c r="A29" s="43" t="s">
        <v>186</v>
      </c>
      <c r="B29" s="43">
        <v>33932.965</v>
      </c>
      <c r="C29" s="35">
        <v>39032.617</v>
      </c>
      <c r="D29" s="35">
        <v>41100.596000000005</v>
      </c>
      <c r="E29" s="36">
        <v>57268.10600000001</v>
      </c>
      <c r="F29" s="35">
        <v>5099.652000000002</v>
      </c>
      <c r="G29" s="35"/>
      <c r="H29" s="4">
        <v>15.02860713763151</v>
      </c>
      <c r="I29" s="35">
        <v>16167.51</v>
      </c>
      <c r="J29" s="35"/>
      <c r="K29" s="36">
        <v>39.336436873080864</v>
      </c>
      <c r="M29" s="1133"/>
    </row>
    <row r="30" spans="1:13" ht="15" customHeight="1">
      <c r="A30" s="43" t="s">
        <v>187</v>
      </c>
      <c r="B30" s="43">
        <v>585.82</v>
      </c>
      <c r="C30" s="35">
        <v>2402.912</v>
      </c>
      <c r="D30" s="35">
        <v>1041.969</v>
      </c>
      <c r="E30" s="36">
        <v>2445.482</v>
      </c>
      <c r="F30" s="35">
        <v>1817.0919999999996</v>
      </c>
      <c r="G30" s="35"/>
      <c r="H30" s="4">
        <v>310.17923594278096</v>
      </c>
      <c r="I30" s="35">
        <v>1403.513</v>
      </c>
      <c r="J30" s="35"/>
      <c r="K30" s="36">
        <v>134.69815320801288</v>
      </c>
      <c r="M30" s="1133"/>
    </row>
    <row r="31" spans="1:13" ht="15" customHeight="1">
      <c r="A31" s="266" t="s">
        <v>188</v>
      </c>
      <c r="B31" s="266">
        <v>340354.9</v>
      </c>
      <c r="C31" s="267">
        <v>405395.14200000005</v>
      </c>
      <c r="D31" s="267">
        <v>420242.59400000004</v>
      </c>
      <c r="E31" s="268">
        <v>493593.66500000004</v>
      </c>
      <c r="F31" s="267">
        <v>65040.24200000003</v>
      </c>
      <c r="G31" s="267"/>
      <c r="H31" s="87">
        <v>19.10953595790747</v>
      </c>
      <c r="I31" s="267">
        <v>73351.071</v>
      </c>
      <c r="J31" s="267"/>
      <c r="K31" s="268">
        <v>17.454458935687985</v>
      </c>
      <c r="M31" s="1133"/>
    </row>
    <row r="32" spans="1:13" ht="15" customHeight="1">
      <c r="A32" s="43" t="s">
        <v>189</v>
      </c>
      <c r="B32" s="43">
        <v>65850</v>
      </c>
      <c r="C32" s="35">
        <v>62153.025</v>
      </c>
      <c r="D32" s="35">
        <v>72100.225</v>
      </c>
      <c r="E32" s="36">
        <v>68177.725</v>
      </c>
      <c r="F32" s="35">
        <v>-3696.9749999999985</v>
      </c>
      <c r="G32" s="35"/>
      <c r="H32" s="4">
        <v>-5.614236902050112</v>
      </c>
      <c r="I32" s="35">
        <v>-3922.5</v>
      </c>
      <c r="J32" s="35"/>
      <c r="K32" s="36">
        <v>-5.440343632769523</v>
      </c>
      <c r="M32" s="1133"/>
    </row>
    <row r="33" spans="1:13" ht="15" customHeight="1">
      <c r="A33" s="43" t="s">
        <v>190</v>
      </c>
      <c r="B33" s="43">
        <v>5106.3669</v>
      </c>
      <c r="C33" s="35">
        <v>4755.142</v>
      </c>
      <c r="D33" s="35">
        <v>5635.474400000001</v>
      </c>
      <c r="E33" s="36">
        <v>5140.587</v>
      </c>
      <c r="F33" s="35">
        <v>-351.22490000000016</v>
      </c>
      <c r="G33" s="35"/>
      <c r="H33" s="4">
        <v>-6.8781759493231895</v>
      </c>
      <c r="I33" s="35">
        <v>-494.8874000000005</v>
      </c>
      <c r="J33" s="35"/>
      <c r="K33" s="36">
        <v>-8.781645783006315</v>
      </c>
      <c r="M33" s="1133"/>
    </row>
    <row r="34" spans="1:13" ht="15" customHeight="1">
      <c r="A34" s="43" t="s">
        <v>191</v>
      </c>
      <c r="B34" s="43">
        <v>2925.303</v>
      </c>
      <c r="C34" s="35">
        <v>13048.393</v>
      </c>
      <c r="D34" s="35">
        <v>4245.416</v>
      </c>
      <c r="E34" s="36">
        <v>5130.948</v>
      </c>
      <c r="F34" s="35">
        <v>10123.09</v>
      </c>
      <c r="G34" s="35"/>
      <c r="H34" s="4">
        <v>346.0526994981375</v>
      </c>
      <c r="I34" s="35">
        <v>885.5320000000002</v>
      </c>
      <c r="J34" s="35"/>
      <c r="K34" s="36">
        <v>20.858544839893195</v>
      </c>
      <c r="M34" s="1133"/>
    </row>
    <row r="35" spans="1:13" ht="15" customHeight="1">
      <c r="A35" s="43" t="s">
        <v>704</v>
      </c>
      <c r="B35" s="43">
        <v>1055.057</v>
      </c>
      <c r="C35" s="35">
        <v>1526.789</v>
      </c>
      <c r="D35" s="35">
        <v>1238.352</v>
      </c>
      <c r="E35" s="36">
        <v>1186.449</v>
      </c>
      <c r="F35" s="35">
        <v>471.73199999999997</v>
      </c>
      <c r="G35" s="35"/>
      <c r="H35" s="4">
        <v>44.711517955901904</v>
      </c>
      <c r="I35" s="35">
        <v>-51.90300000000002</v>
      </c>
      <c r="J35" s="35"/>
      <c r="K35" s="36">
        <v>-4.191296174270322</v>
      </c>
      <c r="M35" s="1133"/>
    </row>
    <row r="36" spans="1:13" ht="15" customHeight="1">
      <c r="A36" s="43" t="s">
        <v>705</v>
      </c>
      <c r="B36" s="43">
        <v>1870.246</v>
      </c>
      <c r="C36" s="35">
        <v>11521.604</v>
      </c>
      <c r="D36" s="35">
        <v>3007.064</v>
      </c>
      <c r="E36" s="36">
        <v>3944.499</v>
      </c>
      <c r="F36" s="35">
        <v>9651.358</v>
      </c>
      <c r="G36" s="35"/>
      <c r="H36" s="4">
        <v>516.0475146050305</v>
      </c>
      <c r="I36" s="35">
        <v>937.435</v>
      </c>
      <c r="J36" s="35"/>
      <c r="K36" s="36">
        <v>31.174427946994143</v>
      </c>
      <c r="M36" s="1133"/>
    </row>
    <row r="37" spans="1:13" ht="15" customHeight="1">
      <c r="A37" s="43" t="s">
        <v>706</v>
      </c>
      <c r="B37" s="43">
        <v>265360.616</v>
      </c>
      <c r="C37" s="35">
        <v>323992.041</v>
      </c>
      <c r="D37" s="35">
        <v>336780.9976</v>
      </c>
      <c r="E37" s="36">
        <v>413459.695</v>
      </c>
      <c r="F37" s="35">
        <v>58631.42500000005</v>
      </c>
      <c r="G37" s="35"/>
      <c r="H37" s="4">
        <v>22.094998829818834</v>
      </c>
      <c r="I37" s="35">
        <v>76678.6974</v>
      </c>
      <c r="J37" s="35"/>
      <c r="K37" s="36">
        <v>22.768118731886553</v>
      </c>
      <c r="M37" s="1133"/>
    </row>
    <row r="38" spans="1:13" ht="15" customHeight="1">
      <c r="A38" s="43" t="s">
        <v>192</v>
      </c>
      <c r="B38" s="43">
        <v>231949.096</v>
      </c>
      <c r="C38" s="35">
        <v>289635.541</v>
      </c>
      <c r="D38" s="35">
        <v>307272.0976</v>
      </c>
      <c r="E38" s="36">
        <v>381601.735</v>
      </c>
      <c r="F38" s="35">
        <v>57686.445000000036</v>
      </c>
      <c r="G38" s="35"/>
      <c r="H38" s="4">
        <v>24.870303870466493</v>
      </c>
      <c r="I38" s="35">
        <v>74329.6374</v>
      </c>
      <c r="J38" s="35"/>
      <c r="K38" s="36">
        <v>24.19016825171047</v>
      </c>
      <c r="M38" s="1133"/>
    </row>
    <row r="39" spans="1:13" ht="15" customHeight="1">
      <c r="A39" s="43" t="s">
        <v>193</v>
      </c>
      <c r="B39" s="43">
        <v>33411.52</v>
      </c>
      <c r="C39" s="35">
        <v>34356.5</v>
      </c>
      <c r="D39" s="35">
        <v>29508.9</v>
      </c>
      <c r="E39" s="36">
        <v>31857.96</v>
      </c>
      <c r="F39" s="35">
        <v>944.9800000000032</v>
      </c>
      <c r="G39" s="35"/>
      <c r="H39" s="4">
        <v>2.8283059256208736</v>
      </c>
      <c r="I39" s="35">
        <v>2349.06</v>
      </c>
      <c r="J39" s="35"/>
      <c r="K39" s="36">
        <v>7.960513607759006</v>
      </c>
      <c r="M39" s="1133"/>
    </row>
    <row r="40" spans="1:13" ht="15" customHeight="1">
      <c r="A40" s="43" t="s">
        <v>194</v>
      </c>
      <c r="B40" s="43">
        <v>1112.648</v>
      </c>
      <c r="C40" s="35">
        <v>1446.541</v>
      </c>
      <c r="D40" s="35">
        <v>1480.481</v>
      </c>
      <c r="E40" s="36">
        <v>1684.71</v>
      </c>
      <c r="F40" s="35">
        <v>333.89300000000003</v>
      </c>
      <c r="G40" s="35"/>
      <c r="H40" s="4">
        <v>30.008861742437865</v>
      </c>
      <c r="I40" s="35">
        <v>204.22900000000004</v>
      </c>
      <c r="J40" s="35"/>
      <c r="K40" s="36">
        <v>13.79477345538376</v>
      </c>
      <c r="M40" s="1133"/>
    </row>
    <row r="41" spans="1:13" ht="15" customHeight="1" hidden="1">
      <c r="A41" s="43"/>
      <c r="B41" s="43">
        <v>0</v>
      </c>
      <c r="C41" s="35">
        <v>0</v>
      </c>
      <c r="D41" s="35">
        <v>0</v>
      </c>
      <c r="E41" s="36">
        <v>0</v>
      </c>
      <c r="F41" s="35">
        <v>0</v>
      </c>
      <c r="G41" s="35"/>
      <c r="H41" s="4"/>
      <c r="I41" s="35">
        <v>0</v>
      </c>
      <c r="J41" s="35"/>
      <c r="K41" s="36"/>
      <c r="M41" s="1133"/>
    </row>
    <row r="42" spans="1:13" ht="15" customHeight="1" thickBot="1">
      <c r="A42" s="46" t="s">
        <v>708</v>
      </c>
      <c r="B42" s="46">
        <v>34450.3</v>
      </c>
      <c r="C42" s="39">
        <v>62772.1</v>
      </c>
      <c r="D42" s="39">
        <v>49837.1</v>
      </c>
      <c r="E42" s="41">
        <v>69756</v>
      </c>
      <c r="F42" s="39">
        <v>28321.8</v>
      </c>
      <c r="G42" s="39"/>
      <c r="H42" s="40">
        <v>82.21060484233807</v>
      </c>
      <c r="I42" s="39">
        <v>19918.9</v>
      </c>
      <c r="J42" s="39"/>
      <c r="K42" s="41">
        <v>39.96801579546162</v>
      </c>
      <c r="M42" s="1133"/>
    </row>
    <row r="43" spans="1:11" ht="15" customHeight="1">
      <c r="A43" s="259"/>
      <c r="B43" s="259"/>
      <c r="C43" s="260"/>
      <c r="D43" s="260"/>
      <c r="E43" s="261"/>
      <c r="F43" s="259"/>
      <c r="G43" s="260"/>
      <c r="H43" s="1631"/>
      <c r="I43" s="262"/>
      <c r="J43" s="260"/>
      <c r="K43" s="261"/>
    </row>
    <row r="44" spans="1:11" ht="15" customHeight="1">
      <c r="A44" s="43" t="s">
        <v>195</v>
      </c>
      <c r="B44" s="43">
        <v>82.07570310645131</v>
      </c>
      <c r="C44" s="35">
        <v>86.24870167556776</v>
      </c>
      <c r="D44" s="35">
        <v>82.59140718511371</v>
      </c>
      <c r="E44" s="36">
        <v>84.50060466517945</v>
      </c>
      <c r="F44" s="43"/>
      <c r="G44" s="35"/>
      <c r="H44" s="4"/>
      <c r="I44" s="263"/>
      <c r="J44" s="35"/>
      <c r="K44" s="36"/>
    </row>
    <row r="45" spans="1:11" ht="15" customHeight="1">
      <c r="A45" s="43" t="s">
        <v>196</v>
      </c>
      <c r="B45" s="43">
        <v>39.102709803407144</v>
      </c>
      <c r="C45" s="35">
        <v>34.01647817314824</v>
      </c>
      <c r="D45" s="35">
        <v>35.84869202957764</v>
      </c>
      <c r="E45" s="36">
        <v>35.77911350115049</v>
      </c>
      <c r="F45" s="43"/>
      <c r="G45" s="35"/>
      <c r="H45" s="4"/>
      <c r="I45" s="263"/>
      <c r="J45" s="35"/>
      <c r="K45" s="36"/>
    </row>
    <row r="46" spans="1:11" ht="15" customHeight="1">
      <c r="A46" s="43" t="s">
        <v>166</v>
      </c>
      <c r="B46" s="43">
        <v>5623.96</v>
      </c>
      <c r="C46" s="35">
        <v>6620.96958035</v>
      </c>
      <c r="D46" s="35">
        <v>6798.863580350004</v>
      </c>
      <c r="E46" s="36">
        <v>5095.0160000000105</v>
      </c>
      <c r="F46" s="43">
        <v>920.2095803499972</v>
      </c>
      <c r="G46" s="35" t="s">
        <v>48</v>
      </c>
      <c r="H46" s="4">
        <v>16.362306637138186</v>
      </c>
      <c r="I46" s="263">
        <v>-1814.9475803499931</v>
      </c>
      <c r="J46" s="35" t="s">
        <v>49</v>
      </c>
      <c r="K46" s="36">
        <v>-26.69486685385972</v>
      </c>
    </row>
    <row r="47" spans="1:11" ht="15" customHeight="1">
      <c r="A47" s="43" t="s">
        <v>167</v>
      </c>
      <c r="B47" s="43">
        <v>300582.11900000006</v>
      </c>
      <c r="C47" s="35">
        <v>359215.64240757003</v>
      </c>
      <c r="D47" s="35">
        <v>380495.79240756994</v>
      </c>
      <c r="E47" s="36">
        <v>446074.72500000003</v>
      </c>
      <c r="F47" s="43">
        <v>58710.32340756997</v>
      </c>
      <c r="G47" s="35" t="s">
        <v>48</v>
      </c>
      <c r="H47" s="4">
        <v>19.532207572057857</v>
      </c>
      <c r="I47" s="263">
        <v>65690.0325924301</v>
      </c>
      <c r="J47" s="35" t="s">
        <v>49</v>
      </c>
      <c r="K47" s="36">
        <v>17.264325625463396</v>
      </c>
    </row>
    <row r="48" spans="1:11" ht="15" customHeight="1">
      <c r="A48" s="43" t="s">
        <v>168</v>
      </c>
      <c r="B48" s="43">
        <v>66746.74199999998</v>
      </c>
      <c r="C48" s="35">
        <v>74508.33983103998</v>
      </c>
      <c r="D48" s="35">
        <v>74114.81883104</v>
      </c>
      <c r="E48" s="36">
        <v>93424.23030113001</v>
      </c>
      <c r="F48" s="43">
        <v>7684.797831039995</v>
      </c>
      <c r="G48" s="35" t="s">
        <v>48</v>
      </c>
      <c r="H48" s="4">
        <v>11.513367695220236</v>
      </c>
      <c r="I48" s="263">
        <v>19198.31147009001</v>
      </c>
      <c r="J48" s="35" t="s">
        <v>49</v>
      </c>
      <c r="K48" s="36">
        <v>25.90347217046636</v>
      </c>
    </row>
    <row r="49" spans="1:11" ht="15" customHeight="1">
      <c r="A49" s="43" t="s">
        <v>197</v>
      </c>
      <c r="B49" s="43">
        <v>306206.079</v>
      </c>
      <c r="C49" s="35">
        <v>365836.61198791995</v>
      </c>
      <c r="D49" s="35">
        <v>387294.65598792</v>
      </c>
      <c r="E49" s="36">
        <v>451169.74100000004</v>
      </c>
      <c r="F49" s="43">
        <v>59630.53298791993</v>
      </c>
      <c r="H49" s="4">
        <v>19.473987316861834</v>
      </c>
      <c r="I49" s="263">
        <v>63875.08501208003</v>
      </c>
      <c r="K49" s="36">
        <v>16.492632682768633</v>
      </c>
    </row>
    <row r="50" spans="1:11" ht="15" customHeight="1" thickBot="1">
      <c r="A50" s="46" t="s">
        <v>198</v>
      </c>
      <c r="B50" s="46">
        <v>28247.223999999987</v>
      </c>
      <c r="C50" s="39">
        <v>32131.25341965002</v>
      </c>
      <c r="D50" s="39">
        <v>34229.06041964993</v>
      </c>
      <c r="E50" s="41">
        <v>52277.473</v>
      </c>
      <c r="F50" s="46">
        <v>3884.0294196500327</v>
      </c>
      <c r="G50" s="39"/>
      <c r="H50" s="40">
        <v>13.750127869733445</v>
      </c>
      <c r="I50" s="264">
        <v>18048.412580350065</v>
      </c>
      <c r="J50" s="39"/>
      <c r="K50" s="41">
        <v>52.72833188838857</v>
      </c>
    </row>
    <row r="51" spans="1:11" ht="15" customHeight="1">
      <c r="A51" s="1440" t="s">
        <v>95</v>
      </c>
      <c r="B51" s="1441"/>
      <c r="C51" s="1441"/>
      <c r="D51" s="590"/>
      <c r="E51" s="590"/>
      <c r="F51" s="590"/>
      <c r="G51" s="590"/>
      <c r="H51" s="590"/>
      <c r="I51" s="590"/>
      <c r="J51" s="590"/>
      <c r="K51" s="590"/>
    </row>
    <row r="52" spans="1:11" ht="15" customHeight="1">
      <c r="A52" s="1177" t="s">
        <v>1528</v>
      </c>
      <c r="B52" s="330"/>
      <c r="C52" s="330"/>
      <c r="D52" s="590"/>
      <c r="E52" s="590"/>
      <c r="F52" s="590"/>
      <c r="G52" s="590"/>
      <c r="H52" s="590"/>
      <c r="I52" s="590"/>
      <c r="J52" s="590"/>
      <c r="K52" s="590"/>
    </row>
    <row r="53" spans="1:2" ht="12.75">
      <c r="A53" s="8" t="s">
        <v>531</v>
      </c>
      <c r="B53" s="8"/>
    </row>
    <row r="54" ht="12.75">
      <c r="A54" s="1177"/>
    </row>
    <row r="55" ht="12.75">
      <c r="A55" s="1177"/>
    </row>
    <row r="56" ht="12.75">
      <c r="A56" s="8"/>
    </row>
  </sheetData>
  <sheetProtection/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82"/>
  <sheetViews>
    <sheetView zoomScalePageLayoutView="0" workbookViewId="0" topLeftCell="A4">
      <selection activeCell="E35" sqref="E35"/>
    </sheetView>
  </sheetViews>
  <sheetFormatPr defaultColWidth="9.140625" defaultRowHeight="12.75"/>
  <cols>
    <col min="1" max="1" width="32.421875" style="943" customWidth="1"/>
    <col min="2" max="3" width="13.421875" style="631" customWidth="1"/>
    <col min="4" max="4" width="12.57421875" style="631" customWidth="1"/>
    <col min="5" max="5" width="12.00390625" style="631" customWidth="1"/>
    <col min="6" max="6" width="12.57421875" style="943" customWidth="1"/>
    <col min="7" max="7" width="8.00390625" style="944" bestFit="1" customWidth="1"/>
    <col min="8" max="8" width="10.28125" style="943" bestFit="1" customWidth="1"/>
    <col min="9" max="9" width="8.00390625" style="944" bestFit="1" customWidth="1"/>
    <col min="10" max="16384" width="9.140625" style="943" customWidth="1"/>
  </cols>
  <sheetData>
    <row r="2" spans="1:9" ht="12.75">
      <c r="A2" s="1732" t="s">
        <v>575</v>
      </c>
      <c r="B2" s="1732"/>
      <c r="C2" s="1732"/>
      <c r="D2" s="1732"/>
      <c r="E2" s="1732"/>
      <c r="F2" s="1732"/>
      <c r="G2" s="1732"/>
      <c r="H2" s="1732"/>
      <c r="I2" s="1732"/>
    </row>
    <row r="3" spans="1:10" ht="15.75">
      <c r="A3" s="1705" t="s">
        <v>988</v>
      </c>
      <c r="B3" s="1705"/>
      <c r="C3" s="1705"/>
      <c r="D3" s="1705"/>
      <c r="E3" s="1705"/>
      <c r="F3" s="1705"/>
      <c r="G3" s="1705"/>
      <c r="H3" s="1705"/>
      <c r="I3" s="1705"/>
      <c r="J3" s="631"/>
    </row>
    <row r="4" spans="8:9" ht="12.75">
      <c r="H4" s="1733" t="s">
        <v>115</v>
      </c>
      <c r="I4" s="1734"/>
    </row>
    <row r="5" spans="1:9" ht="12.75">
      <c r="A5" s="1657"/>
      <c r="B5" s="1735">
        <v>2007</v>
      </c>
      <c r="C5" s="1737">
        <v>2008</v>
      </c>
      <c r="D5" s="1735">
        <v>2008</v>
      </c>
      <c r="E5" s="1739">
        <v>2009</v>
      </c>
      <c r="F5" s="1741" t="s">
        <v>89</v>
      </c>
      <c r="G5" s="1742"/>
      <c r="H5" s="1742"/>
      <c r="I5" s="1743"/>
    </row>
    <row r="6" spans="1:9" ht="12.75">
      <c r="A6" s="1658"/>
      <c r="B6" s="1736"/>
      <c r="C6" s="1738"/>
      <c r="D6" s="1736"/>
      <c r="E6" s="1740"/>
      <c r="F6" s="1741" t="s">
        <v>644</v>
      </c>
      <c r="G6" s="1744"/>
      <c r="H6" s="1741" t="s">
        <v>1484</v>
      </c>
      <c r="I6" s="1744"/>
    </row>
    <row r="7" spans="1:9" s="1170" customFormat="1" ht="12.75">
      <c r="A7" s="1659" t="s">
        <v>490</v>
      </c>
      <c r="B7" s="1660" t="s">
        <v>631</v>
      </c>
      <c r="C7" s="1661" t="s">
        <v>541</v>
      </c>
      <c r="D7" s="1660" t="s">
        <v>631</v>
      </c>
      <c r="E7" s="1661" t="s">
        <v>541</v>
      </c>
      <c r="F7" s="1662" t="s">
        <v>114</v>
      </c>
      <c r="G7" s="1663" t="s">
        <v>203</v>
      </c>
      <c r="H7" s="1662" t="s">
        <v>114</v>
      </c>
      <c r="I7" s="1663" t="s">
        <v>203</v>
      </c>
    </row>
    <row r="8" spans="1:9" ht="12.75">
      <c r="A8" s="945" t="s">
        <v>51</v>
      </c>
      <c r="B8" s="946">
        <v>27833.875019699997</v>
      </c>
      <c r="C8" s="947">
        <v>31730.65843935</v>
      </c>
      <c r="D8" s="946">
        <v>33509.672439350004</v>
      </c>
      <c r="E8" s="947">
        <v>51778.5390197</v>
      </c>
      <c r="F8" s="948">
        <v>3896.7834196500044</v>
      </c>
      <c r="G8" s="949">
        <v>14.000147003936664</v>
      </c>
      <c r="H8" s="948">
        <v>18268.866580349997</v>
      </c>
      <c r="I8" s="949">
        <v>54.51818907933307</v>
      </c>
    </row>
    <row r="9" spans="1:9" ht="12.75">
      <c r="A9" s="945" t="s">
        <v>947</v>
      </c>
      <c r="B9" s="946">
        <v>881.777</v>
      </c>
      <c r="C9" s="947">
        <v>1021.435</v>
      </c>
      <c r="D9" s="946">
        <v>1002.6959999999999</v>
      </c>
      <c r="E9" s="947">
        <v>1044.897</v>
      </c>
      <c r="F9" s="950">
        <v>139.6579999999999</v>
      </c>
      <c r="G9" s="951">
        <v>15.838244817000206</v>
      </c>
      <c r="H9" s="950">
        <v>42.20100000000002</v>
      </c>
      <c r="I9" s="951">
        <v>4.208753201369111</v>
      </c>
    </row>
    <row r="10" spans="1:9" ht="12.75">
      <c r="A10" s="952" t="s">
        <v>52</v>
      </c>
      <c r="B10" s="948">
        <v>55151.814999999995</v>
      </c>
      <c r="C10" s="953">
        <v>64343.276987920006</v>
      </c>
      <c r="D10" s="948">
        <v>67863.85598792</v>
      </c>
      <c r="E10" s="953">
        <v>74399.181</v>
      </c>
      <c r="F10" s="948">
        <v>9191.46198792001</v>
      </c>
      <c r="G10" s="949">
        <v>16.66574706185102</v>
      </c>
      <c r="H10" s="948">
        <v>6535.325012079993</v>
      </c>
      <c r="I10" s="949">
        <v>9.630052576504498</v>
      </c>
    </row>
    <row r="11" spans="1:9" ht="12.75">
      <c r="A11" s="945" t="s">
        <v>53</v>
      </c>
      <c r="B11" s="946">
        <v>10350.977000000003</v>
      </c>
      <c r="C11" s="947">
        <v>19612.059</v>
      </c>
      <c r="D11" s="946">
        <v>20509.846999999994</v>
      </c>
      <c r="E11" s="947">
        <v>22025.547</v>
      </c>
      <c r="F11" s="946">
        <v>9261.081999999999</v>
      </c>
      <c r="G11" s="954">
        <v>89.47060746053243</v>
      </c>
      <c r="H11" s="946">
        <v>1515.7</v>
      </c>
      <c r="I11" s="954">
        <v>7.390108760928371</v>
      </c>
    </row>
    <row r="12" spans="1:9" ht="12.75">
      <c r="A12" s="945" t="s">
        <v>54</v>
      </c>
      <c r="B12" s="946">
        <v>42435.287</v>
      </c>
      <c r="C12" s="947">
        <v>41642.626000000004</v>
      </c>
      <c r="D12" s="946">
        <v>42420.704000000005</v>
      </c>
      <c r="E12" s="947">
        <v>48009.075</v>
      </c>
      <c r="F12" s="946">
        <v>-792.6609999999928</v>
      </c>
      <c r="G12" s="954">
        <v>-1.8679289243407091</v>
      </c>
      <c r="H12" s="946">
        <v>5588.370999999992</v>
      </c>
      <c r="I12" s="954">
        <v>13.173687546533861</v>
      </c>
    </row>
    <row r="13" spans="1:9" ht="12.75">
      <c r="A13" s="945" t="s">
        <v>55</v>
      </c>
      <c r="B13" s="946">
        <v>12170.564</v>
      </c>
      <c r="C13" s="947">
        <v>16308.338</v>
      </c>
      <c r="D13" s="946">
        <v>16987.573</v>
      </c>
      <c r="E13" s="947">
        <v>14993.592</v>
      </c>
      <c r="F13" s="946">
        <v>4137.773999999999</v>
      </c>
      <c r="G13" s="954">
        <v>33.99821076492428</v>
      </c>
      <c r="H13" s="946">
        <v>-1993.9809999999998</v>
      </c>
      <c r="I13" s="954">
        <v>-11.7378803905655</v>
      </c>
    </row>
    <row r="14" spans="1:9" ht="12.75">
      <c r="A14" s="945" t="s">
        <v>56</v>
      </c>
      <c r="B14" s="946">
        <v>14670.537999999999</v>
      </c>
      <c r="C14" s="947">
        <v>16094.964000000002</v>
      </c>
      <c r="D14" s="946">
        <v>16968.761000000002</v>
      </c>
      <c r="E14" s="947">
        <v>19592.726000000002</v>
      </c>
      <c r="F14" s="946">
        <v>1424.4260000000031</v>
      </c>
      <c r="G14" s="954">
        <v>9.709432605675424</v>
      </c>
      <c r="H14" s="946">
        <v>2623.965</v>
      </c>
      <c r="I14" s="954">
        <v>15.463503787931247</v>
      </c>
    </row>
    <row r="15" spans="1:9" ht="12.75">
      <c r="A15" s="945" t="s">
        <v>57</v>
      </c>
      <c r="B15" s="946">
        <v>3765.6079999999997</v>
      </c>
      <c r="C15" s="947">
        <v>4309.999</v>
      </c>
      <c r="D15" s="946">
        <v>4107.637</v>
      </c>
      <c r="E15" s="947">
        <v>4503.987</v>
      </c>
      <c r="F15" s="946">
        <v>544.3910000000001</v>
      </c>
      <c r="G15" s="954">
        <v>14.456921697638206</v>
      </c>
      <c r="H15" s="946">
        <v>396.35</v>
      </c>
      <c r="I15" s="954">
        <v>9.649099956982576</v>
      </c>
    </row>
    <row r="16" spans="1:9" ht="12.75">
      <c r="A16" s="945" t="s">
        <v>58</v>
      </c>
      <c r="B16" s="946">
        <v>11828.577</v>
      </c>
      <c r="C16" s="947">
        <v>4929.325000000001</v>
      </c>
      <c r="D16" s="946">
        <v>4356.733</v>
      </c>
      <c r="E16" s="947">
        <v>8918.77</v>
      </c>
      <c r="F16" s="946">
        <v>-6899.251999999999</v>
      </c>
      <c r="G16" s="954">
        <v>-58.326982188981816</v>
      </c>
      <c r="H16" s="946">
        <v>4562.037</v>
      </c>
      <c r="I16" s="954">
        <v>104.71233835077798</v>
      </c>
    </row>
    <row r="17" spans="1:9" ht="12.75">
      <c r="A17" s="955" t="s">
        <v>59</v>
      </c>
      <c r="B17" s="950">
        <v>2365.551</v>
      </c>
      <c r="C17" s="956">
        <v>2655.358</v>
      </c>
      <c r="D17" s="950">
        <v>4223.2970000000005</v>
      </c>
      <c r="E17" s="956">
        <v>3626.434</v>
      </c>
      <c r="F17" s="950">
        <v>289.80700000000024</v>
      </c>
      <c r="G17" s="951">
        <v>12.251141488811708</v>
      </c>
      <c r="H17" s="950">
        <v>-596.8630000000003</v>
      </c>
      <c r="I17" s="951">
        <v>-14.132631448841988</v>
      </c>
    </row>
    <row r="18" spans="1:9" ht="12.75">
      <c r="A18" s="945" t="s">
        <v>60</v>
      </c>
      <c r="B18" s="948">
        <v>22910.58735117</v>
      </c>
      <c r="C18" s="953">
        <v>35831.2</v>
      </c>
      <c r="D18" s="948">
        <v>37076.32399999999</v>
      </c>
      <c r="E18" s="953">
        <v>33281.7</v>
      </c>
      <c r="F18" s="946">
        <v>12920.612648829996</v>
      </c>
      <c r="G18" s="954">
        <v>56.39581583302431</v>
      </c>
      <c r="H18" s="946">
        <v>-3794.623999999996</v>
      </c>
      <c r="I18" s="954">
        <v>-10.234628438353264</v>
      </c>
    </row>
    <row r="19" spans="1:9" ht="12.75">
      <c r="A19" s="945" t="s">
        <v>61</v>
      </c>
      <c r="B19" s="946">
        <v>20932.96885936</v>
      </c>
      <c r="C19" s="947">
        <v>24610.01409442</v>
      </c>
      <c r="D19" s="946">
        <v>27693.958999999995</v>
      </c>
      <c r="E19" s="947">
        <v>29710.195</v>
      </c>
      <c r="F19" s="946">
        <v>3677.045235059999</v>
      </c>
      <c r="G19" s="954">
        <v>17.56580855665793</v>
      </c>
      <c r="H19" s="946">
        <v>2016.2360000000044</v>
      </c>
      <c r="I19" s="954">
        <v>7.280418086847044</v>
      </c>
    </row>
    <row r="20" spans="1:9" ht="12.75">
      <c r="A20" s="945" t="s">
        <v>70</v>
      </c>
      <c r="B20" s="946">
        <v>2985.46</v>
      </c>
      <c r="C20" s="947">
        <v>2348.852</v>
      </c>
      <c r="D20" s="946">
        <v>4555.043000000001</v>
      </c>
      <c r="E20" s="947">
        <v>3894.4510000000005</v>
      </c>
      <c r="F20" s="946">
        <v>-636.6080000000002</v>
      </c>
      <c r="G20" s="954">
        <v>-21.323615121287848</v>
      </c>
      <c r="H20" s="946">
        <v>-660.5920000000001</v>
      </c>
      <c r="I20" s="954">
        <v>-14.502431700425223</v>
      </c>
    </row>
    <row r="21" spans="1:9" ht="12.75">
      <c r="A21" s="945" t="s">
        <v>71</v>
      </c>
      <c r="B21" s="946">
        <v>10958.641</v>
      </c>
      <c r="C21" s="947">
        <v>12460.806999999999</v>
      </c>
      <c r="D21" s="946">
        <v>13923.245</v>
      </c>
      <c r="E21" s="947">
        <v>15361.786</v>
      </c>
      <c r="F21" s="946">
        <v>1502.1659999999993</v>
      </c>
      <c r="G21" s="954">
        <v>13.707593852193892</v>
      </c>
      <c r="H21" s="946">
        <v>1438.5409999999993</v>
      </c>
      <c r="I21" s="954">
        <v>10.331937705613878</v>
      </c>
    </row>
    <row r="22" spans="1:9" ht="12.75">
      <c r="A22" s="945" t="s">
        <v>72</v>
      </c>
      <c r="B22" s="946">
        <v>188103.98300000004</v>
      </c>
      <c r="C22" s="947">
        <v>216199.913</v>
      </c>
      <c r="D22" s="946">
        <v>227481.78699999998</v>
      </c>
      <c r="E22" s="947">
        <v>283637.24500000005</v>
      </c>
      <c r="F22" s="946">
        <v>28095.93</v>
      </c>
      <c r="G22" s="954">
        <v>14.936382288087946</v>
      </c>
      <c r="H22" s="946">
        <v>56155.45800000007</v>
      </c>
      <c r="I22" s="954">
        <v>24.685694068334392</v>
      </c>
    </row>
    <row r="23" spans="1:9" ht="12.75">
      <c r="A23" s="945" t="s">
        <v>73</v>
      </c>
      <c r="B23" s="946">
        <v>3993.46920695</v>
      </c>
      <c r="C23" s="947">
        <v>8258.214745020001</v>
      </c>
      <c r="D23" s="946">
        <v>8624.2331</v>
      </c>
      <c r="E23" s="947">
        <v>7459.1401000000005</v>
      </c>
      <c r="F23" s="946">
        <v>4264.745538070001</v>
      </c>
      <c r="G23" s="954">
        <v>106.79299919598448</v>
      </c>
      <c r="H23" s="946">
        <v>-1165.092999999999</v>
      </c>
      <c r="I23" s="954">
        <v>-13.509525849898457</v>
      </c>
    </row>
    <row r="24" spans="1:9" s="1638" customFormat="1" ht="12.75">
      <c r="A24" s="1634" t="s">
        <v>74</v>
      </c>
      <c r="B24" s="1636">
        <v>333752.57643718</v>
      </c>
      <c r="C24" s="1635">
        <v>396804.3712667101</v>
      </c>
      <c r="D24" s="1636">
        <v>421730.81552727</v>
      </c>
      <c r="E24" s="1635">
        <v>500567.1341197001</v>
      </c>
      <c r="F24" s="1636">
        <v>63051.79482953012</v>
      </c>
      <c r="G24" s="1637">
        <v>18.891777706290735</v>
      </c>
      <c r="H24" s="1636">
        <v>78836.31859243009</v>
      </c>
      <c r="I24" s="1637">
        <v>18.69351626436517</v>
      </c>
    </row>
    <row r="25" spans="1:9" ht="12.75">
      <c r="A25" s="600"/>
      <c r="B25" s="957"/>
      <c r="C25" s="957"/>
      <c r="D25" s="957"/>
      <c r="E25" s="957"/>
      <c r="F25" s="958"/>
      <c r="G25" s="959"/>
      <c r="H25" s="958"/>
      <c r="I25" s="960"/>
    </row>
    <row r="26" spans="1:9" ht="12.75" hidden="1">
      <c r="A26" s="1181" t="s">
        <v>1409</v>
      </c>
      <c r="B26" s="957"/>
      <c r="C26" s="957"/>
      <c r="D26" s="957"/>
      <c r="E26" s="957"/>
      <c r="F26" s="958"/>
      <c r="G26" s="959"/>
      <c r="H26" s="958"/>
      <c r="I26" s="960"/>
    </row>
    <row r="27" spans="1:9" ht="12.75" hidden="1">
      <c r="A27" s="600" t="s">
        <v>1410</v>
      </c>
      <c r="B27" s="957"/>
      <c r="C27" s="957"/>
      <c r="D27" s="957"/>
      <c r="E27" s="957"/>
      <c r="F27" s="958"/>
      <c r="G27" s="959"/>
      <c r="H27" s="958"/>
      <c r="I27" s="960"/>
    </row>
    <row r="28" spans="1:9" ht="12.75" hidden="1">
      <c r="A28" s="1182" t="s">
        <v>1411</v>
      </c>
      <c r="I28" s="960"/>
    </row>
    <row r="29" spans="1:9" ht="12.75" hidden="1">
      <c r="A29" s="943" t="s">
        <v>1412</v>
      </c>
      <c r="I29" s="960"/>
    </row>
    <row r="30" spans="1:9" ht="12.75" hidden="1">
      <c r="A30" s="1182" t="s">
        <v>1413</v>
      </c>
      <c r="I30" s="960"/>
    </row>
    <row r="31" spans="1:9" ht="12.75" hidden="1">
      <c r="A31" s="943" t="s">
        <v>1414</v>
      </c>
      <c r="I31" s="960"/>
    </row>
    <row r="32" ht="12.75" hidden="1">
      <c r="I32" s="960"/>
    </row>
    <row r="33" spans="1:9" s="961" customFormat="1" ht="12.75">
      <c r="A33" s="961" t="s">
        <v>75</v>
      </c>
      <c r="G33" s="962"/>
      <c r="I33" s="963"/>
    </row>
    <row r="34" ht="12.75">
      <c r="I34" s="960"/>
    </row>
    <row r="35" ht="12.75">
      <c r="I35" s="960"/>
    </row>
    <row r="36" ht="12.75">
      <c r="I36" s="960"/>
    </row>
    <row r="37" ht="12.75">
      <c r="I37" s="960"/>
    </row>
    <row r="38" ht="12.75">
      <c r="I38" s="960"/>
    </row>
    <row r="39" ht="12.75">
      <c r="I39" s="960"/>
    </row>
    <row r="40" ht="12.75">
      <c r="I40" s="960"/>
    </row>
    <row r="41" ht="12.75">
      <c r="I41" s="960"/>
    </row>
    <row r="42" ht="12.75">
      <c r="I42" s="960"/>
    </row>
    <row r="43" ht="12.75">
      <c r="I43" s="960"/>
    </row>
    <row r="44" ht="12.75">
      <c r="I44" s="960"/>
    </row>
    <row r="45" ht="12.75">
      <c r="I45" s="960"/>
    </row>
    <row r="46" ht="12.75">
      <c r="I46" s="960"/>
    </row>
    <row r="47" ht="12.75">
      <c r="I47" s="960"/>
    </row>
    <row r="48" ht="12.75">
      <c r="I48" s="960"/>
    </row>
    <row r="49" ht="12.75">
      <c r="I49" s="960"/>
    </row>
    <row r="50" ht="12.75">
      <c r="I50" s="960"/>
    </row>
    <row r="51" ht="12.75">
      <c r="I51" s="960"/>
    </row>
    <row r="52" ht="12.75">
      <c r="I52" s="960"/>
    </row>
    <row r="53" ht="12.75">
      <c r="I53" s="960"/>
    </row>
    <row r="54" ht="12.75">
      <c r="I54" s="960"/>
    </row>
    <row r="55" ht="12.75">
      <c r="I55" s="960"/>
    </row>
    <row r="56" ht="12.75">
      <c r="I56" s="960"/>
    </row>
    <row r="57" ht="12.75">
      <c r="I57" s="960"/>
    </row>
    <row r="58" ht="12.75">
      <c r="I58" s="960"/>
    </row>
    <row r="59" ht="12.75">
      <c r="I59" s="960"/>
    </row>
    <row r="60" ht="12.75">
      <c r="I60" s="960"/>
    </row>
    <row r="61" ht="12.75">
      <c r="I61" s="960"/>
    </row>
    <row r="62" ht="12.75">
      <c r="I62" s="960"/>
    </row>
    <row r="63" ht="12.75">
      <c r="I63" s="960"/>
    </row>
    <row r="64" ht="12.75">
      <c r="I64" s="960"/>
    </row>
    <row r="65" ht="12.75">
      <c r="I65" s="960"/>
    </row>
    <row r="66" ht="12.75">
      <c r="I66" s="960"/>
    </row>
    <row r="67" ht="12.75">
      <c r="I67" s="960"/>
    </row>
    <row r="68" ht="12.75">
      <c r="I68" s="960"/>
    </row>
    <row r="69" ht="12.75">
      <c r="I69" s="960"/>
    </row>
    <row r="70" ht="12.75">
      <c r="I70" s="960"/>
    </row>
    <row r="71" ht="12.75">
      <c r="I71" s="960"/>
    </row>
    <row r="72" ht="12.75">
      <c r="I72" s="960"/>
    </row>
    <row r="73" ht="12.75">
      <c r="I73" s="960"/>
    </row>
    <row r="74" ht="12.75">
      <c r="I74" s="960"/>
    </row>
    <row r="75" ht="12.75">
      <c r="I75" s="960"/>
    </row>
    <row r="76" ht="12.75">
      <c r="I76" s="960"/>
    </row>
    <row r="77" ht="12.75">
      <c r="I77" s="960"/>
    </row>
    <row r="78" ht="12.75">
      <c r="I78" s="960"/>
    </row>
    <row r="79" ht="12.75">
      <c r="I79" s="960"/>
    </row>
    <row r="80" ht="12.75">
      <c r="I80" s="960"/>
    </row>
    <row r="81" ht="12.75">
      <c r="I81" s="960"/>
    </row>
    <row r="82" ht="12.75">
      <c r="I82" s="960"/>
    </row>
    <row r="83" ht="12.75">
      <c r="I83" s="960"/>
    </row>
    <row r="84" ht="12.75">
      <c r="I84" s="960"/>
    </row>
    <row r="85" ht="12.75">
      <c r="I85" s="960"/>
    </row>
    <row r="86" ht="12.75">
      <c r="I86" s="960"/>
    </row>
    <row r="87" ht="12.75">
      <c r="I87" s="960"/>
    </row>
    <row r="88" ht="12.75">
      <c r="I88" s="960"/>
    </row>
    <row r="89" ht="12.75">
      <c r="I89" s="960"/>
    </row>
    <row r="90" ht="12.75">
      <c r="I90" s="960"/>
    </row>
    <row r="91" ht="12.75">
      <c r="I91" s="960"/>
    </row>
    <row r="92" ht="12.75">
      <c r="I92" s="960"/>
    </row>
    <row r="93" ht="12.75">
      <c r="I93" s="960"/>
    </row>
    <row r="94" ht="12.75">
      <c r="I94" s="960"/>
    </row>
    <row r="95" ht="12.75">
      <c r="I95" s="960"/>
    </row>
    <row r="96" ht="12.75">
      <c r="I96" s="960"/>
    </row>
    <row r="97" ht="12.75">
      <c r="I97" s="960"/>
    </row>
    <row r="98" ht="12.75">
      <c r="I98" s="960"/>
    </row>
    <row r="99" ht="12.75">
      <c r="I99" s="960"/>
    </row>
    <row r="100" ht="12.75">
      <c r="I100" s="960"/>
    </row>
    <row r="101" ht="12.75">
      <c r="I101" s="960"/>
    </row>
    <row r="102" ht="12.75">
      <c r="I102" s="960"/>
    </row>
    <row r="103" ht="12.75">
      <c r="I103" s="960"/>
    </row>
    <row r="104" ht="12.75">
      <c r="I104" s="960"/>
    </row>
    <row r="105" ht="12.75">
      <c r="I105" s="960"/>
    </row>
    <row r="106" ht="12.75">
      <c r="I106" s="960"/>
    </row>
    <row r="107" ht="12.75">
      <c r="I107" s="960"/>
    </row>
    <row r="108" ht="12.75">
      <c r="I108" s="960"/>
    </row>
    <row r="109" ht="12.75">
      <c r="I109" s="960"/>
    </row>
    <row r="110" ht="12.75">
      <c r="I110" s="960"/>
    </row>
    <row r="111" ht="12.75">
      <c r="I111" s="960"/>
    </row>
    <row r="112" ht="12.75">
      <c r="I112" s="960"/>
    </row>
    <row r="113" ht="12.75">
      <c r="I113" s="960"/>
    </row>
    <row r="114" ht="12.75">
      <c r="I114" s="960"/>
    </row>
    <row r="115" ht="12.75">
      <c r="I115" s="960"/>
    </row>
    <row r="116" ht="12.75">
      <c r="I116" s="960"/>
    </row>
    <row r="117" ht="12.75">
      <c r="I117" s="960"/>
    </row>
    <row r="118" ht="12.75">
      <c r="I118" s="960"/>
    </row>
    <row r="119" ht="12.75">
      <c r="I119" s="960"/>
    </row>
    <row r="120" ht="12.75">
      <c r="I120" s="960"/>
    </row>
    <row r="121" ht="12.75">
      <c r="I121" s="960"/>
    </row>
    <row r="122" ht="12.75">
      <c r="I122" s="960"/>
    </row>
    <row r="123" ht="12.75">
      <c r="I123" s="960"/>
    </row>
    <row r="124" ht="12.75">
      <c r="I124" s="960"/>
    </row>
    <row r="125" ht="12.75">
      <c r="I125" s="960"/>
    </row>
    <row r="126" ht="12.75">
      <c r="I126" s="960"/>
    </row>
    <row r="127" ht="12.75">
      <c r="I127" s="960"/>
    </row>
    <row r="128" ht="12.75">
      <c r="I128" s="960"/>
    </row>
    <row r="129" ht="12.75">
      <c r="I129" s="960"/>
    </row>
    <row r="130" ht="12.75">
      <c r="I130" s="960"/>
    </row>
    <row r="131" ht="12.75">
      <c r="I131" s="960"/>
    </row>
    <row r="132" ht="12.75">
      <c r="I132" s="960"/>
    </row>
    <row r="133" ht="12.75">
      <c r="I133" s="960"/>
    </row>
    <row r="134" ht="12.75">
      <c r="I134" s="960"/>
    </row>
    <row r="135" ht="12.75">
      <c r="I135" s="960"/>
    </row>
    <row r="136" ht="12.75">
      <c r="I136" s="960"/>
    </row>
    <row r="137" ht="12.75">
      <c r="I137" s="960"/>
    </row>
    <row r="138" ht="12.75">
      <c r="I138" s="960"/>
    </row>
    <row r="139" ht="12.75">
      <c r="I139" s="960"/>
    </row>
    <row r="140" ht="12.75">
      <c r="I140" s="960"/>
    </row>
    <row r="141" ht="12.75">
      <c r="I141" s="960"/>
    </row>
    <row r="142" ht="12.75">
      <c r="I142" s="960"/>
    </row>
    <row r="143" ht="12.75">
      <c r="I143" s="960"/>
    </row>
    <row r="144" ht="12.75">
      <c r="I144" s="960"/>
    </row>
    <row r="145" ht="12.75">
      <c r="I145" s="960"/>
    </row>
    <row r="146" ht="12.75">
      <c r="I146" s="960"/>
    </row>
    <row r="147" ht="12.75">
      <c r="I147" s="960"/>
    </row>
    <row r="148" ht="12.75">
      <c r="I148" s="960"/>
    </row>
    <row r="149" ht="12.75">
      <c r="I149" s="960"/>
    </row>
    <row r="150" ht="12.75">
      <c r="I150" s="960"/>
    </row>
    <row r="151" ht="12.75">
      <c r="I151" s="960"/>
    </row>
    <row r="152" ht="12.75">
      <c r="I152" s="960"/>
    </row>
    <row r="153" ht="12.75">
      <c r="I153" s="960"/>
    </row>
    <row r="154" ht="12.75">
      <c r="I154" s="960"/>
    </row>
    <row r="155" ht="12.75">
      <c r="I155" s="960"/>
    </row>
    <row r="156" ht="12.75">
      <c r="I156" s="960"/>
    </row>
    <row r="157" ht="12.75">
      <c r="I157" s="960"/>
    </row>
    <row r="158" ht="12.75">
      <c r="I158" s="960"/>
    </row>
    <row r="159" ht="12.75">
      <c r="I159" s="960"/>
    </row>
    <row r="160" ht="12.75">
      <c r="I160" s="960"/>
    </row>
    <row r="161" ht="12.75">
      <c r="I161" s="960"/>
    </row>
    <row r="162" ht="12.75">
      <c r="I162" s="960"/>
    </row>
    <row r="163" ht="12.75">
      <c r="I163" s="960"/>
    </row>
    <row r="164" ht="12.75">
      <c r="I164" s="960"/>
    </row>
    <row r="165" ht="12.75">
      <c r="I165" s="960"/>
    </row>
    <row r="166" ht="12.75">
      <c r="I166" s="960"/>
    </row>
    <row r="167" ht="12.75">
      <c r="I167" s="960"/>
    </row>
    <row r="168" ht="12.75">
      <c r="I168" s="960"/>
    </row>
    <row r="169" ht="12.75">
      <c r="I169" s="960"/>
    </row>
    <row r="170" ht="12.75">
      <c r="I170" s="960"/>
    </row>
    <row r="171" ht="12.75">
      <c r="I171" s="960"/>
    </row>
    <row r="172" ht="12.75">
      <c r="I172" s="960"/>
    </row>
    <row r="173" ht="12.75">
      <c r="I173" s="960"/>
    </row>
    <row r="174" ht="12.75">
      <c r="I174" s="960"/>
    </row>
    <row r="175" ht="12.75">
      <c r="I175" s="960"/>
    </row>
    <row r="176" ht="12.75">
      <c r="I176" s="960"/>
    </row>
    <row r="177" ht="12.75">
      <c r="I177" s="960"/>
    </row>
    <row r="178" ht="12.75">
      <c r="I178" s="960"/>
    </row>
    <row r="179" ht="12.75">
      <c r="I179" s="960"/>
    </row>
    <row r="180" ht="12.75">
      <c r="I180" s="960"/>
    </row>
    <row r="181" ht="12.75">
      <c r="I181" s="960"/>
    </row>
    <row r="182" ht="12.75">
      <c r="I182" s="960"/>
    </row>
    <row r="183" ht="12.75">
      <c r="I183" s="960"/>
    </row>
    <row r="184" ht="12.75">
      <c r="I184" s="960"/>
    </row>
    <row r="185" ht="12.75">
      <c r="I185" s="960"/>
    </row>
    <row r="186" ht="12.75">
      <c r="I186" s="960"/>
    </row>
    <row r="187" ht="12.75">
      <c r="I187" s="960"/>
    </row>
    <row r="188" ht="12.75">
      <c r="I188" s="960"/>
    </row>
    <row r="189" ht="12.75">
      <c r="I189" s="960"/>
    </row>
    <row r="190" ht="12.75">
      <c r="I190" s="960"/>
    </row>
    <row r="191" ht="12.75">
      <c r="I191" s="960"/>
    </row>
    <row r="192" ht="12.75">
      <c r="I192" s="960"/>
    </row>
    <row r="193" ht="12.75">
      <c r="I193" s="960"/>
    </row>
    <row r="194" ht="12.75">
      <c r="I194" s="960"/>
    </row>
    <row r="195" ht="12.75">
      <c r="I195" s="960"/>
    </row>
    <row r="196" ht="12.75">
      <c r="I196" s="960"/>
    </row>
    <row r="197" ht="12.75">
      <c r="I197" s="960"/>
    </row>
    <row r="198" ht="12.75">
      <c r="I198" s="960"/>
    </row>
    <row r="199" ht="12.75">
      <c r="I199" s="960"/>
    </row>
    <row r="200" ht="12.75">
      <c r="I200" s="960"/>
    </row>
    <row r="201" ht="12.75">
      <c r="I201" s="960"/>
    </row>
    <row r="202" ht="12.75">
      <c r="I202" s="960"/>
    </row>
    <row r="203" ht="12.75">
      <c r="I203" s="960"/>
    </row>
    <row r="204" ht="12.75">
      <c r="I204" s="960"/>
    </row>
    <row r="205" ht="12.75">
      <c r="I205" s="960"/>
    </row>
    <row r="206" ht="12.75">
      <c r="I206" s="960"/>
    </row>
    <row r="207" ht="12.75">
      <c r="I207" s="960"/>
    </row>
    <row r="208" ht="12.75">
      <c r="I208" s="960"/>
    </row>
    <row r="209" ht="12.75">
      <c r="I209" s="960"/>
    </row>
    <row r="210" ht="12.75">
      <c r="I210" s="960"/>
    </row>
    <row r="211" ht="12.75">
      <c r="I211" s="960"/>
    </row>
    <row r="212" ht="12.75">
      <c r="I212" s="960"/>
    </row>
    <row r="213" ht="12.75">
      <c r="I213" s="960"/>
    </row>
    <row r="214" ht="12.75">
      <c r="I214" s="960"/>
    </row>
    <row r="215" ht="12.75">
      <c r="I215" s="960"/>
    </row>
    <row r="216" ht="12.75">
      <c r="I216" s="960"/>
    </row>
    <row r="217" ht="12.75">
      <c r="I217" s="960"/>
    </row>
    <row r="218" ht="12.75">
      <c r="I218" s="960"/>
    </row>
    <row r="219" ht="12.75">
      <c r="I219" s="960"/>
    </row>
    <row r="220" ht="12.75">
      <c r="I220" s="960"/>
    </row>
    <row r="221" ht="12.75">
      <c r="I221" s="960"/>
    </row>
    <row r="222" ht="12.75">
      <c r="I222" s="960"/>
    </row>
    <row r="223" ht="12.75">
      <c r="I223" s="960"/>
    </row>
    <row r="224" ht="12.75">
      <c r="I224" s="960"/>
    </row>
    <row r="225" ht="12.75">
      <c r="I225" s="960"/>
    </row>
    <row r="226" ht="12.75">
      <c r="I226" s="960"/>
    </row>
    <row r="227" ht="12.75">
      <c r="I227" s="960"/>
    </row>
    <row r="228" ht="12.75">
      <c r="I228" s="960"/>
    </row>
    <row r="229" ht="12.75">
      <c r="I229" s="960"/>
    </row>
    <row r="230" ht="12.75">
      <c r="I230" s="960"/>
    </row>
    <row r="231" ht="12.75">
      <c r="I231" s="960"/>
    </row>
    <row r="232" ht="12.75">
      <c r="I232" s="960"/>
    </row>
    <row r="233" ht="12.75">
      <c r="I233" s="960"/>
    </row>
    <row r="234" ht="12.75">
      <c r="I234" s="960"/>
    </row>
    <row r="235" ht="12.75">
      <c r="I235" s="960"/>
    </row>
    <row r="236" ht="12.75">
      <c r="I236" s="960"/>
    </row>
    <row r="237" ht="12.75">
      <c r="I237" s="960"/>
    </row>
    <row r="238" ht="12.75">
      <c r="I238" s="960"/>
    </row>
    <row r="239" ht="12.75">
      <c r="I239" s="960"/>
    </row>
    <row r="240" ht="12.75">
      <c r="I240" s="960"/>
    </row>
    <row r="241" ht="12.75">
      <c r="I241" s="960"/>
    </row>
    <row r="242" ht="12.75">
      <c r="I242" s="960"/>
    </row>
    <row r="243" ht="12.75">
      <c r="I243" s="960"/>
    </row>
    <row r="244" ht="12.75">
      <c r="I244" s="960"/>
    </row>
    <row r="245" ht="12.75">
      <c r="I245" s="960"/>
    </row>
    <row r="246" ht="12.75">
      <c r="I246" s="960"/>
    </row>
    <row r="247" ht="12.75">
      <c r="I247" s="960"/>
    </row>
    <row r="248" ht="12.75">
      <c r="I248" s="960"/>
    </row>
    <row r="249" ht="12.75">
      <c r="I249" s="960"/>
    </row>
    <row r="250" ht="12.75">
      <c r="I250" s="960"/>
    </row>
    <row r="251" ht="12.75">
      <c r="I251" s="960"/>
    </row>
    <row r="252" ht="12.75">
      <c r="I252" s="960"/>
    </row>
    <row r="253" ht="12.75">
      <c r="I253" s="960"/>
    </row>
    <row r="254" ht="12.75">
      <c r="I254" s="960"/>
    </row>
    <row r="255" ht="12.75">
      <c r="I255" s="960"/>
    </row>
    <row r="256" ht="12.75">
      <c r="I256" s="960"/>
    </row>
    <row r="257" ht="12.75">
      <c r="I257" s="960"/>
    </row>
    <row r="258" ht="12.75">
      <c r="I258" s="960"/>
    </row>
    <row r="259" ht="12.75">
      <c r="I259" s="960"/>
    </row>
    <row r="260" ht="12.75">
      <c r="I260" s="960"/>
    </row>
    <row r="261" ht="12.75">
      <c r="I261" s="960"/>
    </row>
    <row r="262" ht="12.75">
      <c r="I262" s="960"/>
    </row>
    <row r="263" ht="12.75">
      <c r="I263" s="960"/>
    </row>
    <row r="264" ht="12.75">
      <c r="I264" s="960"/>
    </row>
    <row r="265" ht="12.75">
      <c r="I265" s="960"/>
    </row>
    <row r="266" ht="12.75">
      <c r="I266" s="960"/>
    </row>
    <row r="267" ht="12.75">
      <c r="I267" s="960"/>
    </row>
    <row r="268" ht="12.75">
      <c r="I268" s="960"/>
    </row>
    <row r="269" ht="12.75">
      <c r="I269" s="960"/>
    </row>
    <row r="270" ht="12.75">
      <c r="I270" s="960"/>
    </row>
    <row r="271" ht="12.75">
      <c r="I271" s="960"/>
    </row>
    <row r="272" ht="12.75">
      <c r="I272" s="960"/>
    </row>
    <row r="273" ht="12.75">
      <c r="I273" s="960"/>
    </row>
    <row r="274" ht="12.75">
      <c r="I274" s="960"/>
    </row>
    <row r="275" ht="12.75">
      <c r="I275" s="960"/>
    </row>
    <row r="276" ht="12.75">
      <c r="I276" s="960"/>
    </row>
    <row r="277" ht="12.75">
      <c r="I277" s="960"/>
    </row>
    <row r="278" ht="12.75">
      <c r="I278" s="960"/>
    </row>
    <row r="279" ht="12.75">
      <c r="I279" s="960"/>
    </row>
    <row r="280" ht="12.75">
      <c r="I280" s="960"/>
    </row>
    <row r="281" ht="12.75">
      <c r="I281" s="960"/>
    </row>
    <row r="282" ht="12.75">
      <c r="I282" s="960"/>
    </row>
    <row r="283" ht="12.75">
      <c r="I283" s="960"/>
    </row>
    <row r="284" ht="12.75">
      <c r="I284" s="960"/>
    </row>
    <row r="285" ht="12.75">
      <c r="I285" s="960"/>
    </row>
    <row r="286" ht="12.75">
      <c r="I286" s="960"/>
    </row>
    <row r="287" ht="12.75">
      <c r="I287" s="960"/>
    </row>
    <row r="288" ht="12.75">
      <c r="I288" s="960"/>
    </row>
    <row r="289" ht="12.75">
      <c r="I289" s="960"/>
    </row>
    <row r="290" ht="12.75">
      <c r="I290" s="960"/>
    </row>
    <row r="291" ht="12.75">
      <c r="I291" s="960"/>
    </row>
    <row r="292" ht="12.75">
      <c r="I292" s="960"/>
    </row>
    <row r="293" ht="12.75">
      <c r="I293" s="960"/>
    </row>
    <row r="294" ht="12.75">
      <c r="I294" s="960"/>
    </row>
    <row r="295" ht="12.75">
      <c r="I295" s="960"/>
    </row>
    <row r="296" ht="12.75">
      <c r="I296" s="960"/>
    </row>
    <row r="297" ht="12.75">
      <c r="I297" s="960"/>
    </row>
    <row r="298" ht="12.75">
      <c r="I298" s="960"/>
    </row>
    <row r="299" ht="12.75">
      <c r="I299" s="960"/>
    </row>
    <row r="300" ht="12.75">
      <c r="I300" s="960"/>
    </row>
    <row r="301" ht="12.75">
      <c r="I301" s="960"/>
    </row>
    <row r="302" ht="12.75">
      <c r="I302" s="960"/>
    </row>
    <row r="303" ht="12.75">
      <c r="I303" s="960"/>
    </row>
    <row r="304" ht="12.75">
      <c r="I304" s="960"/>
    </row>
    <row r="305" ht="12.75">
      <c r="I305" s="960"/>
    </row>
    <row r="306" ht="12.75">
      <c r="I306" s="960"/>
    </row>
    <row r="307" ht="12.75">
      <c r="I307" s="960"/>
    </row>
    <row r="308" ht="12.75">
      <c r="I308" s="960"/>
    </row>
    <row r="309" ht="12.75">
      <c r="I309" s="960"/>
    </row>
    <row r="310" ht="12.75">
      <c r="I310" s="960"/>
    </row>
    <row r="311" ht="12.75">
      <c r="I311" s="960"/>
    </row>
    <row r="312" ht="12.75">
      <c r="I312" s="960"/>
    </row>
    <row r="313" ht="12.75">
      <c r="I313" s="960"/>
    </row>
    <row r="314" ht="12.75">
      <c r="I314" s="960"/>
    </row>
    <row r="315" ht="12.75">
      <c r="I315" s="960"/>
    </row>
    <row r="316" ht="12.75">
      <c r="I316" s="960"/>
    </row>
    <row r="317" ht="12.75">
      <c r="I317" s="960"/>
    </row>
    <row r="318" ht="12.75">
      <c r="I318" s="960"/>
    </row>
    <row r="319" ht="12.75">
      <c r="I319" s="960"/>
    </row>
    <row r="320" ht="12.75">
      <c r="I320" s="960"/>
    </row>
    <row r="321" ht="12.75">
      <c r="I321" s="960"/>
    </row>
    <row r="322" ht="12.75">
      <c r="I322" s="960"/>
    </row>
    <row r="323" ht="12.75">
      <c r="I323" s="960"/>
    </row>
    <row r="324" ht="12.75">
      <c r="I324" s="960"/>
    </row>
    <row r="325" ht="12.75">
      <c r="I325" s="960"/>
    </row>
    <row r="326" ht="12.75">
      <c r="I326" s="960"/>
    </row>
    <row r="327" ht="12.75">
      <c r="I327" s="960"/>
    </row>
    <row r="328" ht="12.75">
      <c r="I328" s="960"/>
    </row>
    <row r="329" ht="12.75">
      <c r="I329" s="960"/>
    </row>
    <row r="330" ht="12.75">
      <c r="I330" s="960"/>
    </row>
    <row r="331" ht="12.75">
      <c r="I331" s="960"/>
    </row>
    <row r="332" ht="12.75">
      <c r="I332" s="960"/>
    </row>
    <row r="333" ht="12.75">
      <c r="I333" s="960"/>
    </row>
    <row r="334" ht="12.75">
      <c r="I334" s="960"/>
    </row>
    <row r="335" ht="12.75">
      <c r="I335" s="960"/>
    </row>
    <row r="336" ht="12.75">
      <c r="I336" s="960"/>
    </row>
    <row r="337" ht="12.75">
      <c r="I337" s="960"/>
    </row>
    <row r="338" ht="12.75">
      <c r="I338" s="960"/>
    </row>
    <row r="339" ht="12.75">
      <c r="I339" s="960"/>
    </row>
    <row r="340" ht="12.75">
      <c r="I340" s="1183"/>
    </row>
    <row r="341" ht="12.75">
      <c r="I341" s="1183"/>
    </row>
    <row r="342" ht="12.75">
      <c r="I342" s="1183"/>
    </row>
    <row r="343" ht="12.75">
      <c r="I343" s="1183"/>
    </row>
    <row r="344" ht="12.75">
      <c r="I344" s="1183"/>
    </row>
    <row r="345" ht="12.75">
      <c r="I345" s="1183"/>
    </row>
    <row r="346" ht="12.75">
      <c r="I346" s="1183"/>
    </row>
    <row r="347" ht="12.75">
      <c r="I347" s="1183"/>
    </row>
    <row r="348" ht="12.75">
      <c r="I348" s="1183"/>
    </row>
    <row r="349" ht="12.75">
      <c r="I349" s="1183"/>
    </row>
    <row r="350" ht="12.75">
      <c r="I350" s="1183"/>
    </row>
    <row r="351" ht="12.75">
      <c r="I351" s="1183"/>
    </row>
    <row r="352" ht="12.75">
      <c r="I352" s="1183"/>
    </row>
    <row r="353" ht="12.75">
      <c r="I353" s="1183"/>
    </row>
    <row r="354" ht="12.75">
      <c r="I354" s="1183"/>
    </row>
    <row r="355" ht="12.75">
      <c r="I355" s="1183"/>
    </row>
    <row r="356" ht="12.75">
      <c r="I356" s="1183"/>
    </row>
    <row r="357" ht="12.75">
      <c r="I357" s="1183"/>
    </row>
    <row r="358" ht="12.75">
      <c r="I358" s="1183"/>
    </row>
    <row r="359" ht="12.75">
      <c r="I359" s="1183"/>
    </row>
    <row r="360" ht="12.75">
      <c r="I360" s="1183"/>
    </row>
    <row r="361" ht="12.75">
      <c r="I361" s="1183"/>
    </row>
    <row r="362" ht="12.75">
      <c r="I362" s="1183"/>
    </row>
    <row r="363" ht="12.75">
      <c r="I363" s="1183"/>
    </row>
    <row r="364" ht="12.75">
      <c r="I364" s="1183"/>
    </row>
    <row r="365" ht="12.75">
      <c r="I365" s="1183"/>
    </row>
    <row r="366" ht="12.75">
      <c r="I366" s="1183"/>
    </row>
    <row r="367" ht="12.75">
      <c r="I367" s="1183"/>
    </row>
    <row r="368" ht="12.75">
      <c r="I368" s="1183"/>
    </row>
    <row r="369" ht="12.75">
      <c r="I369" s="1183"/>
    </row>
    <row r="370" ht="12.75">
      <c r="I370" s="1183"/>
    </row>
    <row r="371" ht="12.75">
      <c r="I371" s="1183"/>
    </row>
    <row r="372" ht="12.75">
      <c r="I372" s="1183"/>
    </row>
    <row r="373" ht="12.75">
      <c r="I373" s="1183"/>
    </row>
    <row r="374" ht="12.75">
      <c r="I374" s="1183"/>
    </row>
    <row r="375" ht="12.75">
      <c r="I375" s="1183"/>
    </row>
    <row r="376" ht="12.75">
      <c r="I376" s="1183"/>
    </row>
    <row r="377" ht="12.75">
      <c r="I377" s="1183"/>
    </row>
    <row r="378" ht="12.75">
      <c r="I378" s="1183"/>
    </row>
    <row r="379" ht="12.75">
      <c r="I379" s="1183"/>
    </row>
    <row r="380" ht="12.75">
      <c r="I380" s="1183"/>
    </row>
    <row r="381" ht="12.75">
      <c r="I381" s="1183"/>
    </row>
    <row r="382" ht="12.75">
      <c r="I382" s="1183"/>
    </row>
    <row r="383" ht="12.75">
      <c r="I383" s="1183"/>
    </row>
    <row r="384" ht="12.75">
      <c r="I384" s="1183"/>
    </row>
    <row r="385" ht="12.75">
      <c r="I385" s="1183"/>
    </row>
    <row r="386" ht="12.75">
      <c r="I386" s="1183"/>
    </row>
    <row r="387" ht="12.75">
      <c r="I387" s="1183"/>
    </row>
    <row r="388" ht="12.75">
      <c r="I388" s="1183"/>
    </row>
    <row r="389" ht="12.75">
      <c r="I389" s="1183"/>
    </row>
    <row r="390" ht="12.75">
      <c r="I390" s="1183"/>
    </row>
    <row r="391" ht="12.75">
      <c r="I391" s="1183"/>
    </row>
    <row r="392" ht="12.75">
      <c r="I392" s="1183"/>
    </row>
    <row r="393" ht="12.75">
      <c r="I393" s="1183"/>
    </row>
    <row r="394" ht="12.75">
      <c r="I394" s="1183"/>
    </row>
    <row r="395" ht="12.75">
      <c r="I395" s="1183"/>
    </row>
    <row r="396" ht="12.75">
      <c r="I396" s="1183"/>
    </row>
    <row r="397" ht="12.75">
      <c r="I397" s="1183"/>
    </row>
    <row r="398" ht="12.75">
      <c r="I398" s="1183"/>
    </row>
    <row r="399" ht="12.75">
      <c r="I399" s="1183"/>
    </row>
    <row r="400" ht="12.75">
      <c r="I400" s="1183"/>
    </row>
    <row r="401" ht="12.75">
      <c r="I401" s="1183"/>
    </row>
    <row r="402" ht="12.75">
      <c r="I402" s="1183"/>
    </row>
    <row r="403" ht="12.75">
      <c r="I403" s="1183"/>
    </row>
    <row r="404" ht="12.75">
      <c r="I404" s="1183"/>
    </row>
    <row r="405" ht="12.75">
      <c r="I405" s="1183"/>
    </row>
    <row r="406" ht="12.75">
      <c r="I406" s="1183"/>
    </row>
    <row r="407" ht="12.75">
      <c r="I407" s="1183"/>
    </row>
    <row r="408" ht="12.75">
      <c r="I408" s="1183"/>
    </row>
    <row r="409" ht="12.75">
      <c r="I409" s="1183"/>
    </row>
    <row r="410" ht="12.75">
      <c r="I410" s="1183"/>
    </row>
    <row r="411" ht="12.75">
      <c r="I411" s="1183"/>
    </row>
    <row r="412" ht="12.75">
      <c r="I412" s="1183"/>
    </row>
    <row r="413" ht="12.75">
      <c r="I413" s="1183"/>
    </row>
    <row r="414" ht="12.75">
      <c r="I414" s="1183"/>
    </row>
    <row r="415" ht="12.75">
      <c r="I415" s="1183"/>
    </row>
    <row r="416" ht="12.75">
      <c r="I416" s="1183"/>
    </row>
    <row r="417" ht="12.75">
      <c r="I417" s="1183"/>
    </row>
    <row r="418" ht="12.75">
      <c r="I418" s="1183"/>
    </row>
    <row r="419" ht="12.75">
      <c r="I419" s="1183"/>
    </row>
    <row r="420" ht="12.75">
      <c r="I420" s="1183"/>
    </row>
    <row r="421" ht="12.75">
      <c r="I421" s="1183"/>
    </row>
    <row r="422" ht="12.75">
      <c r="I422" s="1183"/>
    </row>
    <row r="423" ht="12.75">
      <c r="I423" s="1183"/>
    </row>
    <row r="424" ht="12.75">
      <c r="I424" s="1183"/>
    </row>
    <row r="425" ht="12.75">
      <c r="I425" s="1183"/>
    </row>
    <row r="426" ht="12.75">
      <c r="I426" s="1183"/>
    </row>
    <row r="427" ht="12.75">
      <c r="I427" s="1183"/>
    </row>
    <row r="428" ht="12.75">
      <c r="I428" s="1183"/>
    </row>
    <row r="429" ht="12.75">
      <c r="I429" s="1183"/>
    </row>
    <row r="430" ht="12.75">
      <c r="I430" s="1183"/>
    </row>
    <row r="431" ht="12.75">
      <c r="I431" s="1183"/>
    </row>
    <row r="432" ht="12.75">
      <c r="I432" s="1183"/>
    </row>
    <row r="433" ht="12.75">
      <c r="I433" s="1183"/>
    </row>
    <row r="434" ht="12.75">
      <c r="I434" s="1183"/>
    </row>
    <row r="435" ht="12.75">
      <c r="I435" s="1183"/>
    </row>
    <row r="436" ht="12.75">
      <c r="I436" s="1183"/>
    </row>
    <row r="437" ht="12.75">
      <c r="I437" s="1183"/>
    </row>
    <row r="438" ht="12.75">
      <c r="I438" s="1183"/>
    </row>
    <row r="439" ht="12.75">
      <c r="I439" s="1183"/>
    </row>
    <row r="440" ht="12.75">
      <c r="I440" s="1183"/>
    </row>
    <row r="441" ht="12.75">
      <c r="I441" s="1183"/>
    </row>
    <row r="442" ht="12.75">
      <c r="I442" s="1183"/>
    </row>
    <row r="443" ht="12.75">
      <c r="I443" s="1183"/>
    </row>
    <row r="444" ht="12.75">
      <c r="I444" s="1183"/>
    </row>
    <row r="445" ht="12.75">
      <c r="I445" s="1183"/>
    </row>
    <row r="446" ht="12.75">
      <c r="I446" s="1183"/>
    </row>
    <row r="447" ht="12.75">
      <c r="I447" s="1183"/>
    </row>
    <row r="448" ht="12.75">
      <c r="I448" s="1183"/>
    </row>
    <row r="449" ht="12.75">
      <c r="I449" s="1183"/>
    </row>
    <row r="450" ht="12.75">
      <c r="I450" s="1183"/>
    </row>
    <row r="451" ht="12.75">
      <c r="I451" s="1183"/>
    </row>
    <row r="452" ht="12.75">
      <c r="I452" s="1183"/>
    </row>
    <row r="453" ht="12.75">
      <c r="I453" s="1183"/>
    </row>
    <row r="454" ht="12.75">
      <c r="I454" s="1183"/>
    </row>
    <row r="455" ht="12.75">
      <c r="I455" s="1183"/>
    </row>
    <row r="456" ht="12.75">
      <c r="I456" s="1183"/>
    </row>
    <row r="457" ht="12.75">
      <c r="I457" s="1183"/>
    </row>
    <row r="458" ht="12.75">
      <c r="I458" s="1183"/>
    </row>
    <row r="459" ht="12.75">
      <c r="I459" s="1183"/>
    </row>
    <row r="460" ht="12.75">
      <c r="I460" s="1183"/>
    </row>
    <row r="461" ht="12.75">
      <c r="I461" s="1183"/>
    </row>
    <row r="462" ht="12.75">
      <c r="I462" s="1183"/>
    </row>
    <row r="463" ht="12.75">
      <c r="I463" s="1183"/>
    </row>
    <row r="464" ht="12.75">
      <c r="I464" s="1183"/>
    </row>
    <row r="465" ht="12.75">
      <c r="I465" s="1183"/>
    </row>
    <row r="466" ht="12.75">
      <c r="I466" s="1183"/>
    </row>
    <row r="467" ht="12.75">
      <c r="I467" s="1183"/>
    </row>
    <row r="468" ht="12.75">
      <c r="I468" s="1183"/>
    </row>
    <row r="469" ht="12.75">
      <c r="I469" s="1183"/>
    </row>
    <row r="470" ht="12.75">
      <c r="I470" s="1183"/>
    </row>
    <row r="471" ht="12.75">
      <c r="I471" s="1183"/>
    </row>
    <row r="472" ht="12.75">
      <c r="I472" s="1183"/>
    </row>
    <row r="473" ht="12.75">
      <c r="I473" s="1183"/>
    </row>
    <row r="474" ht="12.75">
      <c r="I474" s="1183"/>
    </row>
    <row r="475" ht="12.75">
      <c r="I475" s="1183"/>
    </row>
    <row r="476" ht="12.75">
      <c r="I476" s="1183"/>
    </row>
    <row r="477" ht="12.75">
      <c r="I477" s="1183"/>
    </row>
    <row r="478" ht="12.75">
      <c r="I478" s="1183"/>
    </row>
    <row r="479" ht="12.75">
      <c r="I479" s="1183"/>
    </row>
    <row r="480" ht="12.75">
      <c r="I480" s="1183"/>
    </row>
    <row r="481" ht="12.75">
      <c r="I481" s="1183"/>
    </row>
    <row r="482" ht="12.75">
      <c r="I482" s="1183"/>
    </row>
    <row r="483" ht="12.75">
      <c r="I483" s="1183"/>
    </row>
    <row r="484" ht="12.75">
      <c r="I484" s="1183"/>
    </row>
    <row r="485" ht="12.75">
      <c r="I485" s="1183"/>
    </row>
    <row r="486" ht="12.75">
      <c r="I486" s="1183"/>
    </row>
    <row r="487" ht="12.75">
      <c r="I487" s="1183"/>
    </row>
    <row r="488" ht="12.75">
      <c r="I488" s="1183"/>
    </row>
    <row r="489" ht="12.75">
      <c r="I489" s="1183"/>
    </row>
    <row r="490" ht="12.75">
      <c r="I490" s="1183"/>
    </row>
    <row r="491" ht="12.75">
      <c r="I491" s="1183"/>
    </row>
    <row r="492" ht="12.75">
      <c r="I492" s="1183"/>
    </row>
    <row r="493" ht="12.75">
      <c r="I493" s="1183"/>
    </row>
    <row r="494" ht="12.75">
      <c r="I494" s="1183"/>
    </row>
    <row r="495" ht="12.75">
      <c r="I495" s="1183"/>
    </row>
    <row r="496" ht="12.75">
      <c r="I496" s="1183"/>
    </row>
    <row r="497" ht="12.75">
      <c r="I497" s="1183"/>
    </row>
    <row r="498" ht="12.75">
      <c r="I498" s="1183"/>
    </row>
    <row r="499" ht="12.75">
      <c r="I499" s="1183"/>
    </row>
    <row r="500" ht="12.75">
      <c r="I500" s="1183"/>
    </row>
    <row r="501" ht="12.75">
      <c r="I501" s="1183"/>
    </row>
    <row r="502" ht="12.75">
      <c r="I502" s="1183"/>
    </row>
    <row r="503" ht="12.75">
      <c r="I503" s="1183"/>
    </row>
    <row r="504" ht="12.75">
      <c r="I504" s="1183"/>
    </row>
    <row r="505" ht="12.75">
      <c r="I505" s="1183"/>
    </row>
    <row r="506" ht="12.75">
      <c r="I506" s="1183"/>
    </row>
    <row r="507" ht="12.75">
      <c r="I507" s="1183"/>
    </row>
    <row r="508" ht="12.75">
      <c r="I508" s="1183"/>
    </row>
    <row r="509" ht="12.75">
      <c r="I509" s="1183"/>
    </row>
    <row r="510" ht="12.75">
      <c r="I510" s="1183"/>
    </row>
    <row r="511" ht="12.75">
      <c r="I511" s="1183"/>
    </row>
    <row r="512" ht="12.75">
      <c r="I512" s="1183"/>
    </row>
    <row r="513" ht="12.75">
      <c r="I513" s="1183"/>
    </row>
    <row r="514" ht="12.75">
      <c r="I514" s="1183"/>
    </row>
    <row r="515" ht="12.75">
      <c r="I515" s="1183"/>
    </row>
    <row r="516" ht="12.75">
      <c r="I516" s="1183"/>
    </row>
    <row r="517" ht="12.75">
      <c r="I517" s="1183"/>
    </row>
    <row r="518" ht="12.75">
      <c r="I518" s="1183"/>
    </row>
    <row r="519" ht="12.75">
      <c r="I519" s="1183"/>
    </row>
    <row r="520" ht="12.75">
      <c r="I520" s="1183"/>
    </row>
    <row r="521" ht="12.75">
      <c r="I521" s="1183"/>
    </row>
    <row r="522" ht="12.75">
      <c r="I522" s="1183"/>
    </row>
    <row r="523" ht="12.75">
      <c r="I523" s="1183"/>
    </row>
    <row r="524" ht="12.75">
      <c r="I524" s="1183"/>
    </row>
    <row r="525" ht="12.75">
      <c r="I525" s="1183"/>
    </row>
    <row r="526" ht="12.75">
      <c r="I526" s="1183"/>
    </row>
    <row r="527" ht="12.75">
      <c r="I527" s="1183"/>
    </row>
    <row r="528" ht="12.75">
      <c r="I528" s="1183"/>
    </row>
    <row r="529" ht="12.75">
      <c r="I529" s="1183"/>
    </row>
    <row r="530" ht="12.75">
      <c r="I530" s="1183"/>
    </row>
    <row r="531" ht="12.75">
      <c r="I531" s="1183"/>
    </row>
    <row r="532" ht="12.75">
      <c r="I532" s="1183"/>
    </row>
    <row r="533" ht="12.75">
      <c r="I533" s="1183"/>
    </row>
    <row r="534" ht="12.75">
      <c r="I534" s="1183"/>
    </row>
    <row r="535" ht="12.75">
      <c r="I535" s="1183"/>
    </row>
    <row r="536" ht="12.75">
      <c r="I536" s="1183"/>
    </row>
    <row r="537" ht="12.75">
      <c r="I537" s="1183"/>
    </row>
    <row r="538" ht="12.75">
      <c r="I538" s="1183"/>
    </row>
    <row r="539" ht="12.75">
      <c r="I539" s="1183"/>
    </row>
    <row r="540" ht="12.75">
      <c r="I540" s="1183"/>
    </row>
    <row r="541" ht="12.75">
      <c r="I541" s="1183"/>
    </row>
    <row r="542" ht="12.75">
      <c r="I542" s="1183"/>
    </row>
    <row r="543" ht="12.75">
      <c r="I543" s="1183"/>
    </row>
    <row r="544" ht="12.75">
      <c r="I544" s="1183"/>
    </row>
    <row r="545" ht="12.75">
      <c r="I545" s="1183"/>
    </row>
    <row r="546" ht="12.75">
      <c r="I546" s="1183"/>
    </row>
    <row r="547" ht="12.75">
      <c r="I547" s="1183"/>
    </row>
    <row r="548" ht="12.75">
      <c r="I548" s="1183"/>
    </row>
    <row r="549" ht="12.75">
      <c r="I549" s="1183"/>
    </row>
    <row r="550" ht="12.75">
      <c r="I550" s="1183"/>
    </row>
    <row r="551" ht="12.75">
      <c r="I551" s="1183"/>
    </row>
    <row r="552" ht="12.75">
      <c r="I552" s="1183"/>
    </row>
    <row r="553" ht="12.75">
      <c r="I553" s="1183"/>
    </row>
    <row r="554" ht="12.75">
      <c r="I554" s="1183"/>
    </row>
    <row r="555" ht="12.75">
      <c r="I555" s="1183"/>
    </row>
    <row r="556" ht="12.75">
      <c r="I556" s="1183"/>
    </row>
    <row r="557" ht="12.75">
      <c r="I557" s="1183"/>
    </row>
    <row r="558" ht="12.75">
      <c r="I558" s="1183"/>
    </row>
    <row r="559" ht="12.75">
      <c r="I559" s="1183"/>
    </row>
    <row r="560" ht="12.75">
      <c r="I560" s="1183"/>
    </row>
    <row r="561" ht="12.75">
      <c r="I561" s="1183"/>
    </row>
    <row r="562" ht="12.75">
      <c r="I562" s="1183"/>
    </row>
    <row r="563" ht="12.75">
      <c r="I563" s="1183"/>
    </row>
    <row r="564" ht="12.75">
      <c r="I564" s="1183"/>
    </row>
    <row r="565" ht="12.75">
      <c r="I565" s="1183"/>
    </row>
    <row r="566" ht="12.75">
      <c r="I566" s="1183"/>
    </row>
    <row r="567" ht="12.75">
      <c r="I567" s="1183"/>
    </row>
    <row r="568" ht="12.75">
      <c r="I568" s="1183"/>
    </row>
    <row r="569" ht="12.75">
      <c r="I569" s="1183"/>
    </row>
    <row r="570" ht="12.75">
      <c r="I570" s="1183"/>
    </row>
    <row r="571" ht="12.75">
      <c r="I571" s="1183"/>
    </row>
    <row r="572" ht="12.75">
      <c r="I572" s="1183"/>
    </row>
    <row r="573" ht="12.75">
      <c r="I573" s="1183"/>
    </row>
    <row r="574" ht="12.75">
      <c r="I574" s="1183"/>
    </row>
    <row r="575" ht="12.75">
      <c r="I575" s="1183"/>
    </row>
    <row r="576" ht="12.75">
      <c r="I576" s="1183"/>
    </row>
    <row r="577" ht="12.75">
      <c r="I577" s="1183"/>
    </row>
    <row r="578" ht="12.75">
      <c r="I578" s="1183"/>
    </row>
    <row r="579" ht="12.75">
      <c r="I579" s="1183"/>
    </row>
    <row r="580" ht="12.75">
      <c r="I580" s="1183"/>
    </row>
    <row r="581" ht="12.75">
      <c r="I581" s="1183"/>
    </row>
    <row r="582" ht="12.75">
      <c r="I582" s="1183"/>
    </row>
    <row r="583" ht="12.75">
      <c r="I583" s="1183"/>
    </row>
    <row r="584" ht="12.75">
      <c r="I584" s="1183"/>
    </row>
    <row r="585" ht="12.75">
      <c r="I585" s="1183"/>
    </row>
    <row r="586" ht="12.75">
      <c r="I586" s="1183"/>
    </row>
    <row r="587" ht="12.75">
      <c r="I587" s="1183"/>
    </row>
    <row r="588" ht="12.75">
      <c r="I588" s="1183"/>
    </row>
    <row r="589" ht="12.75">
      <c r="I589" s="1183"/>
    </row>
    <row r="590" ht="12.75">
      <c r="I590" s="1183"/>
    </row>
    <row r="591" ht="12.75">
      <c r="I591" s="1183"/>
    </row>
    <row r="592" ht="12.75">
      <c r="I592" s="1183"/>
    </row>
    <row r="593" ht="12.75">
      <c r="I593" s="1183"/>
    </row>
    <row r="594" ht="12.75">
      <c r="I594" s="1183"/>
    </row>
    <row r="595" ht="12.75">
      <c r="I595" s="1183"/>
    </row>
    <row r="596" ht="12.75">
      <c r="I596" s="1183"/>
    </row>
    <row r="597" ht="12.75">
      <c r="I597" s="1183"/>
    </row>
    <row r="598" ht="12.75">
      <c r="I598" s="1183"/>
    </row>
    <row r="599" ht="12.75">
      <c r="I599" s="1183"/>
    </row>
    <row r="600" ht="12.75">
      <c r="I600" s="1183"/>
    </row>
    <row r="601" ht="12.75">
      <c r="I601" s="1183"/>
    </row>
    <row r="602" ht="12.75">
      <c r="I602" s="1183"/>
    </row>
    <row r="603" ht="12.75">
      <c r="I603" s="1183"/>
    </row>
    <row r="604" ht="12.75">
      <c r="I604" s="1183"/>
    </row>
    <row r="605" ht="12.75">
      <c r="I605" s="1183"/>
    </row>
    <row r="606" ht="12.75">
      <c r="I606" s="1183"/>
    </row>
    <row r="607" ht="12.75">
      <c r="I607" s="1183"/>
    </row>
    <row r="608" ht="12.75">
      <c r="I608" s="1183"/>
    </row>
    <row r="609" ht="12.75">
      <c r="I609" s="1183"/>
    </row>
    <row r="610" ht="12.75">
      <c r="I610" s="1183"/>
    </row>
    <row r="611" ht="12.75">
      <c r="I611" s="1183"/>
    </row>
    <row r="612" ht="12.75">
      <c r="I612" s="1183"/>
    </row>
    <row r="613" ht="12.75">
      <c r="I613" s="1183"/>
    </row>
    <row r="614" ht="12.75">
      <c r="I614" s="1183"/>
    </row>
    <row r="615" ht="12.75">
      <c r="I615" s="1183"/>
    </row>
    <row r="616" ht="12.75">
      <c r="I616" s="1183"/>
    </row>
    <row r="617" ht="12.75">
      <c r="I617" s="1183"/>
    </row>
    <row r="618" ht="12.75">
      <c r="I618" s="1183"/>
    </row>
    <row r="619" ht="12.75">
      <c r="I619" s="1183"/>
    </row>
    <row r="620" ht="12.75">
      <c r="I620" s="1183"/>
    </row>
    <row r="621" ht="12.75">
      <c r="I621" s="1183"/>
    </row>
    <row r="622" ht="12.75">
      <c r="I622" s="1183"/>
    </row>
    <row r="623" ht="12.75">
      <c r="I623" s="1183"/>
    </row>
    <row r="624" ht="12.75">
      <c r="I624" s="1183"/>
    </row>
    <row r="625" ht="12.75">
      <c r="I625" s="1183"/>
    </row>
    <row r="626" ht="12.75">
      <c r="I626" s="1183"/>
    </row>
    <row r="627" ht="12.75">
      <c r="I627" s="1183"/>
    </row>
    <row r="628" ht="12.75">
      <c r="I628" s="1183"/>
    </row>
    <row r="629" ht="12.75">
      <c r="I629" s="1183"/>
    </row>
    <row r="630" ht="12.75">
      <c r="I630" s="1183"/>
    </row>
    <row r="631" ht="12.75">
      <c r="I631" s="1183"/>
    </row>
    <row r="632" ht="12.75">
      <c r="I632" s="1183"/>
    </row>
    <row r="633" ht="12.75">
      <c r="I633" s="1183"/>
    </row>
    <row r="634" ht="12.75">
      <c r="I634" s="1183"/>
    </row>
    <row r="635" ht="12.75">
      <c r="I635" s="1183"/>
    </row>
    <row r="636" ht="12.75">
      <c r="I636" s="1183"/>
    </row>
    <row r="637" ht="12.75">
      <c r="I637" s="1183"/>
    </row>
    <row r="638" ht="12.75">
      <c r="I638" s="1183"/>
    </row>
    <row r="639" ht="12.75">
      <c r="I639" s="1183"/>
    </row>
    <row r="640" ht="12.75">
      <c r="I640" s="1183"/>
    </row>
    <row r="641" ht="12.75">
      <c r="I641" s="1183"/>
    </row>
    <row r="642" ht="12.75">
      <c r="I642" s="1183"/>
    </row>
    <row r="643" ht="12.75">
      <c r="I643" s="1183"/>
    </row>
    <row r="644" ht="12.75">
      <c r="I644" s="1183"/>
    </row>
    <row r="645" ht="12.75">
      <c r="I645" s="1183"/>
    </row>
    <row r="646" ht="12.75">
      <c r="I646" s="1183"/>
    </row>
    <row r="647" ht="12.75">
      <c r="I647" s="1183"/>
    </row>
    <row r="648" ht="12.75">
      <c r="I648" s="1183"/>
    </row>
    <row r="649" ht="12.75">
      <c r="I649" s="1183"/>
    </row>
    <row r="650" ht="12.75">
      <c r="I650" s="1183"/>
    </row>
    <row r="651" ht="12.75">
      <c r="I651" s="1183"/>
    </row>
    <row r="652" ht="12.75">
      <c r="I652" s="1183"/>
    </row>
    <row r="653" ht="12.75">
      <c r="I653" s="1183"/>
    </row>
    <row r="654" ht="12.75">
      <c r="I654" s="1183"/>
    </row>
    <row r="655" ht="12.75">
      <c r="I655" s="1183"/>
    </row>
    <row r="656" ht="12.75">
      <c r="I656" s="1183"/>
    </row>
    <row r="657" ht="12.75">
      <c r="I657" s="1183"/>
    </row>
    <row r="658" ht="12.75">
      <c r="I658" s="1183"/>
    </row>
    <row r="659" ht="12.75">
      <c r="I659" s="1183"/>
    </row>
    <row r="660" ht="12.75">
      <c r="I660" s="1183"/>
    </row>
    <row r="661" ht="12.75">
      <c r="I661" s="1183"/>
    </row>
    <row r="662" ht="12.75">
      <c r="I662" s="1183"/>
    </row>
    <row r="663" ht="12.75">
      <c r="I663" s="1183"/>
    </row>
    <row r="664" ht="12.75">
      <c r="I664" s="1183"/>
    </row>
    <row r="665" ht="12.75">
      <c r="I665" s="1183"/>
    </row>
    <row r="666" ht="12.75">
      <c r="I666" s="1183"/>
    </row>
    <row r="667" ht="12.75">
      <c r="I667" s="1183"/>
    </row>
    <row r="668" ht="12.75">
      <c r="I668" s="1183"/>
    </row>
    <row r="669" ht="12.75">
      <c r="I669" s="1183"/>
    </row>
    <row r="670" ht="12.75">
      <c r="I670" s="1183"/>
    </row>
    <row r="671" ht="12.75">
      <c r="I671" s="1183"/>
    </row>
    <row r="672" ht="12.75">
      <c r="I672" s="1183"/>
    </row>
    <row r="673" ht="12.75">
      <c r="I673" s="1183"/>
    </row>
    <row r="674" ht="12.75">
      <c r="I674" s="1183"/>
    </row>
    <row r="675" ht="12.75">
      <c r="I675" s="1183"/>
    </row>
    <row r="676" ht="12.75">
      <c r="I676" s="1183"/>
    </row>
    <row r="677" ht="12.75">
      <c r="I677" s="1183"/>
    </row>
    <row r="678" ht="12.75">
      <c r="I678" s="1183"/>
    </row>
    <row r="679" ht="12.75">
      <c r="I679" s="1183"/>
    </row>
    <row r="680" ht="12.75">
      <c r="I680" s="1183"/>
    </row>
    <row r="681" ht="12.75">
      <c r="I681" s="1183"/>
    </row>
    <row r="682" ht="12.75">
      <c r="I682" s="1183"/>
    </row>
    <row r="683" ht="12.75">
      <c r="I683" s="1183"/>
    </row>
    <row r="684" ht="12.75">
      <c r="I684" s="1183"/>
    </row>
    <row r="685" ht="12.75">
      <c r="I685" s="1183"/>
    </row>
    <row r="686" ht="12.75">
      <c r="I686" s="1183"/>
    </row>
    <row r="687" ht="12.75">
      <c r="I687" s="1183"/>
    </row>
    <row r="688" ht="12.75">
      <c r="I688" s="1183"/>
    </row>
    <row r="689" ht="12.75">
      <c r="I689" s="1183"/>
    </row>
    <row r="690" ht="12.75">
      <c r="I690" s="1183"/>
    </row>
    <row r="691" ht="12.75">
      <c r="I691" s="1183"/>
    </row>
    <row r="692" ht="12.75">
      <c r="I692" s="1183"/>
    </row>
    <row r="693" ht="12.75">
      <c r="I693" s="1183"/>
    </row>
    <row r="694" ht="12.75">
      <c r="I694" s="1183"/>
    </row>
    <row r="695" ht="12.75">
      <c r="I695" s="1183"/>
    </row>
    <row r="696" ht="12.75">
      <c r="I696" s="1183"/>
    </row>
    <row r="697" ht="12.75">
      <c r="I697" s="1183"/>
    </row>
    <row r="698" ht="12.75">
      <c r="I698" s="1183"/>
    </row>
    <row r="699" ht="12.75">
      <c r="I699" s="1183"/>
    </row>
    <row r="700" ht="12.75">
      <c r="I700" s="1183"/>
    </row>
    <row r="701" ht="12.75">
      <c r="I701" s="1183"/>
    </row>
    <row r="702" ht="12.75">
      <c r="I702" s="1183"/>
    </row>
    <row r="703" ht="12.75">
      <c r="I703" s="1183"/>
    </row>
    <row r="704" ht="12.75">
      <c r="I704" s="1183"/>
    </row>
    <row r="705" ht="12.75">
      <c r="I705" s="1183"/>
    </row>
    <row r="706" ht="12.75">
      <c r="I706" s="1183"/>
    </row>
    <row r="707" ht="12.75">
      <c r="I707" s="1183"/>
    </row>
    <row r="708" ht="12.75">
      <c r="I708" s="1183"/>
    </row>
    <row r="709" ht="12.75">
      <c r="I709" s="1183"/>
    </row>
    <row r="710" ht="12.75">
      <c r="I710" s="1183"/>
    </row>
    <row r="711" ht="12.75">
      <c r="I711" s="1183"/>
    </row>
    <row r="712" ht="12.75">
      <c r="I712" s="1183"/>
    </row>
    <row r="713" ht="12.75">
      <c r="I713" s="1183"/>
    </row>
    <row r="714" ht="12.75">
      <c r="I714" s="1183"/>
    </row>
    <row r="715" ht="12.75">
      <c r="I715" s="1183"/>
    </row>
    <row r="716" ht="12.75">
      <c r="I716" s="1183"/>
    </row>
    <row r="717" ht="12.75">
      <c r="I717" s="1183"/>
    </row>
    <row r="718" ht="12.75">
      <c r="I718" s="1183"/>
    </row>
    <row r="719" ht="12.75">
      <c r="I719" s="1183"/>
    </row>
    <row r="720" ht="12.75">
      <c r="I720" s="1183"/>
    </row>
    <row r="721" ht="12.75">
      <c r="I721" s="1183"/>
    </row>
    <row r="722" ht="12.75">
      <c r="I722" s="1183"/>
    </row>
    <row r="723" ht="12.75">
      <c r="I723" s="1183"/>
    </row>
    <row r="724" ht="12.75">
      <c r="I724" s="1183"/>
    </row>
    <row r="725" ht="12.75">
      <c r="I725" s="1183"/>
    </row>
    <row r="726" ht="12.75">
      <c r="I726" s="1183"/>
    </row>
    <row r="727" ht="12.75">
      <c r="I727" s="1183"/>
    </row>
    <row r="728" ht="12.75">
      <c r="I728" s="1183"/>
    </row>
    <row r="729" ht="12.75">
      <c r="I729" s="1183"/>
    </row>
    <row r="730" ht="12.75">
      <c r="I730" s="1183"/>
    </row>
    <row r="731" ht="12.75">
      <c r="I731" s="1183"/>
    </row>
    <row r="732" ht="12.75">
      <c r="I732" s="1183"/>
    </row>
    <row r="733" ht="12.75">
      <c r="I733" s="1183"/>
    </row>
    <row r="734" ht="12.75">
      <c r="I734" s="1183"/>
    </row>
    <row r="735" ht="12.75">
      <c r="I735" s="1183"/>
    </row>
    <row r="736" ht="12.75">
      <c r="I736" s="1183"/>
    </row>
    <row r="737" ht="12.75">
      <c r="I737" s="1183"/>
    </row>
    <row r="738" ht="12.75">
      <c r="I738" s="1183"/>
    </row>
    <row r="739" ht="12.75">
      <c r="I739" s="1183"/>
    </row>
    <row r="740" ht="12.75">
      <c r="I740" s="1183"/>
    </row>
    <row r="741" ht="12.75">
      <c r="I741" s="1183"/>
    </row>
    <row r="742" ht="12.75">
      <c r="I742" s="1183"/>
    </row>
    <row r="743" ht="12.75">
      <c r="I743" s="1183"/>
    </row>
    <row r="744" ht="12.75">
      <c r="I744" s="1183"/>
    </row>
    <row r="745" ht="12.75">
      <c r="I745" s="1183"/>
    </row>
    <row r="746" ht="12.75">
      <c r="I746" s="1183"/>
    </row>
    <row r="747" ht="12.75">
      <c r="I747" s="1183"/>
    </row>
    <row r="748" ht="12.75">
      <c r="I748" s="1183"/>
    </row>
    <row r="749" ht="12.75">
      <c r="I749" s="1183"/>
    </row>
    <row r="750" ht="12.75">
      <c r="I750" s="1183"/>
    </row>
    <row r="751" ht="12.75">
      <c r="I751" s="1183"/>
    </row>
    <row r="752" ht="12.75">
      <c r="I752" s="1183"/>
    </row>
    <row r="753" ht="12.75">
      <c r="I753" s="1183"/>
    </row>
    <row r="754" ht="12.75">
      <c r="I754" s="1183"/>
    </row>
    <row r="755" ht="12.75">
      <c r="I755" s="1183"/>
    </row>
    <row r="756" ht="12.75">
      <c r="I756" s="1183"/>
    </row>
    <row r="757" ht="12.75">
      <c r="I757" s="1183"/>
    </row>
    <row r="758" ht="12.75">
      <c r="I758" s="1183"/>
    </row>
    <row r="759" ht="12.75">
      <c r="I759" s="1183"/>
    </row>
    <row r="760" ht="12.75">
      <c r="I760" s="1183"/>
    </row>
    <row r="761" ht="12.75">
      <c r="I761" s="1183"/>
    </row>
    <row r="762" ht="12.75">
      <c r="I762" s="1183"/>
    </row>
    <row r="763" ht="12.75">
      <c r="I763" s="1183"/>
    </row>
    <row r="764" ht="12.75">
      <c r="I764" s="1183"/>
    </row>
    <row r="765" ht="12.75">
      <c r="I765" s="1183"/>
    </row>
    <row r="766" ht="12.75">
      <c r="I766" s="1183"/>
    </row>
    <row r="767" ht="12.75">
      <c r="I767" s="1183"/>
    </row>
    <row r="768" ht="12.75">
      <c r="I768" s="1183"/>
    </row>
    <row r="769" ht="12.75">
      <c r="I769" s="1183"/>
    </row>
    <row r="770" ht="12.75">
      <c r="I770" s="1183"/>
    </row>
    <row r="771" ht="12.75">
      <c r="I771" s="1183"/>
    </row>
    <row r="772" ht="12.75">
      <c r="I772" s="1183"/>
    </row>
    <row r="773" ht="12.75">
      <c r="I773" s="1183"/>
    </row>
    <row r="774" ht="12.75">
      <c r="I774" s="1183"/>
    </row>
    <row r="775" ht="12.75">
      <c r="I775" s="1183"/>
    </row>
    <row r="776" ht="12.75">
      <c r="I776" s="1183"/>
    </row>
    <row r="777" ht="12.75">
      <c r="I777" s="1183"/>
    </row>
    <row r="778" ht="12.75">
      <c r="I778" s="1183"/>
    </row>
    <row r="779" ht="12.75">
      <c r="I779" s="1183"/>
    </row>
    <row r="780" ht="12.75">
      <c r="I780" s="1183"/>
    </row>
    <row r="781" ht="12.75">
      <c r="I781" s="1183"/>
    </row>
    <row r="782" ht="12.75">
      <c r="I782" s="1183"/>
    </row>
  </sheetData>
  <sheetProtection/>
  <mergeCells count="10">
    <mergeCell ref="A2:I2"/>
    <mergeCell ref="A3:I3"/>
    <mergeCell ref="H4:I4"/>
    <mergeCell ref="B5:B6"/>
    <mergeCell ref="C5:C6"/>
    <mergeCell ref="D5:D6"/>
    <mergeCell ref="E5:E6"/>
    <mergeCell ref="F5:I5"/>
    <mergeCell ref="F6:G6"/>
    <mergeCell ref="H6:I6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PageLayoutView="0" workbookViewId="0" topLeftCell="A34">
      <selection activeCell="D117" sqref="D117"/>
    </sheetView>
  </sheetViews>
  <sheetFormatPr defaultColWidth="9.140625" defaultRowHeight="12.75"/>
  <cols>
    <col min="1" max="1" width="39.57421875" style="341" customWidth="1"/>
    <col min="2" max="2" width="11.00390625" style="341" bestFit="1" customWidth="1"/>
    <col min="3" max="3" width="11.140625" style="341" bestFit="1" customWidth="1"/>
    <col min="4" max="5" width="11.00390625" style="341" bestFit="1" customWidth="1"/>
    <col min="6" max="6" width="10.00390625" style="341" bestFit="1" customWidth="1"/>
    <col min="7" max="7" width="7.28125" style="341" customWidth="1"/>
    <col min="8" max="8" width="10.00390625" style="341" bestFit="1" customWidth="1"/>
    <col min="9" max="9" width="9.28125" style="341" customWidth="1"/>
    <col min="10" max="10" width="12.7109375" style="341" customWidth="1"/>
    <col min="11" max="16384" width="9.140625" style="341" customWidth="1"/>
  </cols>
  <sheetData>
    <row r="1" spans="1:9" ht="12.75">
      <c r="A1" s="808" t="s">
        <v>576</v>
      </c>
      <c r="B1" s="806"/>
      <c r="C1" s="806"/>
      <c r="D1" s="806"/>
      <c r="E1" s="806"/>
      <c r="F1" s="806"/>
      <c r="G1" s="806"/>
      <c r="H1" s="806"/>
      <c r="I1" s="806"/>
    </row>
    <row r="2" spans="1:9" s="1184" customFormat="1" ht="15.75">
      <c r="A2" s="1745" t="s">
        <v>990</v>
      </c>
      <c r="B2" s="1745"/>
      <c r="C2" s="1745"/>
      <c r="D2" s="1745"/>
      <c r="E2" s="1745"/>
      <c r="F2" s="1745"/>
      <c r="G2" s="1745"/>
      <c r="H2" s="1745"/>
      <c r="I2" s="1745"/>
    </row>
    <row r="3" spans="1:9" ht="12.75">
      <c r="A3" s="807"/>
      <c r="B3" s="807"/>
      <c r="C3" s="807"/>
      <c r="D3" s="807"/>
      <c r="E3" s="807"/>
      <c r="F3" s="807"/>
      <c r="G3" s="807"/>
      <c r="I3" s="964" t="s">
        <v>1034</v>
      </c>
    </row>
    <row r="4" spans="1:9" ht="12.75">
      <c r="A4" s="1442"/>
      <c r="B4" s="1442">
        <v>2007</v>
      </c>
      <c r="C4" s="1442">
        <v>2008</v>
      </c>
      <c r="D4" s="1442">
        <v>2008</v>
      </c>
      <c r="E4" s="1442">
        <v>2009</v>
      </c>
      <c r="F4" s="1746" t="s">
        <v>89</v>
      </c>
      <c r="G4" s="1747"/>
      <c r="H4" s="1747"/>
      <c r="I4" s="1748"/>
    </row>
    <row r="5" spans="1:9" ht="12.75">
      <c r="A5" s="593" t="s">
        <v>1540</v>
      </c>
      <c r="B5" s="593" t="s">
        <v>543</v>
      </c>
      <c r="C5" s="593" t="s">
        <v>541</v>
      </c>
      <c r="D5" s="593" t="s">
        <v>543</v>
      </c>
      <c r="E5" s="593" t="s">
        <v>541</v>
      </c>
      <c r="F5" s="1749" t="s">
        <v>644</v>
      </c>
      <c r="G5" s="1750"/>
      <c r="H5" s="1749" t="s">
        <v>1484</v>
      </c>
      <c r="I5" s="1750"/>
    </row>
    <row r="6" spans="1:9" ht="12.75">
      <c r="A6" s="1443"/>
      <c r="B6" s="993"/>
      <c r="C6" s="993"/>
      <c r="D6" s="993"/>
      <c r="E6" s="993"/>
      <c r="F6" s="591" t="s">
        <v>114</v>
      </c>
      <c r="G6" s="591" t="s">
        <v>203</v>
      </c>
      <c r="H6" s="591" t="s">
        <v>114</v>
      </c>
      <c r="I6" s="591" t="s">
        <v>203</v>
      </c>
    </row>
    <row r="7" spans="1:10" s="807" customFormat="1" ht="12.75">
      <c r="A7" s="965" t="s">
        <v>1541</v>
      </c>
      <c r="B7" s="966">
        <v>13881.977</v>
      </c>
      <c r="C7" s="966">
        <v>13862.784</v>
      </c>
      <c r="D7" s="966">
        <v>13880.233353044063</v>
      </c>
      <c r="E7" s="966">
        <v>13626.2795829</v>
      </c>
      <c r="F7" s="966">
        <v>-19.19300000000112</v>
      </c>
      <c r="G7" s="966">
        <v>-0.13825840512486887</v>
      </c>
      <c r="H7" s="966">
        <v>-253.95377014406222</v>
      </c>
      <c r="I7" s="966">
        <v>-1.8296073537435724</v>
      </c>
      <c r="J7" s="1186"/>
    </row>
    <row r="8" spans="1:10" s="248" customFormat="1" ht="12.75">
      <c r="A8" s="967" t="s">
        <v>1542</v>
      </c>
      <c r="B8" s="968">
        <v>559.639</v>
      </c>
      <c r="C8" s="968">
        <v>712.286</v>
      </c>
      <c r="D8" s="968">
        <v>825.7310169071221</v>
      </c>
      <c r="E8" s="1409">
        <v>860.3377290999999</v>
      </c>
      <c r="F8" s="968">
        <v>152.64699999999993</v>
      </c>
      <c r="G8" s="968">
        <v>27.27597612032041</v>
      </c>
      <c r="H8" s="968">
        <v>34.60671219287781</v>
      </c>
      <c r="I8" s="968">
        <v>4.19103939228316</v>
      </c>
      <c r="J8" s="1186"/>
    </row>
    <row r="9" spans="1:10" s="248" customFormat="1" ht="12.75">
      <c r="A9" s="969" t="s">
        <v>1543</v>
      </c>
      <c r="B9" s="970">
        <v>733.1909999999999</v>
      </c>
      <c r="C9" s="970">
        <v>653.007</v>
      </c>
      <c r="D9" s="970">
        <v>714.6877405269396</v>
      </c>
      <c r="E9" s="1409">
        <v>671.2404174799998</v>
      </c>
      <c r="F9" s="970">
        <v>-80.18399999999997</v>
      </c>
      <c r="G9" s="970">
        <v>-10.93630445545567</v>
      </c>
      <c r="H9" s="970">
        <v>-43.4473230469398</v>
      </c>
      <c r="I9" s="970">
        <v>-6.079203627434</v>
      </c>
      <c r="J9" s="1186"/>
    </row>
    <row r="10" spans="1:10" s="248" customFormat="1" ht="12.75">
      <c r="A10" s="969" t="s">
        <v>1544</v>
      </c>
      <c r="B10" s="970">
        <v>1061.859</v>
      </c>
      <c r="C10" s="970">
        <v>921.0559999999999</v>
      </c>
      <c r="D10" s="970">
        <v>896.69607079</v>
      </c>
      <c r="E10" s="1409">
        <v>896.6653427500001</v>
      </c>
      <c r="F10" s="970">
        <v>-140.803</v>
      </c>
      <c r="G10" s="970">
        <v>-13.260046767037808</v>
      </c>
      <c r="H10" s="970">
        <v>-0.030728039999871726</v>
      </c>
      <c r="I10" s="970">
        <v>-0.0034268065848442886</v>
      </c>
      <c r="J10" s="1186"/>
    </row>
    <row r="11" spans="1:10" s="248" customFormat="1" ht="12.75">
      <c r="A11" s="969" t="s">
        <v>1545</v>
      </c>
      <c r="B11" s="970">
        <v>9.425</v>
      </c>
      <c r="C11" s="970">
        <v>61.076</v>
      </c>
      <c r="D11" s="970">
        <v>32.480778889999996</v>
      </c>
      <c r="E11" s="1409">
        <v>71.43427114</v>
      </c>
      <c r="F11" s="970">
        <v>51.650999999999996</v>
      </c>
      <c r="G11" s="970">
        <v>548.0212201591511</v>
      </c>
      <c r="H11" s="970">
        <v>38.95349225000001</v>
      </c>
      <c r="I11" s="970">
        <v>119.92782679849097</v>
      </c>
      <c r="J11" s="1186"/>
    </row>
    <row r="12" spans="1:10" s="248" customFormat="1" ht="12.75">
      <c r="A12" s="971" t="s">
        <v>1546</v>
      </c>
      <c r="B12" s="972">
        <v>11517.863000000001</v>
      </c>
      <c r="C12" s="972">
        <v>11515.359</v>
      </c>
      <c r="D12" s="972">
        <v>11410.63774593</v>
      </c>
      <c r="E12" s="1409">
        <v>11126.601822430002</v>
      </c>
      <c r="F12" s="972">
        <v>-2.504000000000815</v>
      </c>
      <c r="G12" s="972">
        <v>-0.021740143983313698</v>
      </c>
      <c r="H12" s="972">
        <v>-284.0359234999978</v>
      </c>
      <c r="I12" s="972">
        <v>-2.489220408397498</v>
      </c>
      <c r="J12" s="1186"/>
    </row>
    <row r="13" spans="1:10" s="807" customFormat="1" ht="12.75">
      <c r="A13" s="965" t="s">
        <v>1547</v>
      </c>
      <c r="B13" s="966">
        <v>1315.019</v>
      </c>
      <c r="C13" s="966">
        <v>1357.156</v>
      </c>
      <c r="D13" s="966">
        <v>1954.9855188013</v>
      </c>
      <c r="E13" s="1189">
        <v>1641.7580101300002</v>
      </c>
      <c r="F13" s="966">
        <v>42.136999999999944</v>
      </c>
      <c r="G13" s="966">
        <v>3.2042883030587346</v>
      </c>
      <c r="H13" s="966">
        <v>-313.2275086712998</v>
      </c>
      <c r="I13" s="966">
        <v>-16.02198613027862</v>
      </c>
      <c r="J13" s="1186"/>
    </row>
    <row r="14" spans="1:10" s="248" customFormat="1" ht="12.75">
      <c r="A14" s="967" t="s">
        <v>1548</v>
      </c>
      <c r="B14" s="968">
        <v>594.825</v>
      </c>
      <c r="C14" s="968">
        <v>603.8689999999999</v>
      </c>
      <c r="D14" s="968">
        <v>1183.214</v>
      </c>
      <c r="E14" s="1409">
        <v>989.5843030000002</v>
      </c>
      <c r="F14" s="968">
        <v>9.043999999999869</v>
      </c>
      <c r="G14" s="968">
        <v>1.5204471903500807</v>
      </c>
      <c r="H14" s="968">
        <v>-193.62969699999974</v>
      </c>
      <c r="I14" s="968">
        <v>-16.364723287587854</v>
      </c>
      <c r="J14" s="1186"/>
    </row>
    <row r="15" spans="1:10" s="248" customFormat="1" ht="12.75">
      <c r="A15" s="969" t="s">
        <v>1549</v>
      </c>
      <c r="B15" s="970">
        <v>27.458000000000006</v>
      </c>
      <c r="C15" s="970">
        <v>27.868000000000002</v>
      </c>
      <c r="D15" s="970">
        <v>27.391</v>
      </c>
      <c r="E15" s="1409">
        <v>53.524905360000005</v>
      </c>
      <c r="F15" s="970">
        <v>0.4099999999999966</v>
      </c>
      <c r="G15" s="970">
        <v>1.4931895986597585</v>
      </c>
      <c r="H15" s="970">
        <v>26.133905360000007</v>
      </c>
      <c r="I15" s="970">
        <v>95.4105558760177</v>
      </c>
      <c r="J15" s="1186"/>
    </row>
    <row r="16" spans="1:10" s="248" customFormat="1" ht="12.75">
      <c r="A16" s="969" t="s">
        <v>1550</v>
      </c>
      <c r="B16" s="970">
        <v>120.482</v>
      </c>
      <c r="C16" s="970">
        <v>122.398</v>
      </c>
      <c r="D16" s="970">
        <v>101.71045168</v>
      </c>
      <c r="E16" s="1409">
        <v>146.08928124000002</v>
      </c>
      <c r="F16" s="970">
        <v>1.9159999999999968</v>
      </c>
      <c r="G16" s="970">
        <v>1.59027904583257</v>
      </c>
      <c r="H16" s="970">
        <v>44.378829560000014</v>
      </c>
      <c r="I16" s="970">
        <v>43.63251644936556</v>
      </c>
      <c r="J16" s="1186"/>
    </row>
    <row r="17" spans="1:10" s="248" customFormat="1" ht="12.75">
      <c r="A17" s="969" t="s">
        <v>1551</v>
      </c>
      <c r="B17" s="970">
        <v>5.2</v>
      </c>
      <c r="C17" s="970">
        <v>14.838</v>
      </c>
      <c r="D17" s="970">
        <v>13.795</v>
      </c>
      <c r="E17" s="1409">
        <v>20.47081757</v>
      </c>
      <c r="F17" s="970">
        <v>9.637999999999998</v>
      </c>
      <c r="G17" s="970">
        <v>185.3461538461538</v>
      </c>
      <c r="H17" s="970">
        <v>6.675817570000001</v>
      </c>
      <c r="I17" s="970">
        <v>48.39302334179052</v>
      </c>
      <c r="J17" s="1186"/>
    </row>
    <row r="18" spans="1:10" s="248" customFormat="1" ht="12.75">
      <c r="A18" s="969" t="s">
        <v>1552</v>
      </c>
      <c r="B18" s="970">
        <v>8.431999999999999</v>
      </c>
      <c r="C18" s="970">
        <v>24.622</v>
      </c>
      <c r="D18" s="970">
        <v>3.3560000000000003</v>
      </c>
      <c r="E18" s="1409">
        <v>3.8</v>
      </c>
      <c r="F18" s="970">
        <v>16.19</v>
      </c>
      <c r="G18" s="970">
        <v>192.00664136622396</v>
      </c>
      <c r="H18" s="970">
        <v>0.4439999999999995</v>
      </c>
      <c r="I18" s="970">
        <v>13.23003575685338</v>
      </c>
      <c r="J18" s="1186"/>
    </row>
    <row r="19" spans="1:10" s="248" customFormat="1" ht="12.75">
      <c r="A19" s="969" t="s">
        <v>1553</v>
      </c>
      <c r="B19" s="970">
        <v>446.154</v>
      </c>
      <c r="C19" s="970">
        <v>481.616</v>
      </c>
      <c r="D19" s="970">
        <v>506.4930671213</v>
      </c>
      <c r="E19" s="1409">
        <v>148.08352219</v>
      </c>
      <c r="F19" s="970">
        <v>35.46199999999999</v>
      </c>
      <c r="G19" s="970">
        <v>7.948376569525319</v>
      </c>
      <c r="H19" s="970">
        <v>-358.4095449313</v>
      </c>
      <c r="I19" s="970">
        <v>-70.76297153845633</v>
      </c>
      <c r="J19" s="1186"/>
    </row>
    <row r="20" spans="1:10" s="248" customFormat="1" ht="12.75">
      <c r="A20" s="971" t="s">
        <v>1554</v>
      </c>
      <c r="B20" s="972">
        <v>112.46799999999999</v>
      </c>
      <c r="C20" s="972">
        <v>81.945</v>
      </c>
      <c r="D20" s="972">
        <v>119.02600000000002</v>
      </c>
      <c r="E20" s="1409">
        <v>280.20518077</v>
      </c>
      <c r="F20" s="972">
        <v>-30.522999999999996</v>
      </c>
      <c r="G20" s="972">
        <v>-27.139275171604364</v>
      </c>
      <c r="H20" s="972">
        <v>161.17918077000002</v>
      </c>
      <c r="I20" s="972">
        <v>135.41510322954647</v>
      </c>
      <c r="J20" s="1186"/>
    </row>
    <row r="21" spans="1:10" s="807" customFormat="1" ht="12.75">
      <c r="A21" s="965" t="s">
        <v>1555</v>
      </c>
      <c r="B21" s="966">
        <v>62369.62800000001</v>
      </c>
      <c r="C21" s="966">
        <v>73614.15400000001</v>
      </c>
      <c r="D21" s="966">
        <v>74889.7548389199</v>
      </c>
      <c r="E21" s="1189">
        <v>86048.70430902</v>
      </c>
      <c r="F21" s="966">
        <v>11244.525999999998</v>
      </c>
      <c r="G21" s="966">
        <v>18.0288489134487</v>
      </c>
      <c r="H21" s="966">
        <v>11158.94947010011</v>
      </c>
      <c r="I21" s="966">
        <v>14.90050207014545</v>
      </c>
      <c r="J21" s="1186"/>
    </row>
    <row r="22" spans="1:10" s="248" customFormat="1" ht="12.75">
      <c r="A22" s="967" t="s">
        <v>1556</v>
      </c>
      <c r="B22" s="968">
        <v>12881.166</v>
      </c>
      <c r="C22" s="968">
        <v>15807.46</v>
      </c>
      <c r="D22" s="968">
        <v>15366.53409425903</v>
      </c>
      <c r="E22" s="1409">
        <v>16534.114668740007</v>
      </c>
      <c r="F22" s="968">
        <v>2926.294</v>
      </c>
      <c r="G22" s="968">
        <v>22.71761733371032</v>
      </c>
      <c r="H22" s="968">
        <v>1167.5805744809768</v>
      </c>
      <c r="I22" s="968">
        <v>7.598203780494571</v>
      </c>
      <c r="J22" s="1186"/>
    </row>
    <row r="23" spans="1:10" s="248" customFormat="1" ht="12.75">
      <c r="A23" s="969" t="s">
        <v>1557</v>
      </c>
      <c r="B23" s="970">
        <v>1460.4009999999998</v>
      </c>
      <c r="C23" s="970">
        <v>1115.107</v>
      </c>
      <c r="D23" s="970">
        <v>1268.17308322</v>
      </c>
      <c r="E23" s="1409">
        <v>1564.9446940500002</v>
      </c>
      <c r="F23" s="970">
        <v>-345.29399999999987</v>
      </c>
      <c r="G23" s="970">
        <v>-23.64378003027935</v>
      </c>
      <c r="H23" s="970">
        <v>296.7716108300001</v>
      </c>
      <c r="I23" s="970">
        <v>23.401506841358874</v>
      </c>
      <c r="J23" s="1186"/>
    </row>
    <row r="24" spans="1:10" s="1187" customFormat="1" ht="12.75">
      <c r="A24" s="1410" t="s">
        <v>762</v>
      </c>
      <c r="B24" s="1411">
        <v>1660.6129999999998</v>
      </c>
      <c r="C24" s="1411">
        <v>2432.818</v>
      </c>
      <c r="D24" s="1411">
        <v>2367.0334193393414</v>
      </c>
      <c r="E24" s="1412">
        <v>2417.28706686</v>
      </c>
      <c r="F24" s="1411">
        <v>772.205</v>
      </c>
      <c r="G24" s="1411">
        <v>46.501201664686505</v>
      </c>
      <c r="H24" s="1411">
        <v>50.25364752065843</v>
      </c>
      <c r="I24" s="1411">
        <v>2.1230645545631814</v>
      </c>
      <c r="J24" s="1186"/>
    </row>
    <row r="25" spans="1:10" s="248" customFormat="1" ht="12.75">
      <c r="A25" s="969" t="s">
        <v>1558</v>
      </c>
      <c r="B25" s="970">
        <v>1217.29</v>
      </c>
      <c r="C25" s="970">
        <v>1292.433</v>
      </c>
      <c r="D25" s="970">
        <v>1242.41473496</v>
      </c>
      <c r="E25" s="1409">
        <v>1435.3717960600002</v>
      </c>
      <c r="F25" s="970">
        <v>75.14300000000003</v>
      </c>
      <c r="G25" s="970">
        <v>6.172974393940641</v>
      </c>
      <c r="H25" s="970">
        <v>192.95706110000015</v>
      </c>
      <c r="I25" s="970">
        <v>15.530809130834436</v>
      </c>
      <c r="J25" s="1186"/>
    </row>
    <row r="26" spans="1:10" s="248" customFormat="1" ht="12.75">
      <c r="A26" s="969" t="s">
        <v>1559</v>
      </c>
      <c r="B26" s="970">
        <v>443.323</v>
      </c>
      <c r="C26" s="970">
        <v>1140.385</v>
      </c>
      <c r="D26" s="970">
        <v>1124.6186843793414</v>
      </c>
      <c r="E26" s="1409">
        <v>981.9152707999999</v>
      </c>
      <c r="F26" s="970">
        <v>697.062</v>
      </c>
      <c r="G26" s="970">
        <v>157.2356949673263</v>
      </c>
      <c r="H26" s="970">
        <v>-142.7034135793415</v>
      </c>
      <c r="I26" s="970">
        <v>-12.689048791510801</v>
      </c>
      <c r="J26" s="1186"/>
    </row>
    <row r="27" spans="1:10" s="248" customFormat="1" ht="12.75">
      <c r="A27" s="969" t="s">
        <v>1560</v>
      </c>
      <c r="B27" s="970">
        <v>101.76599999999999</v>
      </c>
      <c r="C27" s="970">
        <v>322.256</v>
      </c>
      <c r="D27" s="970">
        <v>98.133</v>
      </c>
      <c r="E27" s="1409">
        <v>249.36959489</v>
      </c>
      <c r="F27" s="970">
        <v>220.49</v>
      </c>
      <c r="G27" s="970">
        <v>216.66371872727632</v>
      </c>
      <c r="H27" s="970">
        <v>151.23659489</v>
      </c>
      <c r="I27" s="970">
        <v>154.11390142969233</v>
      </c>
      <c r="J27" s="1186"/>
    </row>
    <row r="28" spans="1:10" s="248" customFormat="1" ht="12.75">
      <c r="A28" s="969" t="s">
        <v>1561</v>
      </c>
      <c r="B28" s="970">
        <v>888.662</v>
      </c>
      <c r="C28" s="970">
        <v>989.885</v>
      </c>
      <c r="D28" s="970">
        <v>1079.4154555421314</v>
      </c>
      <c r="E28" s="1409">
        <v>1852.0903132800001</v>
      </c>
      <c r="F28" s="970">
        <v>101.22299999999996</v>
      </c>
      <c r="G28" s="970">
        <v>11.390494923829301</v>
      </c>
      <c r="H28" s="970">
        <v>772.6748577378687</v>
      </c>
      <c r="I28" s="970">
        <v>71.58271208464366</v>
      </c>
      <c r="J28" s="1186"/>
    </row>
    <row r="29" spans="1:10" s="248" customFormat="1" ht="12.75">
      <c r="A29" s="969" t="s">
        <v>1562</v>
      </c>
      <c r="B29" s="970">
        <v>481.6459999999999</v>
      </c>
      <c r="C29" s="970">
        <v>537.451</v>
      </c>
      <c r="D29" s="970">
        <v>541.9159999999999</v>
      </c>
      <c r="E29" s="1409">
        <v>539.03857081</v>
      </c>
      <c r="F29" s="970">
        <v>55.80500000000012</v>
      </c>
      <c r="G29" s="970">
        <v>11.586310277672842</v>
      </c>
      <c r="H29" s="970">
        <v>-2.87742918999993</v>
      </c>
      <c r="I29" s="970">
        <v>-0.5309732855276335</v>
      </c>
      <c r="J29" s="1186"/>
    </row>
    <row r="30" spans="1:10" s="248" customFormat="1" ht="12.75">
      <c r="A30" s="969" t="s">
        <v>1563</v>
      </c>
      <c r="B30" s="970">
        <v>8559.966000000002</v>
      </c>
      <c r="C30" s="970">
        <v>9235.503999999999</v>
      </c>
      <c r="D30" s="970">
        <v>8771.498050776334</v>
      </c>
      <c r="E30" s="1409">
        <v>8208.747373737999</v>
      </c>
      <c r="F30" s="970">
        <v>675.5379999999968</v>
      </c>
      <c r="G30" s="970">
        <v>7.891830411475895</v>
      </c>
      <c r="H30" s="970">
        <v>-562.7506770383352</v>
      </c>
      <c r="I30" s="970">
        <v>-6.415673511875525</v>
      </c>
      <c r="J30" s="1186"/>
    </row>
    <row r="31" spans="1:10" s="248" customFormat="1" ht="12.75">
      <c r="A31" s="969" t="s">
        <v>1564</v>
      </c>
      <c r="B31" s="970">
        <v>1432.725</v>
      </c>
      <c r="C31" s="970">
        <v>1481.0120000000002</v>
      </c>
      <c r="D31" s="970">
        <v>1570.9189805267793</v>
      </c>
      <c r="E31" s="1409">
        <v>1687.0521896799996</v>
      </c>
      <c r="F31" s="970">
        <v>48.28700000000026</v>
      </c>
      <c r="G31" s="970">
        <v>3.3702908792685458</v>
      </c>
      <c r="H31" s="970">
        <v>116.13320915322038</v>
      </c>
      <c r="I31" s="970">
        <v>7.392692468091335</v>
      </c>
      <c r="J31" s="1186"/>
    </row>
    <row r="32" spans="1:10" s="248" customFormat="1" ht="12.75">
      <c r="A32" s="969" t="s">
        <v>1565</v>
      </c>
      <c r="B32" s="970">
        <v>1860.6910000000003</v>
      </c>
      <c r="C32" s="970">
        <v>1983.479</v>
      </c>
      <c r="D32" s="970">
        <v>2002.1529823666322</v>
      </c>
      <c r="E32" s="1409">
        <v>1952.1277328600004</v>
      </c>
      <c r="F32" s="970">
        <v>122.78799999999978</v>
      </c>
      <c r="G32" s="970">
        <v>6.59905379238142</v>
      </c>
      <c r="H32" s="970">
        <v>-50.02524950663178</v>
      </c>
      <c r="I32" s="970">
        <v>-2.498572783758999</v>
      </c>
      <c r="J32" s="1186"/>
    </row>
    <row r="33" spans="1:10" s="248" customFormat="1" ht="12.75">
      <c r="A33" s="969" t="s">
        <v>1566</v>
      </c>
      <c r="B33" s="970">
        <v>914.4370000000001</v>
      </c>
      <c r="C33" s="970">
        <v>1194.912</v>
      </c>
      <c r="D33" s="970">
        <v>1251.1935542101369</v>
      </c>
      <c r="E33" s="1409">
        <v>2346.9512112599996</v>
      </c>
      <c r="F33" s="970">
        <v>280.475</v>
      </c>
      <c r="G33" s="970">
        <v>30.671877887705755</v>
      </c>
      <c r="H33" s="970">
        <v>1095.7576570498627</v>
      </c>
      <c r="I33" s="970">
        <v>87.57699025564443</v>
      </c>
      <c r="J33" s="1186"/>
    </row>
    <row r="34" spans="1:10" s="248" customFormat="1" ht="12.75">
      <c r="A34" s="969" t="s">
        <v>1567</v>
      </c>
      <c r="B34" s="970">
        <v>2433.5389999999998</v>
      </c>
      <c r="C34" s="970">
        <v>2372.079</v>
      </c>
      <c r="D34" s="970">
        <v>2706.42973294</v>
      </c>
      <c r="E34" s="1409">
        <v>3443.4398266800004</v>
      </c>
      <c r="F34" s="970">
        <v>-61.45999999999958</v>
      </c>
      <c r="G34" s="970">
        <v>-2.5255399646358487</v>
      </c>
      <c r="H34" s="970">
        <v>737.0100937400002</v>
      </c>
      <c r="I34" s="970">
        <v>27.23182075521261</v>
      </c>
      <c r="J34" s="1186"/>
    </row>
    <row r="35" spans="1:10" s="248" customFormat="1" ht="12.75">
      <c r="A35" s="969" t="s">
        <v>1568</v>
      </c>
      <c r="B35" s="970">
        <v>2231.493</v>
      </c>
      <c r="C35" s="970">
        <v>2688.257</v>
      </c>
      <c r="D35" s="970">
        <v>3036.5274569827534</v>
      </c>
      <c r="E35" s="1409">
        <v>3531.3305233500005</v>
      </c>
      <c r="F35" s="970">
        <v>456.7640000000001</v>
      </c>
      <c r="G35" s="970">
        <v>20.468986458841687</v>
      </c>
      <c r="H35" s="970">
        <v>494.8030663672471</v>
      </c>
      <c r="I35" s="970">
        <v>16.295030207265384</v>
      </c>
      <c r="J35" s="1186"/>
    </row>
    <row r="36" spans="1:10" s="248" customFormat="1" ht="12.75">
      <c r="A36" s="969" t="s">
        <v>1569</v>
      </c>
      <c r="B36" s="970">
        <v>1491.853</v>
      </c>
      <c r="C36" s="970">
        <v>1453.078</v>
      </c>
      <c r="D36" s="970">
        <v>2000.31896652</v>
      </c>
      <c r="E36" s="1409">
        <v>2384.93966653</v>
      </c>
      <c r="F36" s="970">
        <v>-38.77500000000009</v>
      </c>
      <c r="G36" s="970">
        <v>-2.599116669001577</v>
      </c>
      <c r="H36" s="970">
        <v>384.62070001000006</v>
      </c>
      <c r="I36" s="970">
        <v>19.2279684614066</v>
      </c>
      <c r="J36" s="1186"/>
    </row>
    <row r="37" spans="1:10" s="248" customFormat="1" ht="12.75">
      <c r="A37" s="969" t="s">
        <v>1570</v>
      </c>
      <c r="B37" s="970">
        <v>84.857</v>
      </c>
      <c r="C37" s="970">
        <v>139.044</v>
      </c>
      <c r="D37" s="970">
        <v>124.51688103696831</v>
      </c>
      <c r="E37" s="1409">
        <v>173.35751876</v>
      </c>
      <c r="F37" s="970">
        <v>54.18700000000001</v>
      </c>
      <c r="G37" s="970">
        <v>63.856841509834204</v>
      </c>
      <c r="H37" s="970">
        <v>48.84063772303169</v>
      </c>
      <c r="I37" s="970">
        <v>39.22410946715827</v>
      </c>
      <c r="J37" s="1186"/>
    </row>
    <row r="38" spans="1:10" s="248" customFormat="1" ht="12.75">
      <c r="A38" s="969" t="s">
        <v>1571</v>
      </c>
      <c r="B38" s="970">
        <v>227.08</v>
      </c>
      <c r="C38" s="970">
        <v>229.75100000000003</v>
      </c>
      <c r="D38" s="970">
        <v>214.42506577999998</v>
      </c>
      <c r="E38" s="1409">
        <v>227.67203901999997</v>
      </c>
      <c r="F38" s="970">
        <v>2.6710000000000207</v>
      </c>
      <c r="G38" s="970">
        <v>1.1762374493570638</v>
      </c>
      <c r="H38" s="970">
        <v>13.246973239999988</v>
      </c>
      <c r="I38" s="970">
        <v>6.177903311729132</v>
      </c>
      <c r="J38" s="1186"/>
    </row>
    <row r="39" spans="1:10" s="248" customFormat="1" ht="12.75">
      <c r="A39" s="969" t="s">
        <v>1572</v>
      </c>
      <c r="B39" s="970">
        <v>712.6370000000001</v>
      </c>
      <c r="C39" s="970">
        <v>891.847</v>
      </c>
      <c r="D39" s="970">
        <v>928.7791322647988</v>
      </c>
      <c r="E39" s="1409">
        <v>967.703537272</v>
      </c>
      <c r="F39" s="970">
        <v>179.21</v>
      </c>
      <c r="G39" s="970">
        <v>25.147445333318352</v>
      </c>
      <c r="H39" s="970">
        <v>38.92440500720113</v>
      </c>
      <c r="I39" s="970">
        <v>4.190921571664211</v>
      </c>
      <c r="J39" s="1186"/>
    </row>
    <row r="40" spans="1:10" s="248" customFormat="1" ht="12.75">
      <c r="A40" s="969" t="s">
        <v>1573</v>
      </c>
      <c r="B40" s="970">
        <v>3470.1589999999997</v>
      </c>
      <c r="C40" s="970">
        <v>3757.4980000000005</v>
      </c>
      <c r="D40" s="970">
        <v>3979.969987561807</v>
      </c>
      <c r="E40" s="1409">
        <v>4451.77406983</v>
      </c>
      <c r="F40" s="970">
        <v>287.33900000000085</v>
      </c>
      <c r="G40" s="970">
        <v>8.280283410644898</v>
      </c>
      <c r="H40" s="970">
        <v>471.80408226819327</v>
      </c>
      <c r="I40" s="970">
        <v>11.85446331863492</v>
      </c>
      <c r="J40" s="1186"/>
    </row>
    <row r="41" spans="1:10" s="248" customFormat="1" ht="12.75">
      <c r="A41" s="969" t="s">
        <v>1574</v>
      </c>
      <c r="B41" s="970">
        <v>2674.928</v>
      </c>
      <c r="C41" s="970">
        <v>2979.5860000000002</v>
      </c>
      <c r="D41" s="970">
        <v>3073.61240973133</v>
      </c>
      <c r="E41" s="1409">
        <v>4013.4878552899995</v>
      </c>
      <c r="F41" s="970">
        <v>304.65800000000036</v>
      </c>
      <c r="G41" s="970">
        <v>11.389390667711444</v>
      </c>
      <c r="H41" s="970">
        <v>939.8754455586695</v>
      </c>
      <c r="I41" s="970">
        <v>30.57885381328304</v>
      </c>
      <c r="J41" s="1186"/>
    </row>
    <row r="42" spans="1:10" s="248" customFormat="1" ht="12.75">
      <c r="A42" s="969" t="s">
        <v>1575</v>
      </c>
      <c r="B42" s="970">
        <v>1099.9520000000002</v>
      </c>
      <c r="C42" s="970">
        <v>1693.6709999999998</v>
      </c>
      <c r="D42" s="970">
        <v>1749.1390926299998</v>
      </c>
      <c r="E42" s="1409">
        <v>2332.3305196300003</v>
      </c>
      <c r="F42" s="970">
        <v>593.7189999999996</v>
      </c>
      <c r="G42" s="970">
        <v>53.97680989715911</v>
      </c>
      <c r="H42" s="970">
        <v>583.1914270000004</v>
      </c>
      <c r="I42" s="970">
        <v>33.34162671552413</v>
      </c>
      <c r="J42" s="1186"/>
    </row>
    <row r="43" spans="1:10" s="248" customFormat="1" ht="12.75">
      <c r="A43" s="969" t="s">
        <v>1576</v>
      </c>
      <c r="B43" s="970">
        <v>8860.086</v>
      </c>
      <c r="C43" s="970">
        <v>12044.534</v>
      </c>
      <c r="D43" s="970">
        <v>11543.526753882647</v>
      </c>
      <c r="E43" s="1409">
        <v>14198.28022455</v>
      </c>
      <c r="F43" s="970">
        <v>3184.4480000000003</v>
      </c>
      <c r="G43" s="970">
        <v>35.94150214794756</v>
      </c>
      <c r="H43" s="970">
        <v>2654.753470667354</v>
      </c>
      <c r="I43" s="970">
        <v>22.99776772964495</v>
      </c>
      <c r="J43" s="1186"/>
    </row>
    <row r="44" spans="1:10" s="248" customFormat="1" ht="12.75">
      <c r="A44" s="969" t="s">
        <v>1577</v>
      </c>
      <c r="B44" s="970">
        <v>1471.2640000000004</v>
      </c>
      <c r="C44" s="970">
        <v>1839.898</v>
      </c>
      <c r="D44" s="970">
        <v>2025.36724817</v>
      </c>
      <c r="E44" s="1409">
        <v>2500.95395414</v>
      </c>
      <c r="F44" s="970">
        <v>368.63399999999956</v>
      </c>
      <c r="G44" s="970">
        <v>25.055598451399575</v>
      </c>
      <c r="H44" s="970">
        <v>475.5867059699999</v>
      </c>
      <c r="I44" s="970">
        <v>23.481504719685354</v>
      </c>
      <c r="J44" s="1186"/>
    </row>
    <row r="45" spans="1:10" s="248" customFormat="1" ht="12.75">
      <c r="A45" s="971" t="s">
        <v>1578</v>
      </c>
      <c r="B45" s="972">
        <v>7369.707</v>
      </c>
      <c r="C45" s="972">
        <v>8425.027</v>
      </c>
      <c r="D45" s="972">
        <v>9190.173491179186</v>
      </c>
      <c r="E45" s="1409">
        <v>10471.711157800002</v>
      </c>
      <c r="F45" s="972">
        <v>1055.32</v>
      </c>
      <c r="G45" s="972">
        <v>14.319700905341278</v>
      </c>
      <c r="H45" s="972">
        <v>1281.5376666208158</v>
      </c>
      <c r="I45" s="972">
        <v>13.94465151121301</v>
      </c>
      <c r="J45" s="1186"/>
    </row>
    <row r="46" spans="1:10" s="807" customFormat="1" ht="12.75">
      <c r="A46" s="965" t="s">
        <v>1579</v>
      </c>
      <c r="B46" s="966">
        <v>19770.6</v>
      </c>
      <c r="C46" s="966">
        <v>29603.735999999997</v>
      </c>
      <c r="D46" s="966">
        <v>32368.793902086887</v>
      </c>
      <c r="E46" s="1189">
        <v>43674.46173028999</v>
      </c>
      <c r="F46" s="966">
        <v>9833.135999999999</v>
      </c>
      <c r="G46" s="966">
        <v>49.73615368274103</v>
      </c>
      <c r="H46" s="966">
        <v>11305.667828203106</v>
      </c>
      <c r="I46" s="966">
        <v>34.92767713990791</v>
      </c>
      <c r="J46" s="1186"/>
    </row>
    <row r="47" spans="1:10" s="248" customFormat="1" ht="12.75">
      <c r="A47" s="967" t="s">
        <v>1580</v>
      </c>
      <c r="B47" s="968">
        <v>16389.592999999997</v>
      </c>
      <c r="C47" s="968">
        <v>23549.355</v>
      </c>
      <c r="D47" s="968">
        <v>26411.145290736888</v>
      </c>
      <c r="E47" s="1409">
        <v>34287.45603056999</v>
      </c>
      <c r="F47" s="968">
        <v>7159.762000000002</v>
      </c>
      <c r="G47" s="968">
        <v>43.68480657207292</v>
      </c>
      <c r="H47" s="968">
        <v>7876.310739833105</v>
      </c>
      <c r="I47" s="968">
        <v>29.821920454905616</v>
      </c>
      <c r="J47" s="1186"/>
    </row>
    <row r="48" spans="1:10" s="248" customFormat="1" ht="12.75">
      <c r="A48" s="969" t="s">
        <v>1581</v>
      </c>
      <c r="B48" s="970">
        <v>2047.2669999999998</v>
      </c>
      <c r="C48" s="970">
        <v>3969.2110000000002</v>
      </c>
      <c r="D48" s="970">
        <v>4010.9837967500002</v>
      </c>
      <c r="E48" s="1409">
        <v>6635.34030892</v>
      </c>
      <c r="F48" s="970">
        <v>1921.9440000000004</v>
      </c>
      <c r="G48" s="970">
        <v>93.87852195146019</v>
      </c>
      <c r="H48" s="970">
        <v>2624.35651217</v>
      </c>
      <c r="I48" s="970">
        <v>65.42924741547075</v>
      </c>
      <c r="J48" s="1186"/>
    </row>
    <row r="49" spans="1:10" s="248" customFormat="1" ht="12.75">
      <c r="A49" s="971" t="s">
        <v>1582</v>
      </c>
      <c r="B49" s="972">
        <v>1333.74</v>
      </c>
      <c r="C49" s="972">
        <v>2085.17</v>
      </c>
      <c r="D49" s="972">
        <v>1946.6648146</v>
      </c>
      <c r="E49" s="1409">
        <v>2751.6653908</v>
      </c>
      <c r="F49" s="972">
        <v>751.43</v>
      </c>
      <c r="G49" s="972">
        <v>56.34006627978467</v>
      </c>
      <c r="H49" s="972">
        <v>805.0005761999998</v>
      </c>
      <c r="I49" s="972">
        <v>41.35280866857457</v>
      </c>
      <c r="J49" s="1186"/>
    </row>
    <row r="50" spans="1:10" s="807" customFormat="1" ht="12.75">
      <c r="A50" s="965" t="s">
        <v>1583</v>
      </c>
      <c r="B50" s="966">
        <v>2919.4029999999993</v>
      </c>
      <c r="C50" s="966">
        <v>4931.052</v>
      </c>
      <c r="D50" s="966">
        <v>5069.395343439016</v>
      </c>
      <c r="E50" s="1189">
        <v>6101.86848711</v>
      </c>
      <c r="F50" s="966">
        <v>2011.6490000000003</v>
      </c>
      <c r="G50" s="966">
        <v>68.90617705058195</v>
      </c>
      <c r="H50" s="966">
        <v>1032.4731436709844</v>
      </c>
      <c r="I50" s="966">
        <v>20.3667907851623</v>
      </c>
      <c r="J50" s="1186"/>
    </row>
    <row r="51" spans="1:10" s="248" customFormat="1" ht="12.75">
      <c r="A51" s="967" t="s">
        <v>1584</v>
      </c>
      <c r="B51" s="968">
        <v>1012.601</v>
      </c>
      <c r="C51" s="968">
        <v>1821.211</v>
      </c>
      <c r="D51" s="968">
        <v>1673.3292856100002</v>
      </c>
      <c r="E51" s="1409">
        <v>955.4039549599999</v>
      </c>
      <c r="F51" s="968">
        <v>808.61</v>
      </c>
      <c r="G51" s="968">
        <v>79.85475029157585</v>
      </c>
      <c r="H51" s="968">
        <v>-717.9253306500003</v>
      </c>
      <c r="I51" s="968">
        <v>-42.904008005112146</v>
      </c>
      <c r="J51" s="1186"/>
    </row>
    <row r="52" spans="1:10" s="248" customFormat="1" ht="12.75">
      <c r="A52" s="969" t="s">
        <v>1585</v>
      </c>
      <c r="B52" s="970">
        <v>116.174</v>
      </c>
      <c r="C52" s="970">
        <v>209.132</v>
      </c>
      <c r="D52" s="970">
        <v>194.64100000000002</v>
      </c>
      <c r="E52" s="1409">
        <v>264.46830661</v>
      </c>
      <c r="F52" s="970">
        <v>92.958</v>
      </c>
      <c r="G52" s="970">
        <v>80.01618262261779</v>
      </c>
      <c r="H52" s="970">
        <v>69.82730661</v>
      </c>
      <c r="I52" s="970">
        <v>35.87492183558448</v>
      </c>
      <c r="J52" s="1186"/>
    </row>
    <row r="53" spans="1:10" s="248" customFormat="1" ht="12.75">
      <c r="A53" s="969" t="s">
        <v>1586</v>
      </c>
      <c r="B53" s="970">
        <v>25.315</v>
      </c>
      <c r="C53" s="970">
        <v>43.641000000000005</v>
      </c>
      <c r="D53" s="970">
        <v>65.626</v>
      </c>
      <c r="E53" s="1409">
        <v>282.71622322</v>
      </c>
      <c r="F53" s="970">
        <v>18.326000000000004</v>
      </c>
      <c r="G53" s="970">
        <v>72.3918625320956</v>
      </c>
      <c r="H53" s="970">
        <v>217.09022322</v>
      </c>
      <c r="I53" s="970">
        <v>330.79910892024503</v>
      </c>
      <c r="J53" s="1186"/>
    </row>
    <row r="54" spans="1:10" s="248" customFormat="1" ht="12.75">
      <c r="A54" s="969" t="s">
        <v>0</v>
      </c>
      <c r="B54" s="970">
        <v>16.474</v>
      </c>
      <c r="C54" s="970">
        <v>34.096</v>
      </c>
      <c r="D54" s="970">
        <v>26.433</v>
      </c>
      <c r="E54" s="1409">
        <v>284.41113276</v>
      </c>
      <c r="F54" s="970">
        <v>17.621999999999996</v>
      </c>
      <c r="G54" s="970">
        <v>106.96855651329365</v>
      </c>
      <c r="H54" s="970">
        <v>257.97813276</v>
      </c>
      <c r="I54" s="970">
        <v>975.9699344001815</v>
      </c>
      <c r="J54" s="1186"/>
    </row>
    <row r="55" spans="1:10" s="248" customFormat="1" ht="12.75">
      <c r="A55" s="969" t="s">
        <v>1</v>
      </c>
      <c r="B55" s="970">
        <v>37.512</v>
      </c>
      <c r="C55" s="970">
        <v>73.557</v>
      </c>
      <c r="D55" s="970">
        <v>143.94849483</v>
      </c>
      <c r="E55" s="1409">
        <v>172.5255906</v>
      </c>
      <c r="F55" s="970">
        <v>36.045</v>
      </c>
      <c r="G55" s="970">
        <v>96.08925143953935</v>
      </c>
      <c r="H55" s="970">
        <v>28.57709577</v>
      </c>
      <c r="I55" s="970">
        <v>19.85230606526933</v>
      </c>
      <c r="J55" s="1186"/>
    </row>
    <row r="56" spans="1:10" s="248" customFormat="1" ht="12.75">
      <c r="A56" s="969" t="s">
        <v>2</v>
      </c>
      <c r="B56" s="970">
        <v>139.145</v>
      </c>
      <c r="C56" s="970">
        <v>134.236</v>
      </c>
      <c r="D56" s="970">
        <v>106.249</v>
      </c>
      <c r="E56" s="1409">
        <v>349.39221621</v>
      </c>
      <c r="F56" s="970">
        <v>-4.90900000000002</v>
      </c>
      <c r="G56" s="970">
        <v>-3.5279744151784254</v>
      </c>
      <c r="H56" s="970">
        <v>243.14321621000002</v>
      </c>
      <c r="I56" s="970">
        <v>228.84282789485079</v>
      </c>
      <c r="J56" s="1186"/>
    </row>
    <row r="57" spans="1:10" s="248" customFormat="1" ht="12.75">
      <c r="A57" s="969" t="s">
        <v>3</v>
      </c>
      <c r="B57" s="970">
        <v>643.7629999999999</v>
      </c>
      <c r="C57" s="970">
        <v>1230.202</v>
      </c>
      <c r="D57" s="970">
        <v>1062.0868706798599</v>
      </c>
      <c r="E57" s="1409">
        <v>1385.5505717199999</v>
      </c>
      <c r="F57" s="970">
        <v>586.4390000000001</v>
      </c>
      <c r="G57" s="970">
        <v>91.09548079029086</v>
      </c>
      <c r="H57" s="970">
        <v>323.46370104014</v>
      </c>
      <c r="I57" s="970">
        <v>30.455484383597113</v>
      </c>
      <c r="J57" s="1186"/>
    </row>
    <row r="58" spans="1:10" s="248" customFormat="1" ht="12.75">
      <c r="A58" s="969" t="s">
        <v>4</v>
      </c>
      <c r="B58" s="970">
        <v>384.959</v>
      </c>
      <c r="C58" s="970">
        <v>494.279</v>
      </c>
      <c r="D58" s="970">
        <v>755.4979343654288</v>
      </c>
      <c r="E58" s="1409">
        <v>870.1460140400001</v>
      </c>
      <c r="F58" s="970">
        <v>109.32</v>
      </c>
      <c r="G58" s="970">
        <v>28.397829379232594</v>
      </c>
      <c r="H58" s="970">
        <v>114.64807967457125</v>
      </c>
      <c r="I58" s="970">
        <v>15.175167854147542</v>
      </c>
      <c r="J58" s="1186"/>
    </row>
    <row r="59" spans="1:10" s="248" customFormat="1" ht="12.75">
      <c r="A59" s="969" t="s">
        <v>5</v>
      </c>
      <c r="B59" s="970">
        <v>63.89200000000001</v>
      </c>
      <c r="C59" s="970">
        <v>42.641000000000005</v>
      </c>
      <c r="D59" s="970">
        <v>50.58902820776959</v>
      </c>
      <c r="E59" s="1409">
        <v>111.04580779</v>
      </c>
      <c r="F59" s="970">
        <v>-21.251000000000005</v>
      </c>
      <c r="G59" s="970">
        <v>-33.260815125524324</v>
      </c>
      <c r="H59" s="970">
        <v>60.45677958223041</v>
      </c>
      <c r="I59" s="970">
        <v>119.50571442869762</v>
      </c>
      <c r="J59" s="1186"/>
    </row>
    <row r="60" spans="1:10" s="248" customFormat="1" ht="12.75">
      <c r="A60" s="969" t="s">
        <v>6</v>
      </c>
      <c r="B60" s="970">
        <v>125.576</v>
      </c>
      <c r="C60" s="970">
        <v>205.55599999999998</v>
      </c>
      <c r="D60" s="970">
        <v>246.79818546595766</v>
      </c>
      <c r="E60" s="1409">
        <v>336.51696306</v>
      </c>
      <c r="F60" s="970">
        <v>79.98</v>
      </c>
      <c r="G60" s="970">
        <v>63.690514110976615</v>
      </c>
      <c r="H60" s="970">
        <v>89.71877759404236</v>
      </c>
      <c r="I60" s="970">
        <v>36.35309450296498</v>
      </c>
      <c r="J60" s="1186"/>
    </row>
    <row r="61" spans="1:10" s="248" customFormat="1" ht="12.75">
      <c r="A61" s="969" t="s">
        <v>7</v>
      </c>
      <c r="B61" s="970">
        <v>108.83200000000002</v>
      </c>
      <c r="C61" s="970">
        <v>150.522</v>
      </c>
      <c r="D61" s="970">
        <v>178.93354428</v>
      </c>
      <c r="E61" s="1409">
        <v>284.86650906000006</v>
      </c>
      <c r="F61" s="970">
        <v>41.69</v>
      </c>
      <c r="G61" s="970">
        <v>38.306748015289585</v>
      </c>
      <c r="H61" s="970">
        <v>105.93296478000005</v>
      </c>
      <c r="I61" s="970">
        <v>59.20240679647708</v>
      </c>
      <c r="J61" s="1186"/>
    </row>
    <row r="62" spans="1:10" s="248" customFormat="1" ht="12.75" hidden="1">
      <c r="A62" s="969" t="s">
        <v>8</v>
      </c>
      <c r="B62" s="970">
        <v>0</v>
      </c>
      <c r="C62" s="970">
        <v>0</v>
      </c>
      <c r="D62" s="970">
        <v>0</v>
      </c>
      <c r="E62" s="1409">
        <v>0</v>
      </c>
      <c r="F62" s="970">
        <v>0</v>
      </c>
      <c r="G62" s="970" t="e">
        <v>#DIV/0!</v>
      </c>
      <c r="H62" s="970">
        <v>0</v>
      </c>
      <c r="I62" s="970" t="e">
        <v>#DIV/0!</v>
      </c>
      <c r="J62" s="1186"/>
    </row>
    <row r="63" spans="1:10" s="248" customFormat="1" ht="12.75">
      <c r="A63" s="971" t="s">
        <v>9</v>
      </c>
      <c r="B63" s="972">
        <v>245.16</v>
      </c>
      <c r="C63" s="972">
        <v>491.979</v>
      </c>
      <c r="D63" s="972">
        <v>565.2629999999999</v>
      </c>
      <c r="E63" s="1409">
        <v>804.82519708</v>
      </c>
      <c r="F63" s="972">
        <v>246.819</v>
      </c>
      <c r="G63" s="972">
        <v>100.6767009300049</v>
      </c>
      <c r="H63" s="972">
        <v>239.56219708000003</v>
      </c>
      <c r="I63" s="972">
        <v>42.38066122849011</v>
      </c>
      <c r="J63" s="1186"/>
    </row>
    <row r="64" spans="1:10" s="807" customFormat="1" ht="12.75">
      <c r="A64" s="965" t="s">
        <v>10</v>
      </c>
      <c r="B64" s="966">
        <v>3243.207</v>
      </c>
      <c r="C64" s="966">
        <v>4222.539</v>
      </c>
      <c r="D64" s="966">
        <v>4340.192464191185</v>
      </c>
      <c r="E64" s="1189">
        <v>6527.512419850001</v>
      </c>
      <c r="F64" s="966">
        <v>979.3319999999999</v>
      </c>
      <c r="G64" s="966">
        <v>30.196407444853197</v>
      </c>
      <c r="H64" s="966">
        <v>2187.319955658816</v>
      </c>
      <c r="I64" s="966">
        <v>50.39684239133007</v>
      </c>
      <c r="J64" s="1186"/>
    </row>
    <row r="65" spans="1:10" s="248" customFormat="1" ht="12.75">
      <c r="A65" s="967" t="s">
        <v>11</v>
      </c>
      <c r="B65" s="968">
        <v>2762.663</v>
      </c>
      <c r="C65" s="968">
        <v>3694.6050000000005</v>
      </c>
      <c r="D65" s="968">
        <v>3809.7062118811846</v>
      </c>
      <c r="E65" s="1409">
        <v>5822.496905030001</v>
      </c>
      <c r="F65" s="968">
        <v>931.9420000000005</v>
      </c>
      <c r="G65" s="968">
        <v>33.73346658640596</v>
      </c>
      <c r="H65" s="968">
        <v>2012.790693148816</v>
      </c>
      <c r="I65" s="968">
        <v>52.8332260076014</v>
      </c>
      <c r="J65" s="1186"/>
    </row>
    <row r="66" spans="1:10" s="248" customFormat="1" ht="12.75">
      <c r="A66" s="969" t="s">
        <v>12</v>
      </c>
      <c r="B66" s="970">
        <v>27.81</v>
      </c>
      <c r="C66" s="970">
        <v>3.6</v>
      </c>
      <c r="D66" s="970">
        <v>4.1</v>
      </c>
      <c r="E66" s="1409">
        <v>0</v>
      </c>
      <c r="F66" s="970">
        <v>-24.21</v>
      </c>
      <c r="G66" s="970">
        <v>-87.05501618122977</v>
      </c>
      <c r="H66" s="970">
        <v>-4.1</v>
      </c>
      <c r="I66" s="970">
        <v>-100</v>
      </c>
      <c r="J66" s="1186"/>
    </row>
    <row r="67" spans="1:10" s="248" customFormat="1" ht="12.75">
      <c r="A67" s="969" t="s">
        <v>16</v>
      </c>
      <c r="B67" s="970">
        <v>331.052</v>
      </c>
      <c r="C67" s="970">
        <v>368.85900000000004</v>
      </c>
      <c r="D67" s="970">
        <v>361.65</v>
      </c>
      <c r="E67" s="1409">
        <v>427.7</v>
      </c>
      <c r="F67" s="970">
        <v>37.807000000000016</v>
      </c>
      <c r="G67" s="970">
        <v>11.420260261227847</v>
      </c>
      <c r="H67" s="970">
        <v>66.05</v>
      </c>
      <c r="I67" s="970">
        <v>18.263514447670403</v>
      </c>
      <c r="J67" s="1186"/>
    </row>
    <row r="68" spans="1:10" s="248" customFormat="1" ht="12.75">
      <c r="A68" s="969" t="s">
        <v>17</v>
      </c>
      <c r="B68" s="970">
        <v>121.68199999999999</v>
      </c>
      <c r="C68" s="970">
        <v>155.475</v>
      </c>
      <c r="D68" s="970">
        <v>164.73625231</v>
      </c>
      <c r="E68" s="1409">
        <v>277.31551482000003</v>
      </c>
      <c r="F68" s="972">
        <v>33.793000000000006</v>
      </c>
      <c r="G68" s="972">
        <v>27.771568514652955</v>
      </c>
      <c r="H68" s="972">
        <v>112.57926251000004</v>
      </c>
      <c r="I68" s="972">
        <v>68.33909411642367</v>
      </c>
      <c r="J68" s="1186"/>
    </row>
    <row r="69" spans="1:10" s="1187" customFormat="1" ht="12.75">
      <c r="A69" s="965" t="s">
        <v>18</v>
      </c>
      <c r="B69" s="966">
        <v>13130.795</v>
      </c>
      <c r="C69" s="966">
        <v>14741.184100000002</v>
      </c>
      <c r="D69" s="966">
        <v>16129.34871267768</v>
      </c>
      <c r="E69" s="1189">
        <v>17716.37274985</v>
      </c>
      <c r="F69" s="966">
        <v>1610.3891000000021</v>
      </c>
      <c r="G69" s="966">
        <v>12.264216294596041</v>
      </c>
      <c r="H69" s="966">
        <v>1587.0240371723212</v>
      </c>
      <c r="I69" s="966">
        <v>9.839355980473776</v>
      </c>
      <c r="J69" s="1186"/>
    </row>
    <row r="70" spans="1:10" s="248" customFormat="1" ht="12.75">
      <c r="A70" s="969" t="s">
        <v>19</v>
      </c>
      <c r="B70" s="970">
        <v>2491.568</v>
      </c>
      <c r="C70" s="970">
        <v>2549.263</v>
      </c>
      <c r="D70" s="970">
        <v>2893.53669541</v>
      </c>
      <c r="E70" s="1409">
        <v>3470.6119138199997</v>
      </c>
      <c r="F70" s="968">
        <v>57.69499999999971</v>
      </c>
      <c r="G70" s="968">
        <v>2.315610089710564</v>
      </c>
      <c r="H70" s="968">
        <v>577.0752184099997</v>
      </c>
      <c r="I70" s="968">
        <v>19.943594263912765</v>
      </c>
      <c r="J70" s="1186"/>
    </row>
    <row r="71" spans="1:10" s="248" customFormat="1" ht="12.75">
      <c r="A71" s="969" t="s">
        <v>20</v>
      </c>
      <c r="B71" s="970">
        <v>1306.635</v>
      </c>
      <c r="C71" s="970">
        <v>1768.134</v>
      </c>
      <c r="D71" s="970">
        <v>1722.9098166200001</v>
      </c>
      <c r="E71" s="1409">
        <v>2109.26452582</v>
      </c>
      <c r="F71" s="970">
        <v>461.499</v>
      </c>
      <c r="G71" s="970">
        <v>35.31965698148297</v>
      </c>
      <c r="H71" s="970">
        <v>386.3547091999999</v>
      </c>
      <c r="I71" s="970">
        <v>22.424546280544707</v>
      </c>
      <c r="J71" s="1186"/>
    </row>
    <row r="72" spans="1:10" s="248" customFormat="1" ht="12.75">
      <c r="A72" s="969" t="s">
        <v>21</v>
      </c>
      <c r="B72" s="970">
        <v>5.229</v>
      </c>
      <c r="C72" s="970">
        <v>9.359</v>
      </c>
      <c r="D72" s="970">
        <v>16.084</v>
      </c>
      <c r="E72" s="1409">
        <v>79.16733102</v>
      </c>
      <c r="F72" s="970">
        <v>4.13</v>
      </c>
      <c r="G72" s="970">
        <v>78.9825970548862</v>
      </c>
      <c r="H72" s="970">
        <v>63.08333102</v>
      </c>
      <c r="I72" s="970">
        <v>392.21170741109177</v>
      </c>
      <c r="J72" s="1186"/>
    </row>
    <row r="73" spans="1:10" s="248" customFormat="1" ht="12.75">
      <c r="A73" s="969" t="s">
        <v>22</v>
      </c>
      <c r="B73" s="970">
        <v>1.943</v>
      </c>
      <c r="C73" s="970">
        <v>0</v>
      </c>
      <c r="D73" s="970">
        <v>29.862000000000002</v>
      </c>
      <c r="E73" s="1409">
        <v>15.449211229999998</v>
      </c>
      <c r="F73" s="970">
        <v>-1.943</v>
      </c>
      <c r="G73" s="970">
        <v>-100</v>
      </c>
      <c r="H73" s="970">
        <v>-14.412788770000004</v>
      </c>
      <c r="I73" s="970">
        <v>-48.26464660772889</v>
      </c>
      <c r="J73" s="1186"/>
    </row>
    <row r="74" spans="1:10" s="248" customFormat="1" ht="12.75">
      <c r="A74" s="969" t="s">
        <v>23</v>
      </c>
      <c r="B74" s="970">
        <v>2295.8320000000003</v>
      </c>
      <c r="C74" s="970">
        <v>2170.385</v>
      </c>
      <c r="D74" s="970">
        <v>2506.1857490499997</v>
      </c>
      <c r="E74" s="1409">
        <v>1611.42825799</v>
      </c>
      <c r="F74" s="970">
        <v>-125.44700000000012</v>
      </c>
      <c r="G74" s="970">
        <v>-5.464119325804331</v>
      </c>
      <c r="H74" s="970">
        <v>-894.7574910599997</v>
      </c>
      <c r="I74" s="970">
        <v>-35.70196229067093</v>
      </c>
      <c r="J74" s="1186"/>
    </row>
    <row r="75" spans="1:10" s="248" customFormat="1" ht="12.75">
      <c r="A75" s="969" t="s">
        <v>24</v>
      </c>
      <c r="B75" s="970">
        <v>2320.1659999999997</v>
      </c>
      <c r="C75" s="970">
        <v>1945.4740000000002</v>
      </c>
      <c r="D75" s="970">
        <v>2670.30788064</v>
      </c>
      <c r="E75" s="1409">
        <v>3333.10400734</v>
      </c>
      <c r="F75" s="970">
        <v>-374.69199999999955</v>
      </c>
      <c r="G75" s="970">
        <v>-16.14936172670402</v>
      </c>
      <c r="H75" s="970">
        <v>662.7961267000001</v>
      </c>
      <c r="I75" s="970">
        <v>24.82096283748172</v>
      </c>
      <c r="J75" s="1186"/>
    </row>
    <row r="76" spans="1:10" s="248" customFormat="1" ht="12.75">
      <c r="A76" s="969" t="s">
        <v>25</v>
      </c>
      <c r="B76" s="970">
        <v>365.398</v>
      </c>
      <c r="C76" s="970">
        <v>399.054</v>
      </c>
      <c r="D76" s="970">
        <v>406.00771534768216</v>
      </c>
      <c r="E76" s="1409">
        <v>752.85300409</v>
      </c>
      <c r="F76" s="970">
        <v>33.65599999999995</v>
      </c>
      <c r="G76" s="970">
        <v>9.210778384118125</v>
      </c>
      <c r="H76" s="970">
        <v>346.84528874231785</v>
      </c>
      <c r="I76" s="970">
        <v>85.42825065412835</v>
      </c>
      <c r="J76" s="1186"/>
    </row>
    <row r="77" spans="1:10" s="248" customFormat="1" ht="12.75">
      <c r="A77" s="971" t="s">
        <v>26</v>
      </c>
      <c r="B77" s="972">
        <v>4344.024000000001</v>
      </c>
      <c r="C77" s="972">
        <v>5899.5151</v>
      </c>
      <c r="D77" s="972">
        <v>5884.45485561</v>
      </c>
      <c r="E77" s="1409">
        <v>6344.49449854</v>
      </c>
      <c r="F77" s="972">
        <v>1555.4910999999984</v>
      </c>
      <c r="G77" s="972">
        <v>35.807608337338785</v>
      </c>
      <c r="H77" s="972">
        <v>460.0396429299999</v>
      </c>
      <c r="I77" s="972">
        <v>7.817880402148328</v>
      </c>
      <c r="J77" s="1186"/>
    </row>
    <row r="78" spans="1:10" s="807" customFormat="1" ht="12.75">
      <c r="A78" s="965" t="s">
        <v>27</v>
      </c>
      <c r="B78" s="966">
        <v>45635.74599999999</v>
      </c>
      <c r="C78" s="966">
        <v>53309.25600000001</v>
      </c>
      <c r="D78" s="966">
        <v>55732.86741249084</v>
      </c>
      <c r="E78" s="1189">
        <v>64499.575252840004</v>
      </c>
      <c r="F78" s="966">
        <v>7673.510000000017</v>
      </c>
      <c r="G78" s="966">
        <v>16.814691711186267</v>
      </c>
      <c r="H78" s="966">
        <v>8766.707840349161</v>
      </c>
      <c r="I78" s="966">
        <v>15.72987044693912</v>
      </c>
      <c r="J78" s="1186"/>
    </row>
    <row r="79" spans="1:10" s="248" customFormat="1" ht="12.75">
      <c r="A79" s="967" t="s">
        <v>28</v>
      </c>
      <c r="B79" s="968">
        <v>20022.215</v>
      </c>
      <c r="C79" s="968">
        <v>23482.209</v>
      </c>
      <c r="D79" s="968">
        <v>23730.705280114453</v>
      </c>
      <c r="E79" s="1409">
        <v>26698.115604890005</v>
      </c>
      <c r="F79" s="968">
        <v>3459.993999999999</v>
      </c>
      <c r="G79" s="968">
        <v>17.28077537874805</v>
      </c>
      <c r="H79" s="968">
        <v>2967.410324775552</v>
      </c>
      <c r="I79" s="968">
        <v>12.504518048446473</v>
      </c>
      <c r="J79" s="1186"/>
    </row>
    <row r="80" spans="1:10" s="248" customFormat="1" ht="12.75">
      <c r="A80" s="969" t="s">
        <v>29</v>
      </c>
      <c r="B80" s="970">
        <v>6910.393999999998</v>
      </c>
      <c r="C80" s="970">
        <v>7503.113</v>
      </c>
      <c r="D80" s="970">
        <v>8661.743186884862</v>
      </c>
      <c r="E80" s="1409">
        <v>10081.9802946</v>
      </c>
      <c r="F80" s="970">
        <v>592.7190000000019</v>
      </c>
      <c r="G80" s="970">
        <v>8.577209924643979</v>
      </c>
      <c r="H80" s="970">
        <v>1420.2371077151383</v>
      </c>
      <c r="I80" s="970">
        <v>16.396666087555953</v>
      </c>
      <c r="J80" s="1186"/>
    </row>
    <row r="81" spans="1:10" s="248" customFormat="1" ht="12.75">
      <c r="A81" s="969" t="s">
        <v>30</v>
      </c>
      <c r="B81" s="970">
        <v>3765.072</v>
      </c>
      <c r="C81" s="970">
        <v>4449.263</v>
      </c>
      <c r="D81" s="970">
        <v>5063.510119625611</v>
      </c>
      <c r="E81" s="1409">
        <v>6320.922834539999</v>
      </c>
      <c r="F81" s="970">
        <v>684.1909999999998</v>
      </c>
      <c r="G81" s="970">
        <v>18.172056205034053</v>
      </c>
      <c r="H81" s="970">
        <v>1257.4127149143878</v>
      </c>
      <c r="I81" s="970">
        <v>24.832827133904477</v>
      </c>
      <c r="J81" s="1186"/>
    </row>
    <row r="82" spans="1:10" s="248" customFormat="1" ht="12.75">
      <c r="A82" s="969" t="s">
        <v>31</v>
      </c>
      <c r="B82" s="970">
        <v>7976.511</v>
      </c>
      <c r="C82" s="970">
        <v>9015.158</v>
      </c>
      <c r="D82" s="970">
        <v>9926.695243915414</v>
      </c>
      <c r="E82" s="1409">
        <v>10989.396886700002</v>
      </c>
      <c r="F82" s="970">
        <v>1038.646999999999</v>
      </c>
      <c r="G82" s="970">
        <v>13.021319722369832</v>
      </c>
      <c r="H82" s="970">
        <v>1062.7016427845883</v>
      </c>
      <c r="I82" s="970">
        <v>10.705492781557622</v>
      </c>
      <c r="J82" s="1186"/>
    </row>
    <row r="83" spans="1:10" s="248" customFormat="1" ht="12.75">
      <c r="A83" s="969" t="s">
        <v>32</v>
      </c>
      <c r="B83" s="970">
        <v>6351.335000000001</v>
      </c>
      <c r="C83" s="970">
        <v>7857.028</v>
      </c>
      <c r="D83" s="970">
        <v>7266.930245140509</v>
      </c>
      <c r="E83" s="1409">
        <v>9553.809619999998</v>
      </c>
      <c r="F83" s="970">
        <v>1505.6929999999993</v>
      </c>
      <c r="G83" s="970">
        <v>23.706716776866582</v>
      </c>
      <c r="H83" s="970">
        <v>2286.879374859489</v>
      </c>
      <c r="I83" s="970">
        <v>31.4696756087449</v>
      </c>
      <c r="J83" s="1186"/>
    </row>
    <row r="84" spans="1:10" s="248" customFormat="1" ht="12.75">
      <c r="A84" s="971" t="s">
        <v>33</v>
      </c>
      <c r="B84" s="972">
        <v>610.2190000000002</v>
      </c>
      <c r="C84" s="972">
        <v>1002.485</v>
      </c>
      <c r="D84" s="972">
        <v>1083.28333681</v>
      </c>
      <c r="E84" s="1409">
        <v>855.3500121100002</v>
      </c>
      <c r="F84" s="972">
        <v>392.26599999999985</v>
      </c>
      <c r="G84" s="972">
        <v>64.28282305205177</v>
      </c>
      <c r="H84" s="972">
        <v>-227.93332469999984</v>
      </c>
      <c r="I84" s="972">
        <v>-21.040970257255758</v>
      </c>
      <c r="J84" s="1186"/>
    </row>
    <row r="85" spans="1:10" s="807" customFormat="1" ht="12.75">
      <c r="A85" s="965" t="s">
        <v>34</v>
      </c>
      <c r="B85" s="966">
        <v>13917.49</v>
      </c>
      <c r="C85" s="966">
        <v>21378.014000000003</v>
      </c>
      <c r="D85" s="966">
        <v>24913.45078997188</v>
      </c>
      <c r="E85" s="1189">
        <v>35875.28235077001</v>
      </c>
      <c r="F85" s="966">
        <v>7460.524000000003</v>
      </c>
      <c r="G85" s="966">
        <v>53.60538430421005</v>
      </c>
      <c r="H85" s="966">
        <v>10961.831560798128</v>
      </c>
      <c r="I85" s="966">
        <v>43.99965164685442</v>
      </c>
      <c r="J85" s="1186"/>
    </row>
    <row r="86" spans="1:10" s="248" customFormat="1" ht="12.75">
      <c r="A86" s="967" t="s">
        <v>35</v>
      </c>
      <c r="B86" s="968">
        <v>170.788</v>
      </c>
      <c r="C86" s="968">
        <v>363.155</v>
      </c>
      <c r="D86" s="968">
        <v>531.827</v>
      </c>
      <c r="E86" s="1409">
        <v>61.57549415</v>
      </c>
      <c r="F86" s="968">
        <v>192.36699999999996</v>
      </c>
      <c r="G86" s="968">
        <v>112.63496264374544</v>
      </c>
      <c r="H86" s="968">
        <v>-470.25150585</v>
      </c>
      <c r="I86" s="968">
        <v>-88.42189393355359</v>
      </c>
      <c r="J86" s="1186"/>
    </row>
    <row r="87" spans="1:10" s="248" customFormat="1" ht="12.75">
      <c r="A87" s="969" t="s">
        <v>36</v>
      </c>
      <c r="B87" s="970">
        <v>1069.871</v>
      </c>
      <c r="C87" s="970">
        <v>1464.595</v>
      </c>
      <c r="D87" s="970">
        <v>1555.8763528018796</v>
      </c>
      <c r="E87" s="1409">
        <v>1759.32105821</v>
      </c>
      <c r="F87" s="970">
        <v>394.72399999999993</v>
      </c>
      <c r="G87" s="970">
        <v>36.89454149145083</v>
      </c>
      <c r="H87" s="970">
        <v>203.4447054081204</v>
      </c>
      <c r="I87" s="970">
        <v>13.075891605508987</v>
      </c>
      <c r="J87" s="1186"/>
    </row>
    <row r="88" spans="1:10" s="248" customFormat="1" ht="12.75">
      <c r="A88" s="969" t="s">
        <v>37</v>
      </c>
      <c r="B88" s="970">
        <v>1321.985</v>
      </c>
      <c r="C88" s="970">
        <v>1840.25</v>
      </c>
      <c r="D88" s="970">
        <v>1925.3011749799996</v>
      </c>
      <c r="E88" s="1409">
        <v>1261.75851377</v>
      </c>
      <c r="F88" s="970">
        <v>518.265</v>
      </c>
      <c r="G88" s="970">
        <v>39.20354618244535</v>
      </c>
      <c r="H88" s="970">
        <v>-663.5426612099996</v>
      </c>
      <c r="I88" s="970">
        <v>-34.464356529408576</v>
      </c>
      <c r="J88" s="1186"/>
    </row>
    <row r="89" spans="1:10" s="248" customFormat="1" ht="12.75">
      <c r="A89" s="969" t="s">
        <v>38</v>
      </c>
      <c r="B89" s="970">
        <v>2824.224</v>
      </c>
      <c r="C89" s="970">
        <v>2440.31</v>
      </c>
      <c r="D89" s="970">
        <v>2790.6950000000006</v>
      </c>
      <c r="E89" s="1409">
        <v>3406.613134949999</v>
      </c>
      <c r="F89" s="970">
        <v>-383.9140000000002</v>
      </c>
      <c r="G89" s="970">
        <v>-13.593610138572584</v>
      </c>
      <c r="H89" s="970">
        <v>615.9181349499986</v>
      </c>
      <c r="I89" s="970">
        <v>22.07042098652839</v>
      </c>
      <c r="J89" s="1186"/>
    </row>
    <row r="90" spans="1:10" s="248" customFormat="1" ht="12.75">
      <c r="A90" s="969" t="s">
        <v>39</v>
      </c>
      <c r="B90" s="970">
        <v>227.21200000000005</v>
      </c>
      <c r="C90" s="970">
        <v>283.515</v>
      </c>
      <c r="D90" s="970">
        <v>366.05780522</v>
      </c>
      <c r="E90" s="1409">
        <v>570.63224805</v>
      </c>
      <c r="F90" s="970">
        <v>56.30299999999994</v>
      </c>
      <c r="G90" s="970">
        <v>24.779941200288686</v>
      </c>
      <c r="H90" s="970">
        <v>204.57444283000007</v>
      </c>
      <c r="I90" s="970">
        <v>55.885830028143026</v>
      </c>
      <c r="J90" s="1186"/>
    </row>
    <row r="91" spans="1:10" s="248" customFormat="1" ht="12.75">
      <c r="A91" s="969" t="s">
        <v>42</v>
      </c>
      <c r="B91" s="970">
        <v>308.463</v>
      </c>
      <c r="C91" s="970">
        <v>103.157</v>
      </c>
      <c r="D91" s="970">
        <v>73.95599999999999</v>
      </c>
      <c r="E91" s="1409">
        <v>107.66033569999999</v>
      </c>
      <c r="F91" s="970">
        <v>-205.30600000000004</v>
      </c>
      <c r="G91" s="970">
        <v>-66.55773950198241</v>
      </c>
      <c r="H91" s="970">
        <v>33.7043357</v>
      </c>
      <c r="I91" s="970">
        <v>45.57349734977555</v>
      </c>
      <c r="J91" s="1186"/>
    </row>
    <row r="92" spans="1:10" s="248" customFormat="1" ht="12.75">
      <c r="A92" s="969" t="s">
        <v>43</v>
      </c>
      <c r="B92" s="970">
        <v>1430.297</v>
      </c>
      <c r="C92" s="970">
        <v>1988.571</v>
      </c>
      <c r="D92" s="970">
        <v>2069.8173357799997</v>
      </c>
      <c r="E92" s="1409">
        <v>2278.62706606</v>
      </c>
      <c r="F92" s="970">
        <v>558.2739999999999</v>
      </c>
      <c r="G92" s="970">
        <v>39.03203320708915</v>
      </c>
      <c r="H92" s="970">
        <v>208.80973028000017</v>
      </c>
      <c r="I92" s="970">
        <v>10.088316812812437</v>
      </c>
      <c r="J92" s="1186"/>
    </row>
    <row r="93" spans="1:10" s="248" customFormat="1" ht="12.75">
      <c r="A93" s="969" t="s">
        <v>44</v>
      </c>
      <c r="B93" s="970">
        <v>164.11100000000002</v>
      </c>
      <c r="C93" s="970">
        <v>0</v>
      </c>
      <c r="D93" s="970">
        <v>22.372999999999998</v>
      </c>
      <c r="E93" s="1409">
        <v>0</v>
      </c>
      <c r="F93" s="970">
        <v>-164.11100000000002</v>
      </c>
      <c r="G93" s="970">
        <v>-100</v>
      </c>
      <c r="H93" s="970">
        <v>-22.372999999999998</v>
      </c>
      <c r="I93" s="970">
        <v>-100</v>
      </c>
      <c r="J93" s="1186"/>
    </row>
    <row r="94" spans="1:10" s="248" customFormat="1" ht="12.75">
      <c r="A94" s="969" t="s">
        <v>45</v>
      </c>
      <c r="B94" s="970">
        <v>1660.22</v>
      </c>
      <c r="C94" s="970">
        <v>1347.1979999999999</v>
      </c>
      <c r="D94" s="970">
        <v>1674.297</v>
      </c>
      <c r="E94" s="1409">
        <v>1206.0779627699999</v>
      </c>
      <c r="F94" s="970">
        <v>-313.02200000000016</v>
      </c>
      <c r="G94" s="970">
        <v>-18.854248232162014</v>
      </c>
      <c r="H94" s="970">
        <v>-468.21903723000014</v>
      </c>
      <c r="I94" s="970">
        <v>-27.965112356409893</v>
      </c>
      <c r="J94" s="1186"/>
    </row>
    <row r="95" spans="1:10" s="248" customFormat="1" ht="12.75">
      <c r="A95" s="969" t="s">
        <v>46</v>
      </c>
      <c r="B95" s="970">
        <v>326.497</v>
      </c>
      <c r="C95" s="970">
        <v>656.793</v>
      </c>
      <c r="D95" s="970">
        <v>680.4795568500001</v>
      </c>
      <c r="E95" s="1409">
        <v>1290.06357625</v>
      </c>
      <c r="F95" s="970">
        <v>330.296</v>
      </c>
      <c r="G95" s="970">
        <v>101.16356352432028</v>
      </c>
      <c r="H95" s="970">
        <v>609.5840194</v>
      </c>
      <c r="I95" s="970">
        <v>89.58153309143013</v>
      </c>
      <c r="J95" s="1186"/>
    </row>
    <row r="96" spans="1:10" s="248" customFormat="1" ht="12.75">
      <c r="A96" s="969" t="s">
        <v>125</v>
      </c>
      <c r="B96" s="970">
        <v>2486.531</v>
      </c>
      <c r="C96" s="970">
        <v>8478.511999999999</v>
      </c>
      <c r="D96" s="970">
        <v>10734.14756434</v>
      </c>
      <c r="E96" s="1409">
        <v>21823.457933590005</v>
      </c>
      <c r="F96" s="970">
        <v>5991.980999999999</v>
      </c>
      <c r="G96" s="970">
        <v>240.9775305435564</v>
      </c>
      <c r="H96" s="970">
        <v>11089.310369250004</v>
      </c>
      <c r="I96" s="970">
        <v>103.308719232535</v>
      </c>
      <c r="J96" s="1186"/>
    </row>
    <row r="97" spans="1:10" s="248" customFormat="1" ht="12.75">
      <c r="A97" s="971" t="s">
        <v>47</v>
      </c>
      <c r="B97" s="972">
        <v>1927.2909999999997</v>
      </c>
      <c r="C97" s="972">
        <v>2411.958</v>
      </c>
      <c r="D97" s="972">
        <v>2488.623</v>
      </c>
      <c r="E97" s="1409">
        <v>2109.49502727</v>
      </c>
      <c r="F97" s="972">
        <v>484.66700000000037</v>
      </c>
      <c r="G97" s="972">
        <v>25.14757761023117</v>
      </c>
      <c r="H97" s="972">
        <v>-379.12797273000024</v>
      </c>
      <c r="I97" s="972">
        <v>-15.234447834404818</v>
      </c>
      <c r="J97" s="1186"/>
    </row>
    <row r="98" spans="1:10" s="807" customFormat="1" ht="12.75">
      <c r="A98" s="965" t="s">
        <v>76</v>
      </c>
      <c r="B98" s="966">
        <v>18367.351299999995</v>
      </c>
      <c r="C98" s="966">
        <v>21353.483</v>
      </c>
      <c r="D98" s="966">
        <v>21163.27120273377</v>
      </c>
      <c r="E98" s="1189">
        <v>22428.273449043998</v>
      </c>
      <c r="F98" s="966">
        <v>2986.1317000000054</v>
      </c>
      <c r="G98" s="966">
        <v>16.257824284114424</v>
      </c>
      <c r="H98" s="966">
        <v>1265.0022463102287</v>
      </c>
      <c r="I98" s="966">
        <v>5.9773474251316205</v>
      </c>
      <c r="J98" s="1186"/>
    </row>
    <row r="99" spans="1:10" s="248" customFormat="1" ht="12.75">
      <c r="A99" s="967" t="s">
        <v>77</v>
      </c>
      <c r="B99" s="968">
        <v>2796.305</v>
      </c>
      <c r="C99" s="968">
        <v>3405.774</v>
      </c>
      <c r="D99" s="968">
        <v>3434.2695160300837</v>
      </c>
      <c r="E99" s="1409">
        <v>1349.6582445939998</v>
      </c>
      <c r="F99" s="968">
        <v>609.469</v>
      </c>
      <c r="G99" s="968">
        <v>21.79551229211406</v>
      </c>
      <c r="H99" s="968">
        <v>-2084.611271436084</v>
      </c>
      <c r="I99" s="968">
        <v>-60.70028172529203</v>
      </c>
      <c r="J99" s="1186"/>
    </row>
    <row r="100" spans="1:10" s="248" customFormat="1" ht="12.75">
      <c r="A100" s="969" t="s">
        <v>78</v>
      </c>
      <c r="B100" s="970">
        <v>4627.730999999999</v>
      </c>
      <c r="C100" s="970">
        <v>4493.788</v>
      </c>
      <c r="D100" s="970">
        <v>4339.924406777917</v>
      </c>
      <c r="E100" s="1409">
        <v>4578.087587870001</v>
      </c>
      <c r="F100" s="970">
        <v>-133.9429999999993</v>
      </c>
      <c r="G100" s="970">
        <v>-2.894355786885611</v>
      </c>
      <c r="H100" s="970">
        <v>238.1631810920835</v>
      </c>
      <c r="I100" s="970">
        <v>5.487726484823789</v>
      </c>
      <c r="J100" s="1186"/>
    </row>
    <row r="101" spans="1:10" s="248" customFormat="1" ht="12.75">
      <c r="A101" s="969" t="s">
        <v>79</v>
      </c>
      <c r="B101" s="970">
        <v>209.05</v>
      </c>
      <c r="C101" s="970">
        <v>145.68800000000002</v>
      </c>
      <c r="D101" s="970">
        <v>149.36279966</v>
      </c>
      <c r="E101" s="1409">
        <v>183.3692306</v>
      </c>
      <c r="F101" s="970">
        <v>-63.361999999999995</v>
      </c>
      <c r="G101" s="970">
        <v>-30.309495336044005</v>
      </c>
      <c r="H101" s="970">
        <v>34.00643094</v>
      </c>
      <c r="I101" s="970">
        <v>22.76767107834754</v>
      </c>
      <c r="J101" s="1186"/>
    </row>
    <row r="102" spans="1:10" s="248" customFormat="1" ht="12.75">
      <c r="A102" s="969" t="s">
        <v>80</v>
      </c>
      <c r="B102" s="970">
        <v>184.025</v>
      </c>
      <c r="C102" s="970">
        <v>338.504</v>
      </c>
      <c r="D102" s="970">
        <v>250.19324400940545</v>
      </c>
      <c r="E102" s="1409">
        <v>271.87148798</v>
      </c>
      <c r="F102" s="970">
        <v>154.479</v>
      </c>
      <c r="G102" s="970">
        <v>83.9445727482679</v>
      </c>
      <c r="H102" s="970">
        <v>21.678243970594536</v>
      </c>
      <c r="I102" s="970">
        <v>8.664600060015847</v>
      </c>
      <c r="J102" s="1186"/>
    </row>
    <row r="103" spans="1:10" s="248" customFormat="1" ht="12.75">
      <c r="A103" s="969" t="s">
        <v>81</v>
      </c>
      <c r="B103" s="970">
        <v>114.21130000000002</v>
      </c>
      <c r="C103" s="970">
        <v>238.785</v>
      </c>
      <c r="D103" s="970">
        <v>252.78980562417513</v>
      </c>
      <c r="E103" s="1409">
        <v>303.29372643</v>
      </c>
      <c r="F103" s="970">
        <v>124.57369999999997</v>
      </c>
      <c r="G103" s="970">
        <v>109.07300766211394</v>
      </c>
      <c r="H103" s="970">
        <v>50.50392080582486</v>
      </c>
      <c r="I103" s="970">
        <v>19.978622429462007</v>
      </c>
      <c r="J103" s="1186"/>
    </row>
    <row r="104" spans="1:10" s="248" customFormat="1" ht="12.75">
      <c r="A104" s="969" t="s">
        <v>84</v>
      </c>
      <c r="B104" s="970">
        <v>1862.295</v>
      </c>
      <c r="C104" s="970">
        <v>2396.581</v>
      </c>
      <c r="D104" s="970">
        <v>2727.369907411553</v>
      </c>
      <c r="E104" s="1409">
        <v>3464.47517056</v>
      </c>
      <c r="F104" s="970">
        <v>534.2860000000001</v>
      </c>
      <c r="G104" s="970">
        <v>28.68965443176296</v>
      </c>
      <c r="H104" s="970">
        <v>737.1052631484472</v>
      </c>
      <c r="I104" s="970">
        <v>27.026229964090454</v>
      </c>
      <c r="J104" s="1186"/>
    </row>
    <row r="105" spans="1:10" s="248" customFormat="1" ht="12.75">
      <c r="A105" s="969" t="s">
        <v>85</v>
      </c>
      <c r="B105" s="970">
        <v>3736.91</v>
      </c>
      <c r="C105" s="970">
        <v>4635.68</v>
      </c>
      <c r="D105" s="970">
        <v>4661.854223847507</v>
      </c>
      <c r="E105" s="1409">
        <v>5206.567472789999</v>
      </c>
      <c r="F105" s="970">
        <v>898.77</v>
      </c>
      <c r="G105" s="970">
        <v>24.051154563529774</v>
      </c>
      <c r="H105" s="970">
        <v>544.7132489424921</v>
      </c>
      <c r="I105" s="970">
        <v>11.684476236001458</v>
      </c>
      <c r="J105" s="1186"/>
    </row>
    <row r="106" spans="1:10" s="248" customFormat="1" ht="12.75">
      <c r="A106" s="969" t="s">
        <v>86</v>
      </c>
      <c r="B106" s="970">
        <v>761.132</v>
      </c>
      <c r="C106" s="970">
        <v>702.171</v>
      </c>
      <c r="D106" s="970">
        <v>914.234880265971</v>
      </c>
      <c r="E106" s="1409">
        <v>936.77360656</v>
      </c>
      <c r="F106" s="970">
        <v>-58.9609999999999</v>
      </c>
      <c r="G106" s="970">
        <v>-7.746488125581358</v>
      </c>
      <c r="H106" s="970">
        <v>22.538726294028947</v>
      </c>
      <c r="I106" s="970">
        <v>2.4653102589426403</v>
      </c>
      <c r="J106" s="1186"/>
    </row>
    <row r="107" spans="1:10" s="248" customFormat="1" ht="12.75">
      <c r="A107" s="971" t="s">
        <v>87</v>
      </c>
      <c r="B107" s="972">
        <v>4075.691999999999</v>
      </c>
      <c r="C107" s="972">
        <v>4996.512000000001</v>
      </c>
      <c r="D107" s="972">
        <v>4433.272419107158</v>
      </c>
      <c r="E107" s="1409">
        <v>6134.17692166</v>
      </c>
      <c r="F107" s="972">
        <v>920.8200000000015</v>
      </c>
      <c r="G107" s="972">
        <v>22.5929731687282</v>
      </c>
      <c r="H107" s="972">
        <v>1700.9045025528412</v>
      </c>
      <c r="I107" s="972">
        <v>38.36679413658491</v>
      </c>
      <c r="J107" s="1186"/>
    </row>
    <row r="108" spans="1:10" s="807" customFormat="1" ht="12.75">
      <c r="A108" s="965" t="s">
        <v>88</v>
      </c>
      <c r="B108" s="966">
        <v>8120.106</v>
      </c>
      <c r="C108" s="966">
        <v>8235.737</v>
      </c>
      <c r="D108" s="966">
        <v>9437.14624445023</v>
      </c>
      <c r="E108" s="1189">
        <v>12919.520975461997</v>
      </c>
      <c r="F108" s="966">
        <v>115.6309999999994</v>
      </c>
      <c r="G108" s="966">
        <v>1.4240085043224733</v>
      </c>
      <c r="H108" s="966">
        <v>3482.374731011767</v>
      </c>
      <c r="I108" s="966">
        <v>36.90071808582676</v>
      </c>
      <c r="J108" s="1186"/>
    </row>
    <row r="109" spans="1:10" s="248" customFormat="1" ht="12.75">
      <c r="A109" s="967" t="s">
        <v>98</v>
      </c>
      <c r="B109" s="968">
        <v>3865.6869999999994</v>
      </c>
      <c r="C109" s="968">
        <v>4845.087</v>
      </c>
      <c r="D109" s="968">
        <v>5326.415646149304</v>
      </c>
      <c r="E109" s="1409">
        <v>8299.718341329997</v>
      </c>
      <c r="F109" s="968">
        <v>979.400000000001</v>
      </c>
      <c r="G109" s="968">
        <v>25.33572945766176</v>
      </c>
      <c r="H109" s="968">
        <v>2973.3026951806933</v>
      </c>
      <c r="I109" s="968">
        <v>55.82183015195636</v>
      </c>
      <c r="J109" s="1186"/>
    </row>
    <row r="110" spans="1:10" s="248" customFormat="1" ht="12.75">
      <c r="A110" s="969" t="s">
        <v>99</v>
      </c>
      <c r="B110" s="970">
        <v>1015.7209999999999</v>
      </c>
      <c r="C110" s="970">
        <v>946.267</v>
      </c>
      <c r="D110" s="970">
        <v>1057.134716634392</v>
      </c>
      <c r="E110" s="1409">
        <v>1322.85493956</v>
      </c>
      <c r="F110" s="970">
        <v>-69.45399999999984</v>
      </c>
      <c r="G110" s="970">
        <v>-6.8379013528321115</v>
      </c>
      <c r="H110" s="970">
        <v>265.72022292560814</v>
      </c>
      <c r="I110" s="970">
        <v>25.135890321678556</v>
      </c>
      <c r="J110" s="1186"/>
    </row>
    <row r="111" spans="1:10" s="248" customFormat="1" ht="12.75">
      <c r="A111" s="969" t="s">
        <v>100</v>
      </c>
      <c r="B111" s="970">
        <v>3050.353</v>
      </c>
      <c r="C111" s="970">
        <v>2186.532</v>
      </c>
      <c r="D111" s="970">
        <v>2809.995881666534</v>
      </c>
      <c r="E111" s="1409">
        <v>2974.7159519700003</v>
      </c>
      <c r="F111" s="970">
        <v>-863.8209999999999</v>
      </c>
      <c r="G111" s="970">
        <v>-28.318722456056722</v>
      </c>
      <c r="H111" s="970">
        <v>164.7200703034664</v>
      </c>
      <c r="I111" s="970">
        <v>5.8619328013312</v>
      </c>
      <c r="J111" s="1186"/>
    </row>
    <row r="112" spans="1:10" s="248" customFormat="1" ht="12.75">
      <c r="A112" s="971" t="s">
        <v>101</v>
      </c>
      <c r="B112" s="972">
        <v>188.345</v>
      </c>
      <c r="C112" s="972">
        <v>257.851</v>
      </c>
      <c r="D112" s="972">
        <v>243.6</v>
      </c>
      <c r="E112" s="1409">
        <v>322.23174260200005</v>
      </c>
      <c r="F112" s="970">
        <v>69.506</v>
      </c>
      <c r="G112" s="970">
        <v>36.90355464705726</v>
      </c>
      <c r="H112" s="970">
        <v>78.63174260200006</v>
      </c>
      <c r="I112" s="970">
        <v>32.27904047701152</v>
      </c>
      <c r="J112" s="1186"/>
    </row>
    <row r="113" spans="1:10" ht="12.75">
      <c r="A113" s="973" t="s">
        <v>102</v>
      </c>
      <c r="B113" s="974">
        <v>24.053</v>
      </c>
      <c r="C113" s="974">
        <v>0</v>
      </c>
      <c r="D113" s="974">
        <v>0</v>
      </c>
      <c r="E113" s="1413">
        <v>1682.676</v>
      </c>
      <c r="F113" s="974">
        <v>-24.053</v>
      </c>
      <c r="G113" s="974">
        <v>-100</v>
      </c>
      <c r="H113" s="974">
        <v>1682.676</v>
      </c>
      <c r="I113" s="974" t="e">
        <v>#DIV/0!</v>
      </c>
      <c r="J113" s="1186"/>
    </row>
    <row r="114" spans="1:10" s="807" customFormat="1" ht="12.75">
      <c r="A114" s="965" t="s">
        <v>103</v>
      </c>
      <c r="B114" s="966">
        <v>29149.284000000007</v>
      </c>
      <c r="C114" s="966">
        <v>41959.565</v>
      </c>
      <c r="D114" s="966">
        <v>46656.28661592417</v>
      </c>
      <c r="E114" s="1414">
        <v>66672.986828787</v>
      </c>
      <c r="F114" s="966">
        <v>12810.280999999995</v>
      </c>
      <c r="G114" s="966">
        <v>43.947154928402334</v>
      </c>
      <c r="H114" s="966">
        <v>20016.700212862837</v>
      </c>
      <c r="I114" s="966">
        <v>42.90247180972816</v>
      </c>
      <c r="J114" s="1186"/>
    </row>
    <row r="115" spans="1:10" s="807" customFormat="1" ht="12.75" hidden="1">
      <c r="A115" s="965"/>
      <c r="B115" s="966"/>
      <c r="C115" s="966">
        <v>0</v>
      </c>
      <c r="D115" s="966"/>
      <c r="E115" s="1414">
        <v>0</v>
      </c>
      <c r="F115" s="966"/>
      <c r="G115" s="966"/>
      <c r="H115" s="966"/>
      <c r="I115" s="966"/>
      <c r="J115" s="1186"/>
    </row>
    <row r="116" spans="1:10" ht="12.75">
      <c r="A116" s="965" t="s">
        <v>50</v>
      </c>
      <c r="B116" s="966">
        <v>231844.6593</v>
      </c>
      <c r="C116" s="966">
        <v>288568.6601</v>
      </c>
      <c r="D116" s="966">
        <v>306535.72639873094</v>
      </c>
      <c r="E116" s="1189">
        <v>379415.27214605303</v>
      </c>
      <c r="F116" s="966">
        <v>56724.00079999998</v>
      </c>
      <c r="G116" s="966">
        <v>24.466382348967908</v>
      </c>
      <c r="H116" s="966">
        <v>72879.54574732209</v>
      </c>
      <c r="I116" s="966">
        <v>23.775220788627728</v>
      </c>
      <c r="J116" s="1186"/>
    </row>
    <row r="117" ht="12.75">
      <c r="J117" s="1186"/>
    </row>
    <row r="118" ht="12.75">
      <c r="E118" s="590"/>
    </row>
    <row r="119" spans="5:8" ht="12.75">
      <c r="E119" s="590"/>
      <c r="H119" s="590"/>
    </row>
  </sheetData>
  <sheetProtection/>
  <mergeCells count="4"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34">
      <selection activeCell="E50" sqref="E50"/>
    </sheetView>
  </sheetViews>
  <sheetFormatPr defaultColWidth="9.140625" defaultRowHeight="12.75"/>
  <cols>
    <col min="1" max="1" width="28.57421875" style="341" customWidth="1"/>
    <col min="2" max="4" width="8.421875" style="341" bestFit="1" customWidth="1"/>
    <col min="5" max="5" width="10.28125" style="341" customWidth="1"/>
    <col min="6" max="6" width="8.57421875" style="341" customWidth="1"/>
    <col min="7" max="7" width="7.00390625" style="341" bestFit="1" customWidth="1"/>
    <col min="8" max="8" width="9.00390625" style="341" customWidth="1"/>
    <col min="9" max="9" width="9.57421875" style="341" customWidth="1"/>
    <col min="10" max="16384" width="9.140625" style="341" customWidth="1"/>
  </cols>
  <sheetData>
    <row r="1" spans="1:9" ht="12.75">
      <c r="A1" s="808" t="s">
        <v>288</v>
      </c>
      <c r="B1" s="808"/>
      <c r="C1" s="808"/>
      <c r="D1" s="808"/>
      <c r="E1" s="808"/>
      <c r="F1" s="808"/>
      <c r="G1" s="808"/>
      <c r="H1" s="808"/>
      <c r="I1" s="808"/>
    </row>
    <row r="2" spans="1:9" s="1184" customFormat="1" ht="15.75">
      <c r="A2" s="1745" t="s">
        <v>252</v>
      </c>
      <c r="B2" s="1745"/>
      <c r="C2" s="1745"/>
      <c r="D2" s="1745"/>
      <c r="E2" s="1745"/>
      <c r="F2" s="1745"/>
      <c r="G2" s="1745"/>
      <c r="H2" s="1745"/>
      <c r="I2" s="1745"/>
    </row>
    <row r="3" spans="1:9" ht="12.75">
      <c r="A3" s="807"/>
      <c r="B3" s="807"/>
      <c r="C3" s="807"/>
      <c r="D3" s="807"/>
      <c r="E3" s="807"/>
      <c r="F3" s="807"/>
      <c r="G3" s="807"/>
      <c r="I3" s="964" t="s">
        <v>1034</v>
      </c>
    </row>
    <row r="4" spans="1:9" ht="12.75">
      <c r="A4" s="1442"/>
      <c r="B4" s="1444">
        <v>2007</v>
      </c>
      <c r="C4" s="1444">
        <v>2008</v>
      </c>
      <c r="D4" s="1444">
        <v>2008</v>
      </c>
      <c r="E4" s="1444">
        <v>2009</v>
      </c>
      <c r="F4" s="1746" t="s">
        <v>89</v>
      </c>
      <c r="G4" s="1747"/>
      <c r="H4" s="1747"/>
      <c r="I4" s="1748"/>
    </row>
    <row r="5" spans="1:9" ht="12.75">
      <c r="A5" s="593" t="s">
        <v>1540</v>
      </c>
      <c r="B5" s="593" t="s">
        <v>631</v>
      </c>
      <c r="C5" s="593" t="s">
        <v>541</v>
      </c>
      <c r="D5" s="593" t="s">
        <v>631</v>
      </c>
      <c r="E5" s="593" t="s">
        <v>541</v>
      </c>
      <c r="F5" s="1749" t="s">
        <v>644</v>
      </c>
      <c r="G5" s="1750"/>
      <c r="H5" s="1749" t="s">
        <v>1484</v>
      </c>
      <c r="I5" s="1750"/>
    </row>
    <row r="6" spans="1:9" ht="12.75">
      <c r="A6" s="1443"/>
      <c r="B6" s="993"/>
      <c r="C6" s="993"/>
      <c r="D6" s="993"/>
      <c r="E6" s="993"/>
      <c r="F6" s="591" t="s">
        <v>114</v>
      </c>
      <c r="G6" s="591" t="s">
        <v>203</v>
      </c>
      <c r="H6" s="591" t="s">
        <v>114</v>
      </c>
      <c r="I6" s="591" t="s">
        <v>203</v>
      </c>
    </row>
    <row r="7" spans="1:11" ht="12.75">
      <c r="A7" s="976" t="s">
        <v>1489</v>
      </c>
      <c r="B7" s="974">
        <v>2875.177</v>
      </c>
      <c r="C7" s="974">
        <v>3668.244</v>
      </c>
      <c r="D7" s="974">
        <v>4069.544000000001</v>
      </c>
      <c r="E7" s="974">
        <v>5444.062524139999</v>
      </c>
      <c r="F7" s="974">
        <v>793.067</v>
      </c>
      <c r="G7" s="974">
        <v>27.58324096220859</v>
      </c>
      <c r="H7" s="974">
        <v>1374.5185241399986</v>
      </c>
      <c r="I7" s="974">
        <v>33.77573812053632</v>
      </c>
      <c r="K7" s="590"/>
    </row>
    <row r="8" spans="1:11" ht="12.75">
      <c r="A8" s="976" t="s">
        <v>1490</v>
      </c>
      <c r="B8" s="974">
        <v>3602.5550000000003</v>
      </c>
      <c r="C8" s="974">
        <v>3341.624</v>
      </c>
      <c r="D8" s="974">
        <v>2857.1297272891434</v>
      </c>
      <c r="E8" s="974">
        <v>2202.52121918</v>
      </c>
      <c r="F8" s="974">
        <v>-260.9310000000005</v>
      </c>
      <c r="G8" s="974">
        <v>-7.242942855834275</v>
      </c>
      <c r="H8" s="974">
        <v>-654.6085081091433</v>
      </c>
      <c r="I8" s="974">
        <v>-22.911403071999764</v>
      </c>
      <c r="K8" s="590"/>
    </row>
    <row r="9" spans="1:11" ht="12.75">
      <c r="A9" s="976" t="s">
        <v>1491</v>
      </c>
      <c r="B9" s="974">
        <v>2749.423</v>
      </c>
      <c r="C9" s="974">
        <v>3706.322</v>
      </c>
      <c r="D9" s="974">
        <v>5017.719020489999</v>
      </c>
      <c r="E9" s="974">
        <v>5302.488881130001</v>
      </c>
      <c r="F9" s="974">
        <v>956.8990000000003</v>
      </c>
      <c r="G9" s="974">
        <v>34.80362970703309</v>
      </c>
      <c r="H9" s="974">
        <v>284.76986064000175</v>
      </c>
      <c r="I9" s="974">
        <v>5.675285114155175</v>
      </c>
      <c r="K9" s="590"/>
    </row>
    <row r="10" spans="1:11" ht="12.75">
      <c r="A10" s="976" t="s">
        <v>1492</v>
      </c>
      <c r="B10" s="974">
        <v>6077.4580000000005</v>
      </c>
      <c r="C10" s="974">
        <v>5933.466</v>
      </c>
      <c r="D10" s="974">
        <v>5750.786699707944</v>
      </c>
      <c r="E10" s="968">
        <v>5116.74180815</v>
      </c>
      <c r="F10" s="974">
        <v>-143.9920000000002</v>
      </c>
      <c r="G10" s="974">
        <v>-2.369280050968681</v>
      </c>
      <c r="H10" s="974">
        <v>-634.0448915579436</v>
      </c>
      <c r="I10" s="974">
        <v>-11.02535921894206</v>
      </c>
      <c r="K10" s="590"/>
    </row>
    <row r="11" spans="1:11" ht="12.75">
      <c r="A11" s="977" t="s">
        <v>1493</v>
      </c>
      <c r="B11" s="968">
        <v>3443.9130000000005</v>
      </c>
      <c r="C11" s="968">
        <v>2673.598</v>
      </c>
      <c r="D11" s="1666">
        <v>2459.5750514580286</v>
      </c>
      <c r="E11" s="968">
        <v>2913.0629441</v>
      </c>
      <c r="F11" s="87">
        <v>-770.3150000000005</v>
      </c>
      <c r="G11" s="968">
        <v>-22.36743494972145</v>
      </c>
      <c r="H11" s="968">
        <v>453.4878926419715</v>
      </c>
      <c r="I11" s="968">
        <v>18.437652161626264</v>
      </c>
      <c r="K11" s="590"/>
    </row>
    <row r="12" spans="1:11" ht="12.75">
      <c r="A12" s="978" t="s">
        <v>1494</v>
      </c>
      <c r="B12" s="972">
        <v>2633.544999999999</v>
      </c>
      <c r="C12" s="972">
        <v>3259.868</v>
      </c>
      <c r="D12" s="1667">
        <v>3291.211648249915</v>
      </c>
      <c r="E12" s="972">
        <v>2203.67886405</v>
      </c>
      <c r="F12" s="1668">
        <v>626.3230000000008</v>
      </c>
      <c r="G12" s="972">
        <v>23.782506089700423</v>
      </c>
      <c r="H12" s="972">
        <v>-1087.532784199915</v>
      </c>
      <c r="I12" s="972">
        <v>-33.04353838131939</v>
      </c>
      <c r="K12" s="590"/>
    </row>
    <row r="13" spans="1:11" ht="12.75">
      <c r="A13" s="976" t="s">
        <v>1495</v>
      </c>
      <c r="B13" s="974">
        <v>190961.44800000003</v>
      </c>
      <c r="C13" s="974">
        <v>242001.385</v>
      </c>
      <c r="D13" s="974">
        <v>259845.73482188574</v>
      </c>
      <c r="E13" s="970">
        <v>325999.15352807293</v>
      </c>
      <c r="F13" s="974">
        <v>51039.936999999976</v>
      </c>
      <c r="G13" s="974">
        <v>26.72787493735383</v>
      </c>
      <c r="H13" s="974">
        <v>66153.41870618719</v>
      </c>
      <c r="I13" s="974">
        <v>25.458727945460723</v>
      </c>
      <c r="K13" s="590"/>
    </row>
    <row r="14" spans="1:11" ht="12.75">
      <c r="A14" s="977" t="s">
        <v>1496</v>
      </c>
      <c r="B14" s="968">
        <v>156107.60300000003</v>
      </c>
      <c r="C14" s="968">
        <v>199971.777</v>
      </c>
      <c r="D14" s="1666">
        <v>215808.1122151944</v>
      </c>
      <c r="E14" s="968">
        <v>274405.0793705309</v>
      </c>
      <c r="F14" s="87">
        <v>43864.17399999997</v>
      </c>
      <c r="G14" s="968">
        <v>28.098678832446076</v>
      </c>
      <c r="H14" s="968">
        <v>58596.96715533652</v>
      </c>
      <c r="I14" s="968">
        <v>27.15234684825295</v>
      </c>
      <c r="K14" s="590"/>
    </row>
    <row r="15" spans="1:11" ht="12.75">
      <c r="A15" s="979" t="s">
        <v>1497</v>
      </c>
      <c r="B15" s="970">
        <v>133060.11599999998</v>
      </c>
      <c r="C15" s="970">
        <v>169617.921</v>
      </c>
      <c r="D15" s="1669">
        <v>184555.74449781823</v>
      </c>
      <c r="E15" s="970">
        <v>231758.72236588792</v>
      </c>
      <c r="F15" s="1670">
        <v>36557.80500000002</v>
      </c>
      <c r="G15" s="970">
        <v>27.474652885467215</v>
      </c>
      <c r="H15" s="970">
        <v>47202.97786806969</v>
      </c>
      <c r="I15" s="970">
        <v>25.57654219678202</v>
      </c>
      <c r="K15" s="590"/>
    </row>
    <row r="16" spans="1:11" ht="12.75">
      <c r="A16" s="979" t="s">
        <v>1498</v>
      </c>
      <c r="B16" s="970">
        <v>4321.933</v>
      </c>
      <c r="C16" s="970">
        <v>4987.424</v>
      </c>
      <c r="D16" s="1669">
        <v>5169.553853480002</v>
      </c>
      <c r="E16" s="970">
        <v>7021.843816740002</v>
      </c>
      <c r="F16" s="1670">
        <v>665.491</v>
      </c>
      <c r="G16" s="970">
        <v>15.397994369648952</v>
      </c>
      <c r="H16" s="970">
        <v>1852.2899632600001</v>
      </c>
      <c r="I16" s="970">
        <v>35.83075088797246</v>
      </c>
      <c r="K16" s="590"/>
    </row>
    <row r="17" spans="1:11" ht="12.75">
      <c r="A17" s="979" t="s">
        <v>1499</v>
      </c>
      <c r="B17" s="970">
        <v>239.558</v>
      </c>
      <c r="C17" s="970">
        <v>271.61</v>
      </c>
      <c r="D17" s="1669">
        <v>353.93045397000003</v>
      </c>
      <c r="E17" s="970">
        <v>302.72395291000004</v>
      </c>
      <c r="F17" s="1670">
        <v>32.05200000000002</v>
      </c>
      <c r="G17" s="970">
        <v>13.37964083854433</v>
      </c>
      <c r="H17" s="970">
        <v>-51.206501059999994</v>
      </c>
      <c r="I17" s="970">
        <v>-14.467955635244763</v>
      </c>
      <c r="K17" s="590"/>
    </row>
    <row r="18" spans="1:11" ht="12.75">
      <c r="A18" s="979" t="s">
        <v>1500</v>
      </c>
      <c r="B18" s="970">
        <v>14053.111</v>
      </c>
      <c r="C18" s="970">
        <v>18933.759</v>
      </c>
      <c r="D18" s="1669">
        <v>20423.15005926614</v>
      </c>
      <c r="E18" s="970">
        <v>27098.525160372992</v>
      </c>
      <c r="F18" s="1670">
        <v>4880.647999999997</v>
      </c>
      <c r="G18" s="970">
        <v>34.730018143313586</v>
      </c>
      <c r="H18" s="970">
        <v>6675.3751011068525</v>
      </c>
      <c r="I18" s="970">
        <v>32.685335424435095</v>
      </c>
      <c r="K18" s="590"/>
    </row>
    <row r="19" spans="1:11" ht="12.75">
      <c r="A19" s="979" t="s">
        <v>1501</v>
      </c>
      <c r="B19" s="970">
        <v>4432.885</v>
      </c>
      <c r="C19" s="970">
        <v>6161.063</v>
      </c>
      <c r="D19" s="1669">
        <v>5305.733350659999</v>
      </c>
      <c r="E19" s="970">
        <v>8223.264074620001</v>
      </c>
      <c r="F19" s="1670">
        <v>1728.1779999999999</v>
      </c>
      <c r="G19" s="970">
        <v>38.9854011552296</v>
      </c>
      <c r="H19" s="970">
        <v>2917.5307239600024</v>
      </c>
      <c r="I19" s="970">
        <v>54.98826516785056</v>
      </c>
      <c r="K19" s="590"/>
    </row>
    <row r="20" spans="1:11" ht="12.75">
      <c r="A20" s="979" t="s">
        <v>1507</v>
      </c>
      <c r="B20" s="970">
        <v>34853.845</v>
      </c>
      <c r="C20" s="970">
        <v>42029.608</v>
      </c>
      <c r="D20" s="1669">
        <v>44037.622606691344</v>
      </c>
      <c r="E20" s="970">
        <v>51594.074157542</v>
      </c>
      <c r="F20" s="1670">
        <v>7175.762999999999</v>
      </c>
      <c r="G20" s="970">
        <v>20.588153186542257</v>
      </c>
      <c r="H20" s="970">
        <v>7556.451550850659</v>
      </c>
      <c r="I20" s="970">
        <v>17.1590814934285</v>
      </c>
      <c r="K20" s="590"/>
    </row>
    <row r="21" spans="1:11" ht="12.75">
      <c r="A21" s="979" t="s">
        <v>1508</v>
      </c>
      <c r="B21" s="970">
        <v>3143.4809999999998</v>
      </c>
      <c r="C21" s="970">
        <v>3332.768</v>
      </c>
      <c r="D21" s="1669">
        <v>3190.1913969999996</v>
      </c>
      <c r="E21" s="970">
        <v>3429.0722357800005</v>
      </c>
      <c r="F21" s="1670">
        <v>189.28700000000026</v>
      </c>
      <c r="G21" s="970">
        <v>6.02157289959762</v>
      </c>
      <c r="H21" s="970">
        <v>238.8808387800009</v>
      </c>
      <c r="I21" s="970">
        <v>7.487978276307819</v>
      </c>
      <c r="K21" s="590"/>
    </row>
    <row r="22" spans="1:11" ht="12.75">
      <c r="A22" s="979" t="s">
        <v>1509</v>
      </c>
      <c r="B22" s="970">
        <v>1307.148</v>
      </c>
      <c r="C22" s="970">
        <v>1476.396</v>
      </c>
      <c r="D22" s="1669">
        <v>1341.463226</v>
      </c>
      <c r="E22" s="970">
        <v>1535.3007174800002</v>
      </c>
      <c r="F22" s="1670">
        <v>169.24800000000005</v>
      </c>
      <c r="G22" s="970">
        <v>12.947883483737119</v>
      </c>
      <c r="H22" s="970">
        <v>193.83749148000015</v>
      </c>
      <c r="I22" s="970">
        <v>14.44970594221866</v>
      </c>
      <c r="K22" s="590"/>
    </row>
    <row r="23" spans="1:11" ht="12.75">
      <c r="A23" s="979" t="s">
        <v>1510</v>
      </c>
      <c r="B23" s="970">
        <v>119.314</v>
      </c>
      <c r="C23" s="970">
        <v>124.032</v>
      </c>
      <c r="D23" s="1669">
        <v>118.526</v>
      </c>
      <c r="E23" s="970">
        <v>221.19699999999997</v>
      </c>
      <c r="F23" s="1670">
        <v>4.7180000000000035</v>
      </c>
      <c r="G23" s="970">
        <v>3.95427192114924</v>
      </c>
      <c r="H23" s="970">
        <v>102.67099999999998</v>
      </c>
      <c r="I23" s="970">
        <v>86.62318816124731</v>
      </c>
      <c r="K23" s="590"/>
    </row>
    <row r="24" spans="1:11" ht="12.75">
      <c r="A24" s="979" t="s">
        <v>1511</v>
      </c>
      <c r="B24" s="970">
        <v>1717.0189999999998</v>
      </c>
      <c r="C24" s="970">
        <v>1732.34</v>
      </c>
      <c r="D24" s="1669">
        <v>1730.2021709999997</v>
      </c>
      <c r="E24" s="970">
        <v>1672.5745183000004</v>
      </c>
      <c r="F24" s="1670">
        <v>15.32100000000014</v>
      </c>
      <c r="G24" s="970">
        <v>0.892302298343824</v>
      </c>
      <c r="H24" s="970">
        <v>-57.62765269999932</v>
      </c>
      <c r="I24" s="970">
        <v>-3.330688960278696</v>
      </c>
      <c r="K24" s="590"/>
    </row>
    <row r="25" spans="1:11" ht="12.75">
      <c r="A25" s="979" t="s">
        <v>1512</v>
      </c>
      <c r="B25" s="970">
        <v>31710.364</v>
      </c>
      <c r="C25" s="970">
        <v>38696.84</v>
      </c>
      <c r="D25" s="1669">
        <v>40847.43120969135</v>
      </c>
      <c r="E25" s="970">
        <v>48165.001921762</v>
      </c>
      <c r="F25" s="1670">
        <v>6986.475999999995</v>
      </c>
      <c r="G25" s="970">
        <v>22.032153273295744</v>
      </c>
      <c r="H25" s="970">
        <v>7317.57071207065</v>
      </c>
      <c r="I25" s="970">
        <v>17.91439631663913</v>
      </c>
      <c r="K25" s="590"/>
    </row>
    <row r="26" spans="1:11" ht="12.75">
      <c r="A26" s="979" t="s">
        <v>1513</v>
      </c>
      <c r="B26" s="970">
        <v>6900.477000000001</v>
      </c>
      <c r="C26" s="970">
        <v>7925.747</v>
      </c>
      <c r="D26" s="1669">
        <v>7921.597765006835</v>
      </c>
      <c r="E26" s="970">
        <v>8441.248827839003</v>
      </c>
      <c r="F26" s="1670">
        <v>1025.27</v>
      </c>
      <c r="G26" s="970">
        <v>14.85795837012426</v>
      </c>
      <c r="H26" s="970">
        <v>519.6510628321676</v>
      </c>
      <c r="I26" s="970">
        <v>6.55992740666149</v>
      </c>
      <c r="K26" s="590"/>
    </row>
    <row r="27" spans="1:11" ht="12.75">
      <c r="A27" s="979" t="s">
        <v>1514</v>
      </c>
      <c r="B27" s="970">
        <v>1937.0680000000004</v>
      </c>
      <c r="C27" s="970">
        <v>1851.185</v>
      </c>
      <c r="D27" s="1669">
        <v>1624.863</v>
      </c>
      <c r="E27" s="970">
        <v>1495.95140985</v>
      </c>
      <c r="F27" s="1670">
        <v>-85.8830000000005</v>
      </c>
      <c r="G27" s="970">
        <v>-4.433659530796053</v>
      </c>
      <c r="H27" s="970">
        <v>-128.91159015000017</v>
      </c>
      <c r="I27" s="970">
        <v>-7.93368980338651</v>
      </c>
      <c r="K27" s="590"/>
    </row>
    <row r="28" spans="1:11" ht="12.75">
      <c r="A28" s="979" t="s">
        <v>1515</v>
      </c>
      <c r="B28" s="970">
        <v>22872.819</v>
      </c>
      <c r="C28" s="970">
        <v>28919.908000000003</v>
      </c>
      <c r="D28" s="1669">
        <v>31300.97044468451</v>
      </c>
      <c r="E28" s="970">
        <v>38227.801684073</v>
      </c>
      <c r="F28" s="1670">
        <v>6047.089000000004</v>
      </c>
      <c r="G28" s="970">
        <v>26.437882449032646</v>
      </c>
      <c r="H28" s="970">
        <v>6926.831239388488</v>
      </c>
      <c r="I28" s="970">
        <v>22.129765119038964</v>
      </c>
      <c r="K28" s="590"/>
    </row>
    <row r="29" spans="1:11" ht="12.75">
      <c r="A29" s="979" t="s">
        <v>1516</v>
      </c>
      <c r="B29" s="970">
        <v>3045.5550000000003</v>
      </c>
      <c r="C29" s="970">
        <v>3267.572</v>
      </c>
      <c r="D29" s="1669">
        <v>3035.840446714509</v>
      </c>
      <c r="E29" s="970">
        <v>3851.03652909</v>
      </c>
      <c r="F29" s="1670">
        <v>222.01699999999983</v>
      </c>
      <c r="G29" s="970">
        <v>7.289869990855519</v>
      </c>
      <c r="H29" s="970">
        <v>815.1960823754907</v>
      </c>
      <c r="I29" s="970">
        <v>26.85240205089579</v>
      </c>
      <c r="K29" s="590"/>
    </row>
    <row r="30" spans="1:11" ht="12.75">
      <c r="A30" s="979" t="s">
        <v>1517</v>
      </c>
      <c r="B30" s="970">
        <v>860.238</v>
      </c>
      <c r="C30" s="970">
        <v>1485.3290000000002</v>
      </c>
      <c r="D30" s="1669">
        <v>1590.682934</v>
      </c>
      <c r="E30" s="970">
        <v>1265.19176184</v>
      </c>
      <c r="F30" s="1670">
        <v>625.0910000000001</v>
      </c>
      <c r="G30" s="970">
        <v>72.66489041404822</v>
      </c>
      <c r="H30" s="970">
        <v>-325.4911721599999</v>
      </c>
      <c r="I30" s="970">
        <v>-20.462353948910845</v>
      </c>
      <c r="K30" s="590"/>
    </row>
    <row r="31" spans="1:11" ht="12.75">
      <c r="A31" s="979" t="s">
        <v>1518</v>
      </c>
      <c r="B31" s="970">
        <v>18967.026</v>
      </c>
      <c r="C31" s="970">
        <v>24167.007</v>
      </c>
      <c r="D31" s="1669">
        <v>26674.44706397</v>
      </c>
      <c r="E31" s="972">
        <v>33111.573393143</v>
      </c>
      <c r="F31" s="1668">
        <v>5199.981</v>
      </c>
      <c r="G31" s="972">
        <v>27.415900626698143</v>
      </c>
      <c r="H31" s="972">
        <v>6437.126329172999</v>
      </c>
      <c r="I31" s="972">
        <v>24.132182810521403</v>
      </c>
      <c r="K31" s="590"/>
    </row>
    <row r="32" spans="1:11" ht="12.75">
      <c r="A32" s="980" t="s">
        <v>1519</v>
      </c>
      <c r="B32" s="974">
        <v>7559.846999999999</v>
      </c>
      <c r="C32" s="974">
        <v>8290.598</v>
      </c>
      <c r="D32" s="974">
        <v>7183.8811536476005</v>
      </c>
      <c r="E32" s="970">
        <v>7834.221322496199</v>
      </c>
      <c r="F32" s="974">
        <v>730.7510000000011</v>
      </c>
      <c r="G32" s="974">
        <v>9.666214144280978</v>
      </c>
      <c r="H32" s="974">
        <v>650.3401688485983</v>
      </c>
      <c r="I32" s="974">
        <v>9.05276903861904</v>
      </c>
      <c r="K32" s="590"/>
    </row>
    <row r="33" spans="1:11" ht="12.75">
      <c r="A33" s="977" t="s">
        <v>1520</v>
      </c>
      <c r="B33" s="968">
        <v>272.36400000000003</v>
      </c>
      <c r="C33" s="968">
        <v>262.983</v>
      </c>
      <c r="D33" s="1666">
        <v>506.04758000000004</v>
      </c>
      <c r="E33" s="968">
        <v>334.60517739119996</v>
      </c>
      <c r="F33" s="87">
        <v>-9.381000000000029</v>
      </c>
      <c r="G33" s="968">
        <v>-3.444287791338072</v>
      </c>
      <c r="H33" s="968">
        <v>-171.44240260880008</v>
      </c>
      <c r="I33" s="968">
        <v>-33.87871207857571</v>
      </c>
      <c r="K33" s="590"/>
    </row>
    <row r="34" spans="1:11" ht="12.75">
      <c r="A34" s="979" t="s">
        <v>1521</v>
      </c>
      <c r="B34" s="970">
        <v>7287.482999999998</v>
      </c>
      <c r="C34" s="970">
        <v>8027.615</v>
      </c>
      <c r="D34" s="1669">
        <v>6677.8335736476</v>
      </c>
      <c r="E34" s="970">
        <v>7499.616145104999</v>
      </c>
      <c r="F34" s="1670">
        <v>740.1320000000014</v>
      </c>
      <c r="G34" s="970">
        <v>10.156208940727568</v>
      </c>
      <c r="H34" s="970">
        <v>821.7825714573992</v>
      </c>
      <c r="I34" s="970">
        <v>12.306125368268514</v>
      </c>
      <c r="K34" s="590"/>
    </row>
    <row r="35" spans="1:11" ht="12.75">
      <c r="A35" s="979" t="s">
        <v>1522</v>
      </c>
      <c r="B35" s="970">
        <v>6425.331</v>
      </c>
      <c r="C35" s="970">
        <v>6545.707</v>
      </c>
      <c r="D35" s="1669">
        <v>5206.660266339999</v>
      </c>
      <c r="E35" s="970">
        <v>5632.810703555</v>
      </c>
      <c r="F35" s="1670">
        <v>120.3760000000002</v>
      </c>
      <c r="G35" s="970">
        <v>1.873459904244625</v>
      </c>
      <c r="H35" s="970">
        <v>426.15043721500115</v>
      </c>
      <c r="I35" s="970">
        <v>8.184717562042163</v>
      </c>
      <c r="K35" s="590"/>
    </row>
    <row r="36" spans="1:11" ht="12.75">
      <c r="A36" s="979" t="s">
        <v>1523</v>
      </c>
      <c r="B36" s="970">
        <v>492.8920000000001</v>
      </c>
      <c r="C36" s="970">
        <v>941.001</v>
      </c>
      <c r="D36" s="1669">
        <v>1018.2606730375999</v>
      </c>
      <c r="E36" s="970">
        <v>1109.27116019</v>
      </c>
      <c r="F36" s="1670">
        <v>448.10899999999987</v>
      </c>
      <c r="G36" s="970">
        <v>90.91423679020957</v>
      </c>
      <c r="H36" s="970">
        <v>91.01048715240017</v>
      </c>
      <c r="I36" s="970">
        <v>8.937837781842681</v>
      </c>
      <c r="K36" s="590"/>
    </row>
    <row r="37" spans="1:11" ht="12.75">
      <c r="A37" s="979" t="s">
        <v>1524</v>
      </c>
      <c r="B37" s="970">
        <v>207.406</v>
      </c>
      <c r="C37" s="970">
        <v>323.455</v>
      </c>
      <c r="D37" s="1669">
        <v>244.53371533</v>
      </c>
      <c r="E37" s="970">
        <v>233.99844536999998</v>
      </c>
      <c r="F37" s="1670">
        <v>116.04899999999998</v>
      </c>
      <c r="G37" s="970">
        <v>55.95257610676643</v>
      </c>
      <c r="H37" s="970">
        <v>-10.535269960000022</v>
      </c>
      <c r="I37" s="970">
        <v>-4.308309774700229</v>
      </c>
      <c r="K37" s="590"/>
    </row>
    <row r="38" spans="1:11" ht="12.75">
      <c r="A38" s="979" t="s">
        <v>1525</v>
      </c>
      <c r="B38" s="970">
        <v>161.854</v>
      </c>
      <c r="C38" s="970">
        <v>217.452</v>
      </c>
      <c r="D38" s="1669">
        <v>208.37891894</v>
      </c>
      <c r="E38" s="972">
        <v>523.53583599</v>
      </c>
      <c r="F38" s="1668">
        <v>55.597999999999985</v>
      </c>
      <c r="G38" s="972">
        <v>34.350711134726346</v>
      </c>
      <c r="H38" s="972">
        <v>315.15691705</v>
      </c>
      <c r="I38" s="972">
        <v>151.24222673443532</v>
      </c>
      <c r="K38" s="590"/>
    </row>
    <row r="39" spans="1:11" ht="12.75">
      <c r="A39" s="980" t="s">
        <v>1526</v>
      </c>
      <c r="B39" s="974">
        <v>9882.313</v>
      </c>
      <c r="C39" s="974">
        <v>9121.333999999999</v>
      </c>
      <c r="D39" s="974">
        <v>8959.85923186451</v>
      </c>
      <c r="E39" s="1671">
        <v>8069.4285603</v>
      </c>
      <c r="F39" s="974">
        <v>-760.9790000000012</v>
      </c>
      <c r="G39" s="974">
        <v>-7.7004138606012695</v>
      </c>
      <c r="H39" s="974">
        <v>-890.4306715645098</v>
      </c>
      <c r="I39" s="974">
        <v>-9.937998449772685</v>
      </c>
      <c r="K39" s="590"/>
    </row>
    <row r="40" spans="1:11" ht="12.75">
      <c r="A40" s="977" t="s">
        <v>1527</v>
      </c>
      <c r="B40" s="968">
        <v>365.222</v>
      </c>
      <c r="C40" s="968">
        <v>451.246</v>
      </c>
      <c r="D40" s="1666">
        <v>403.633</v>
      </c>
      <c r="E40" s="968">
        <v>1001.09031538</v>
      </c>
      <c r="F40" s="87">
        <v>86.024</v>
      </c>
      <c r="G40" s="968">
        <v>23.55389324848996</v>
      </c>
      <c r="H40" s="968">
        <v>597.45731538</v>
      </c>
      <c r="I40" s="968">
        <v>148.01993776029215</v>
      </c>
      <c r="K40" s="590"/>
    </row>
    <row r="41" spans="1:11" ht="12.75">
      <c r="A41" s="979" t="s">
        <v>1533</v>
      </c>
      <c r="B41" s="970">
        <v>5245.631</v>
      </c>
      <c r="C41" s="970">
        <v>4791.834</v>
      </c>
      <c r="D41" s="1669">
        <v>4802.199331215651</v>
      </c>
      <c r="E41" s="970">
        <v>3920.8986610599995</v>
      </c>
      <c r="F41" s="1670">
        <v>-453.7970000000005</v>
      </c>
      <c r="G41" s="970">
        <v>-8.650951620500955</v>
      </c>
      <c r="H41" s="970">
        <v>-881.3006701556515</v>
      </c>
      <c r="I41" s="970">
        <v>-18.35202184188708</v>
      </c>
      <c r="K41" s="590"/>
    </row>
    <row r="42" spans="1:11" ht="12.75">
      <c r="A42" s="979" t="s">
        <v>1534</v>
      </c>
      <c r="B42" s="970">
        <v>1710.5040000000001</v>
      </c>
      <c r="C42" s="970">
        <v>1288.6870000000001</v>
      </c>
      <c r="D42" s="1669">
        <v>1477.6387771599998</v>
      </c>
      <c r="E42" s="970">
        <v>953.4573216100003</v>
      </c>
      <c r="F42" s="1670">
        <v>-421.817</v>
      </c>
      <c r="G42" s="970">
        <v>-24.66039249250513</v>
      </c>
      <c r="H42" s="970">
        <v>-524.1814555499994</v>
      </c>
      <c r="I42" s="970">
        <v>-35.474262292809385</v>
      </c>
      <c r="K42" s="590"/>
    </row>
    <row r="43" spans="1:11" ht="12.75">
      <c r="A43" s="979" t="s">
        <v>1535</v>
      </c>
      <c r="B43" s="970">
        <v>165.282</v>
      </c>
      <c r="C43" s="970">
        <v>129.764</v>
      </c>
      <c r="D43" s="1669">
        <v>146.41464445999995</v>
      </c>
      <c r="E43" s="970">
        <v>66.52969621</v>
      </c>
      <c r="F43" s="1670">
        <v>-35.518</v>
      </c>
      <c r="G43" s="970">
        <v>-21.489333381735456</v>
      </c>
      <c r="H43" s="970">
        <v>-79.88494824999995</v>
      </c>
      <c r="I43" s="970">
        <v>-54.56076374370071</v>
      </c>
      <c r="K43" s="590"/>
    </row>
    <row r="44" spans="1:11" ht="12.75">
      <c r="A44" s="978" t="s">
        <v>1536</v>
      </c>
      <c r="B44" s="972">
        <v>2395.674</v>
      </c>
      <c r="C44" s="972">
        <v>2459.803</v>
      </c>
      <c r="D44" s="1667">
        <v>2129.9734790288576</v>
      </c>
      <c r="E44" s="972">
        <v>2127.4525660400004</v>
      </c>
      <c r="F44" s="1668">
        <v>64.1289999999999</v>
      </c>
      <c r="G44" s="972">
        <v>2.6768667189275295</v>
      </c>
      <c r="H44" s="972">
        <v>-2.5209129888571624</v>
      </c>
      <c r="I44" s="972">
        <v>-0.1183541961286086</v>
      </c>
      <c r="K44" s="590"/>
    </row>
    <row r="45" spans="1:11" ht="12.75">
      <c r="A45" s="976" t="s">
        <v>1537</v>
      </c>
      <c r="B45" s="974">
        <v>182.72</v>
      </c>
      <c r="C45" s="974">
        <v>253.75100000000003</v>
      </c>
      <c r="D45" s="974">
        <v>239.8</v>
      </c>
      <c r="E45" s="972">
        <v>331.43174260200004</v>
      </c>
      <c r="F45" s="974">
        <v>71.03100000000003</v>
      </c>
      <c r="G45" s="974">
        <v>38.87423380035028</v>
      </c>
      <c r="H45" s="974">
        <v>91.63174260200003</v>
      </c>
      <c r="I45" s="974">
        <v>38.21173586405339</v>
      </c>
      <c r="K45" s="590"/>
    </row>
    <row r="46" spans="1:11" ht="12.75">
      <c r="A46" s="976" t="s">
        <v>1538</v>
      </c>
      <c r="B46" s="974">
        <v>0</v>
      </c>
      <c r="C46" s="974">
        <v>36.3</v>
      </c>
      <c r="D46" s="974">
        <v>34.1</v>
      </c>
      <c r="E46" s="974">
        <v>18.8</v>
      </c>
      <c r="F46" s="974">
        <v>36.3</v>
      </c>
      <c r="G46" s="974" t="e">
        <v>#DIV/0!</v>
      </c>
      <c r="H46" s="974">
        <v>-15.3</v>
      </c>
      <c r="I46" s="974">
        <v>-44.868035190615835</v>
      </c>
      <c r="K46" s="590"/>
    </row>
    <row r="47" spans="1:11" ht="12.75">
      <c r="A47" s="976" t="s">
        <v>1539</v>
      </c>
      <c r="B47" s="974">
        <v>7953.72</v>
      </c>
      <c r="C47" s="974">
        <v>12215.636</v>
      </c>
      <c r="D47" s="974">
        <v>12577.172123</v>
      </c>
      <c r="E47" s="974">
        <v>19096.422865721783</v>
      </c>
      <c r="F47" s="974">
        <v>4261.916</v>
      </c>
      <c r="G47" s="974">
        <v>53.58393305270993</v>
      </c>
      <c r="H47" s="974">
        <v>6519.250742721782</v>
      </c>
      <c r="I47" s="974">
        <v>51.833994788064985</v>
      </c>
      <c r="K47" s="590"/>
    </row>
    <row r="48" spans="1:11" ht="12.75">
      <c r="A48" s="981" t="s">
        <v>547</v>
      </c>
      <c r="B48" s="966">
        <v>231844.66100000005</v>
      </c>
      <c r="C48" s="966">
        <v>288568.66</v>
      </c>
      <c r="D48" s="966">
        <v>306535.72677788493</v>
      </c>
      <c r="E48" s="966">
        <v>379415.2724517929</v>
      </c>
      <c r="F48" s="966">
        <v>56723.99899999998</v>
      </c>
      <c r="G48" s="966">
        <v>24.46638139318635</v>
      </c>
      <c r="H48" s="966">
        <v>72879.54567390797</v>
      </c>
      <c r="I48" s="966">
        <v>23.775220735270548</v>
      </c>
      <c r="K48" s="590"/>
    </row>
    <row r="49" spans="2:5" ht="12.75">
      <c r="B49" s="590"/>
      <c r="C49" s="590"/>
      <c r="D49" s="590"/>
      <c r="E49" s="590"/>
    </row>
    <row r="50" ht="12.75">
      <c r="E50" s="590"/>
    </row>
    <row r="51" ht="12.75">
      <c r="E51" s="590"/>
    </row>
  </sheetData>
  <sheetProtection/>
  <mergeCells count="4"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16">
      <selection activeCell="B70" sqref="B70"/>
    </sheetView>
  </sheetViews>
  <sheetFormatPr defaultColWidth="9.140625" defaultRowHeight="12.75"/>
  <cols>
    <col min="1" max="1" width="39.421875" style="982" customWidth="1"/>
    <col min="2" max="2" width="11.28125" style="982" customWidth="1"/>
    <col min="3" max="3" width="11.7109375" style="983" customWidth="1"/>
    <col min="4" max="4" width="10.421875" style="982" customWidth="1"/>
    <col min="5" max="5" width="11.421875" style="982" customWidth="1"/>
    <col min="6" max="6" width="8.421875" style="982" bestFit="1" customWidth="1"/>
    <col min="7" max="9" width="8.28125" style="982" bestFit="1" customWidth="1"/>
    <col min="10" max="16384" width="9.140625" style="982" customWidth="1"/>
  </cols>
  <sheetData>
    <row r="1" spans="1:9" ht="12.75">
      <c r="A1" s="1754" t="s">
        <v>362</v>
      </c>
      <c r="B1" s="1754"/>
      <c r="C1" s="1754"/>
      <c r="D1" s="1754"/>
      <c r="E1" s="1754"/>
      <c r="F1" s="1754"/>
      <c r="G1" s="1754"/>
      <c r="H1" s="1754"/>
      <c r="I1" s="1754"/>
    </row>
    <row r="2" spans="1:9" s="1190" customFormat="1" ht="15.75" customHeight="1">
      <c r="A2" s="1755" t="s">
        <v>743</v>
      </c>
      <c r="B2" s="1755"/>
      <c r="C2" s="1755"/>
      <c r="D2" s="1755"/>
      <c r="E2" s="1755"/>
      <c r="F2" s="1755"/>
      <c r="G2" s="1755"/>
      <c r="H2" s="1755"/>
      <c r="I2" s="1755"/>
    </row>
    <row r="3" spans="8:9" ht="12">
      <c r="H3" s="1756" t="s">
        <v>115</v>
      </c>
      <c r="I3" s="1756"/>
    </row>
    <row r="4" spans="1:9" s="1191" customFormat="1" ht="12.75">
      <c r="A4" s="1445"/>
      <c r="B4" s="1446"/>
      <c r="C4" s="1438"/>
      <c r="D4" s="1438"/>
      <c r="E4" s="1438"/>
      <c r="F4" s="1715" t="s">
        <v>89</v>
      </c>
      <c r="G4" s="1757"/>
      <c r="H4" s="1757"/>
      <c r="I4" s="1751"/>
    </row>
    <row r="5" spans="1:9" s="1191" customFormat="1" ht="14.25" customHeight="1">
      <c r="A5" s="1447" t="s">
        <v>744</v>
      </c>
      <c r="B5" s="1448">
        <v>2007</v>
      </c>
      <c r="C5" s="1449">
        <v>2008</v>
      </c>
      <c r="D5" s="1449">
        <v>2008</v>
      </c>
      <c r="E5" s="1449">
        <v>2009</v>
      </c>
      <c r="F5" s="1709" t="s">
        <v>644</v>
      </c>
      <c r="G5" s="1751"/>
      <c r="H5" s="1752" t="s">
        <v>1484</v>
      </c>
      <c r="I5" s="1753"/>
    </row>
    <row r="6" spans="1:9" s="1192" customFormat="1" ht="14.25">
      <c r="A6" s="1450"/>
      <c r="B6" s="1451" t="s">
        <v>631</v>
      </c>
      <c r="C6" s="1452" t="s">
        <v>541</v>
      </c>
      <c r="D6" s="1452" t="s">
        <v>631</v>
      </c>
      <c r="E6" s="1452" t="s">
        <v>541</v>
      </c>
      <c r="F6" s="1453" t="s">
        <v>114</v>
      </c>
      <c r="G6" s="1453" t="s">
        <v>203</v>
      </c>
      <c r="H6" s="1453" t="s">
        <v>114</v>
      </c>
      <c r="I6" s="1453" t="s">
        <v>203</v>
      </c>
    </row>
    <row r="7" spans="1:9" s="1193" customFormat="1" ht="14.25">
      <c r="A7" s="984" t="s">
        <v>745</v>
      </c>
      <c r="B7" s="966">
        <v>287.461</v>
      </c>
      <c r="C7" s="966">
        <v>406.75</v>
      </c>
      <c r="D7" s="966">
        <v>374.65</v>
      </c>
      <c r="E7" s="966">
        <v>486.081</v>
      </c>
      <c r="F7" s="1672">
        <v>119.28899999999999</v>
      </c>
      <c r="G7" s="1672">
        <v>41.49745530698077</v>
      </c>
      <c r="H7" s="1672">
        <v>111.43100000000004</v>
      </c>
      <c r="I7" s="1672">
        <v>29.74269318030163</v>
      </c>
    </row>
    <row r="8" spans="1:10" ht="12.75">
      <c r="A8" s="970" t="s">
        <v>746</v>
      </c>
      <c r="B8" s="970">
        <v>0</v>
      </c>
      <c r="C8" s="970">
        <v>0</v>
      </c>
      <c r="D8" s="970">
        <v>0</v>
      </c>
      <c r="E8" s="970">
        <v>0</v>
      </c>
      <c r="F8" s="968">
        <v>0</v>
      </c>
      <c r="G8" s="970" t="e">
        <v>#DIV/0!</v>
      </c>
      <c r="H8" s="968">
        <v>0</v>
      </c>
      <c r="I8" s="970" t="e">
        <v>#DIV/0!</v>
      </c>
      <c r="J8" s="1194"/>
    </row>
    <row r="9" spans="1:9" ht="12.75" hidden="1">
      <c r="A9" s="970" t="s">
        <v>747</v>
      </c>
      <c r="B9" s="970">
        <v>0</v>
      </c>
      <c r="C9" s="970">
        <v>0</v>
      </c>
      <c r="D9" s="970"/>
      <c r="E9" s="970">
        <v>0</v>
      </c>
      <c r="F9" s="970">
        <v>0</v>
      </c>
      <c r="G9" s="970" t="e">
        <v>#DIV/0!</v>
      </c>
      <c r="H9" s="970">
        <v>0</v>
      </c>
      <c r="I9" s="970" t="e">
        <v>#DIV/0!</v>
      </c>
    </row>
    <row r="10" spans="1:9" ht="12.75" hidden="1">
      <c r="A10" s="970" t="s">
        <v>748</v>
      </c>
      <c r="B10" s="970">
        <v>0</v>
      </c>
      <c r="C10" s="970">
        <v>0</v>
      </c>
      <c r="D10" s="970"/>
      <c r="E10" s="970">
        <v>0</v>
      </c>
      <c r="F10" s="970">
        <v>0</v>
      </c>
      <c r="G10" s="970" t="e">
        <v>#DIV/0!</v>
      </c>
      <c r="H10" s="970">
        <v>0</v>
      </c>
      <c r="I10" s="970" t="e">
        <v>#DIV/0!</v>
      </c>
    </row>
    <row r="11" spans="1:9" ht="12.75" hidden="1">
      <c r="A11" s="970" t="s">
        <v>749</v>
      </c>
      <c r="B11" s="970">
        <v>0</v>
      </c>
      <c r="C11" s="970">
        <v>0</v>
      </c>
      <c r="D11" s="970"/>
      <c r="E11" s="970">
        <v>0</v>
      </c>
      <c r="F11" s="970">
        <v>0</v>
      </c>
      <c r="G11" s="970" t="e">
        <v>#DIV/0!</v>
      </c>
      <c r="H11" s="970">
        <v>0</v>
      </c>
      <c r="I11" s="970" t="e">
        <v>#DIV/0!</v>
      </c>
    </row>
    <row r="12" spans="1:9" ht="12.75" hidden="1">
      <c r="A12" s="970" t="s">
        <v>750</v>
      </c>
      <c r="B12" s="970">
        <v>0</v>
      </c>
      <c r="C12" s="970">
        <v>0</v>
      </c>
      <c r="D12" s="970"/>
      <c r="E12" s="970">
        <v>0</v>
      </c>
      <c r="F12" s="970">
        <v>0</v>
      </c>
      <c r="G12" s="970" t="e">
        <v>#DIV/0!</v>
      </c>
      <c r="H12" s="970">
        <v>0</v>
      </c>
      <c r="I12" s="970" t="e">
        <v>#DIV/0!</v>
      </c>
    </row>
    <row r="13" spans="1:9" ht="12.75">
      <c r="A13" s="970" t="s">
        <v>1529</v>
      </c>
      <c r="B13" s="970">
        <v>22.11</v>
      </c>
      <c r="C13" s="970">
        <v>252.125</v>
      </c>
      <c r="D13" s="970">
        <v>27.6</v>
      </c>
      <c r="E13" s="970">
        <v>316.415</v>
      </c>
      <c r="F13" s="970">
        <v>230.015</v>
      </c>
      <c r="G13" s="970">
        <v>1040.3211216644054</v>
      </c>
      <c r="H13" s="970">
        <v>288.815</v>
      </c>
      <c r="I13" s="970">
        <v>1046.43115942029</v>
      </c>
    </row>
    <row r="14" spans="1:9" ht="12.75" hidden="1">
      <c r="A14" s="970" t="s">
        <v>751</v>
      </c>
      <c r="B14" s="970">
        <v>0</v>
      </c>
      <c r="C14" s="970">
        <v>0</v>
      </c>
      <c r="D14" s="970"/>
      <c r="E14" s="970">
        <v>0</v>
      </c>
      <c r="F14" s="970">
        <v>0</v>
      </c>
      <c r="G14" s="970">
        <v>0</v>
      </c>
      <c r="H14" s="970">
        <v>0</v>
      </c>
      <c r="I14" s="970">
        <v>0</v>
      </c>
    </row>
    <row r="15" spans="1:9" ht="12.75" hidden="1">
      <c r="A15" s="970" t="s">
        <v>752</v>
      </c>
      <c r="B15" s="970">
        <v>0</v>
      </c>
      <c r="C15" s="970">
        <v>0</v>
      </c>
      <c r="D15" s="970"/>
      <c r="E15" s="970">
        <v>0</v>
      </c>
      <c r="F15" s="970">
        <v>0</v>
      </c>
      <c r="G15" s="970">
        <v>0</v>
      </c>
      <c r="H15" s="970">
        <v>0</v>
      </c>
      <c r="I15" s="970">
        <v>0</v>
      </c>
    </row>
    <row r="16" spans="1:9" ht="12.75">
      <c r="A16" s="970" t="s">
        <v>753</v>
      </c>
      <c r="B16" s="970">
        <v>84.7</v>
      </c>
      <c r="C16" s="970">
        <v>84.7</v>
      </c>
      <c r="D16" s="970">
        <v>65.1</v>
      </c>
      <c r="E16" s="970">
        <v>69.7</v>
      </c>
      <c r="F16" s="970">
        <v>0</v>
      </c>
      <c r="G16" s="970">
        <v>0</v>
      </c>
      <c r="H16" s="970">
        <v>4.6000000000000085</v>
      </c>
      <c r="I16" s="970">
        <v>7.066052227342563</v>
      </c>
    </row>
    <row r="17" spans="1:9" ht="12.75" hidden="1">
      <c r="A17" s="970" t="s">
        <v>754</v>
      </c>
      <c r="B17" s="970">
        <v>0</v>
      </c>
      <c r="C17" s="970">
        <v>0</v>
      </c>
      <c r="D17" s="970"/>
      <c r="E17" s="970">
        <v>0</v>
      </c>
      <c r="F17" s="970">
        <v>0</v>
      </c>
      <c r="G17" s="970">
        <v>0</v>
      </c>
      <c r="H17" s="970">
        <v>0</v>
      </c>
      <c r="I17" s="970">
        <v>0</v>
      </c>
    </row>
    <row r="18" spans="1:9" ht="12.75" hidden="1">
      <c r="A18" s="970" t="s">
        <v>755</v>
      </c>
      <c r="B18" s="970">
        <v>0</v>
      </c>
      <c r="C18" s="970">
        <v>0</v>
      </c>
      <c r="D18" s="970"/>
      <c r="E18" s="970">
        <v>0</v>
      </c>
      <c r="F18" s="970">
        <v>0</v>
      </c>
      <c r="G18" s="970">
        <v>0</v>
      </c>
      <c r="H18" s="970">
        <v>0</v>
      </c>
      <c r="I18" s="970">
        <v>0</v>
      </c>
    </row>
    <row r="19" spans="1:9" ht="12.75">
      <c r="A19" s="970" t="s">
        <v>756</v>
      </c>
      <c r="B19" s="970">
        <v>15.625</v>
      </c>
      <c r="C19" s="970">
        <v>15.625</v>
      </c>
      <c r="D19" s="970">
        <v>15.625</v>
      </c>
      <c r="E19" s="970">
        <v>15.625</v>
      </c>
      <c r="F19" s="970">
        <v>0</v>
      </c>
      <c r="G19" s="970">
        <v>0</v>
      </c>
      <c r="H19" s="970">
        <v>0</v>
      </c>
      <c r="I19" s="970">
        <v>0</v>
      </c>
    </row>
    <row r="20" spans="1:9" ht="12.75" hidden="1">
      <c r="A20" s="970" t="s">
        <v>757</v>
      </c>
      <c r="B20" s="970">
        <v>0</v>
      </c>
      <c r="C20" s="970">
        <v>0</v>
      </c>
      <c r="D20" s="970"/>
      <c r="E20" s="970">
        <v>0</v>
      </c>
      <c r="F20" s="970">
        <v>0</v>
      </c>
      <c r="G20" s="970">
        <v>0</v>
      </c>
      <c r="H20" s="970">
        <v>0</v>
      </c>
      <c r="I20" s="970">
        <v>0</v>
      </c>
    </row>
    <row r="21" spans="1:9" ht="12.75" hidden="1">
      <c r="A21" s="970" t="s">
        <v>760</v>
      </c>
      <c r="B21" s="970">
        <v>0</v>
      </c>
      <c r="C21" s="970">
        <v>0</v>
      </c>
      <c r="D21" s="970"/>
      <c r="E21" s="970">
        <v>0</v>
      </c>
      <c r="F21" s="970">
        <v>0</v>
      </c>
      <c r="G21" s="970">
        <v>0</v>
      </c>
      <c r="H21" s="970">
        <v>0</v>
      </c>
      <c r="I21" s="970">
        <v>0</v>
      </c>
    </row>
    <row r="22" spans="1:9" ht="12.75">
      <c r="A22" s="970" t="s">
        <v>761</v>
      </c>
      <c r="B22" s="970">
        <v>165.026</v>
      </c>
      <c r="C22" s="970">
        <v>54.3</v>
      </c>
      <c r="D22" s="970">
        <v>266.325</v>
      </c>
      <c r="E22" s="970">
        <v>84.341</v>
      </c>
      <c r="F22" s="972">
        <v>-110.72600000000001</v>
      </c>
      <c r="G22" s="972">
        <v>-67.09609394883232</v>
      </c>
      <c r="H22" s="970">
        <v>-181.98399999999998</v>
      </c>
      <c r="I22" s="972">
        <v>-68.33154979817891</v>
      </c>
    </row>
    <row r="23" spans="1:9" s="1192" customFormat="1" ht="14.25">
      <c r="A23" s="984" t="s">
        <v>764</v>
      </c>
      <c r="B23" s="966">
        <v>3689.418</v>
      </c>
      <c r="C23" s="966">
        <v>3021.111</v>
      </c>
      <c r="D23" s="966">
        <v>3099.326</v>
      </c>
      <c r="E23" s="966">
        <v>1708.638</v>
      </c>
      <c r="F23" s="1672">
        <v>-668.3070000000002</v>
      </c>
      <c r="G23" s="1672">
        <v>-18.114157842781715</v>
      </c>
      <c r="H23" s="966">
        <v>-1390.688</v>
      </c>
      <c r="I23" s="1672">
        <v>-44.8706589755321</v>
      </c>
    </row>
    <row r="24" spans="1:9" ht="12.75" hidden="1">
      <c r="A24" s="970" t="s">
        <v>765</v>
      </c>
      <c r="B24" s="970">
        <v>0</v>
      </c>
      <c r="C24" s="970">
        <v>0</v>
      </c>
      <c r="D24" s="970"/>
      <c r="E24" s="970">
        <v>0</v>
      </c>
      <c r="F24" s="970">
        <v>0</v>
      </c>
      <c r="G24" s="968"/>
      <c r="H24" s="970">
        <v>0</v>
      </c>
      <c r="I24" s="968"/>
    </row>
    <row r="25" spans="1:9" ht="12.75" hidden="1">
      <c r="A25" s="970" t="s">
        <v>766</v>
      </c>
      <c r="B25" s="970">
        <v>9.1</v>
      </c>
      <c r="C25" s="970">
        <v>0</v>
      </c>
      <c r="D25" s="970">
        <v>0</v>
      </c>
      <c r="E25" s="970">
        <v>0</v>
      </c>
      <c r="F25" s="970">
        <v>-9.1</v>
      </c>
      <c r="G25" s="970">
        <v>-100</v>
      </c>
      <c r="H25" s="970">
        <v>0</v>
      </c>
      <c r="I25" s="970" t="e">
        <v>#DIV/0!</v>
      </c>
    </row>
    <row r="26" spans="1:9" ht="12.75">
      <c r="A26" s="970" t="s">
        <v>767</v>
      </c>
      <c r="B26" s="970">
        <v>854.3889999999999</v>
      </c>
      <c r="C26" s="970">
        <v>425.746</v>
      </c>
      <c r="D26" s="970">
        <v>747.723</v>
      </c>
      <c r="E26" s="970">
        <v>607.555</v>
      </c>
      <c r="F26" s="970">
        <v>-428.6429999999999</v>
      </c>
      <c r="G26" s="970">
        <v>-50.16953635873121</v>
      </c>
      <c r="H26" s="970">
        <v>-140.168</v>
      </c>
      <c r="I26" s="970">
        <v>-18.745979460308167</v>
      </c>
    </row>
    <row r="27" spans="1:9" ht="12.75">
      <c r="A27" s="970" t="s">
        <v>768</v>
      </c>
      <c r="B27" s="970">
        <v>411.745</v>
      </c>
      <c r="C27" s="970">
        <v>188.62800000000001</v>
      </c>
      <c r="D27" s="970">
        <v>387.204</v>
      </c>
      <c r="E27" s="970">
        <v>190.879</v>
      </c>
      <c r="F27" s="970">
        <v>-223.117</v>
      </c>
      <c r="G27" s="970">
        <v>-54.188150432913574</v>
      </c>
      <c r="H27" s="970">
        <v>-196.325</v>
      </c>
      <c r="I27" s="970">
        <v>-50.703246867284435</v>
      </c>
    </row>
    <row r="28" spans="1:9" ht="12.75">
      <c r="A28" s="970" t="s">
        <v>769</v>
      </c>
      <c r="B28" s="970">
        <v>1499.7</v>
      </c>
      <c r="C28" s="970">
        <v>1569.7</v>
      </c>
      <c r="D28" s="970">
        <v>1069.7</v>
      </c>
      <c r="E28" s="970">
        <v>0</v>
      </c>
      <c r="F28" s="970">
        <v>70</v>
      </c>
      <c r="G28" s="970">
        <v>4.667600186704007</v>
      </c>
      <c r="H28" s="970">
        <v>-1069.7</v>
      </c>
      <c r="I28" s="970">
        <v>-100</v>
      </c>
    </row>
    <row r="29" spans="1:9" ht="12.75" hidden="1">
      <c r="A29" s="970" t="s">
        <v>770</v>
      </c>
      <c r="B29" s="970">
        <v>0</v>
      </c>
      <c r="C29" s="970">
        <v>0</v>
      </c>
      <c r="D29" s="970"/>
      <c r="E29" s="970">
        <v>0</v>
      </c>
      <c r="F29" s="970">
        <v>0</v>
      </c>
      <c r="G29" s="970"/>
      <c r="H29" s="970">
        <v>0</v>
      </c>
      <c r="I29" s="970"/>
    </row>
    <row r="30" spans="1:9" ht="12.75">
      <c r="A30" s="970" t="s">
        <v>771</v>
      </c>
      <c r="B30" s="970">
        <v>914.484</v>
      </c>
      <c r="C30" s="970">
        <v>837.0369999999999</v>
      </c>
      <c r="D30" s="970">
        <v>894.699</v>
      </c>
      <c r="E30" s="970">
        <v>910.204</v>
      </c>
      <c r="F30" s="970">
        <v>-77.44700000000012</v>
      </c>
      <c r="G30" s="972">
        <v>-8.468928926039178</v>
      </c>
      <c r="H30" s="970">
        <v>15.505</v>
      </c>
      <c r="I30" s="972">
        <v>1.7329850597798808</v>
      </c>
    </row>
    <row r="31" spans="1:9" s="1192" customFormat="1" ht="14.25">
      <c r="A31" s="984" t="s">
        <v>772</v>
      </c>
      <c r="B31" s="966">
        <v>855.421</v>
      </c>
      <c r="C31" s="966">
        <v>868.7370000000001</v>
      </c>
      <c r="D31" s="966">
        <v>965.833</v>
      </c>
      <c r="E31" s="966">
        <v>919.756</v>
      </c>
      <c r="F31" s="966">
        <v>13.316000000000031</v>
      </c>
      <c r="G31" s="1672">
        <v>1.5566604046428636</v>
      </c>
      <c r="H31" s="966">
        <v>-46.077</v>
      </c>
      <c r="I31" s="1672">
        <v>-4.770700524831932</v>
      </c>
    </row>
    <row r="32" spans="1:9" ht="12.75">
      <c r="A32" s="970" t="s">
        <v>773</v>
      </c>
      <c r="B32" s="970">
        <v>100</v>
      </c>
      <c r="C32" s="970">
        <v>50</v>
      </c>
      <c r="D32" s="970">
        <v>50</v>
      </c>
      <c r="E32" s="970">
        <v>0</v>
      </c>
      <c r="F32" s="970">
        <v>-50</v>
      </c>
      <c r="G32" s="968">
        <v>-50</v>
      </c>
      <c r="H32" s="970">
        <v>-50</v>
      </c>
      <c r="I32" s="968">
        <v>-100</v>
      </c>
    </row>
    <row r="33" spans="1:9" ht="12.75" hidden="1">
      <c r="A33" s="970" t="s">
        <v>774</v>
      </c>
      <c r="B33" s="970">
        <v>0</v>
      </c>
      <c r="C33" s="970">
        <v>0</v>
      </c>
      <c r="D33" s="970"/>
      <c r="E33" s="970">
        <v>0</v>
      </c>
      <c r="F33" s="970">
        <v>0</v>
      </c>
      <c r="G33" s="970">
        <v>0</v>
      </c>
      <c r="H33" s="970">
        <v>0</v>
      </c>
      <c r="I33" s="970">
        <v>0</v>
      </c>
    </row>
    <row r="34" spans="1:9" ht="12.75" hidden="1">
      <c r="A34" s="970" t="s">
        <v>775</v>
      </c>
      <c r="B34" s="970">
        <v>0</v>
      </c>
      <c r="C34" s="970">
        <v>0</v>
      </c>
      <c r="D34" s="970"/>
      <c r="E34" s="970">
        <v>0</v>
      </c>
      <c r="F34" s="970">
        <v>0</v>
      </c>
      <c r="G34" s="970">
        <v>0</v>
      </c>
      <c r="H34" s="970">
        <v>0</v>
      </c>
      <c r="I34" s="970">
        <v>0</v>
      </c>
    </row>
    <row r="35" spans="1:9" ht="12.75" hidden="1">
      <c r="A35" s="970" t="s">
        <v>776</v>
      </c>
      <c r="B35" s="970">
        <v>0</v>
      </c>
      <c r="C35" s="970">
        <v>0</v>
      </c>
      <c r="D35" s="970"/>
      <c r="E35" s="970">
        <v>0</v>
      </c>
      <c r="F35" s="970">
        <v>0</v>
      </c>
      <c r="G35" s="970">
        <v>0</v>
      </c>
      <c r="H35" s="970">
        <v>0</v>
      </c>
      <c r="I35" s="970">
        <v>0</v>
      </c>
    </row>
    <row r="36" spans="1:9" ht="12.75" hidden="1">
      <c r="A36" s="970" t="s">
        <v>777</v>
      </c>
      <c r="B36" s="970">
        <v>0</v>
      </c>
      <c r="C36" s="970">
        <v>0</v>
      </c>
      <c r="D36" s="970"/>
      <c r="E36" s="970">
        <v>0</v>
      </c>
      <c r="F36" s="970">
        <v>0</v>
      </c>
      <c r="G36" s="970">
        <v>0</v>
      </c>
      <c r="H36" s="970">
        <v>0</v>
      </c>
      <c r="I36" s="970">
        <v>0</v>
      </c>
    </row>
    <row r="37" spans="1:9" ht="12.75" hidden="1">
      <c r="A37" s="970" t="s">
        <v>778</v>
      </c>
      <c r="B37" s="970">
        <v>0</v>
      </c>
      <c r="C37" s="970">
        <v>0</v>
      </c>
      <c r="D37" s="970"/>
      <c r="E37" s="970">
        <v>0</v>
      </c>
      <c r="F37" s="970">
        <v>0</v>
      </c>
      <c r="G37" s="970">
        <v>0</v>
      </c>
      <c r="H37" s="970">
        <v>0</v>
      </c>
      <c r="I37" s="970">
        <v>0</v>
      </c>
    </row>
    <row r="38" spans="1:9" ht="12.75" hidden="1">
      <c r="A38" s="970" t="s">
        <v>780</v>
      </c>
      <c r="B38" s="970">
        <v>0</v>
      </c>
      <c r="C38" s="970">
        <v>0</v>
      </c>
      <c r="D38" s="970"/>
      <c r="E38" s="970">
        <v>0</v>
      </c>
      <c r="F38" s="970">
        <v>0</v>
      </c>
      <c r="G38" s="970">
        <v>0</v>
      </c>
      <c r="H38" s="970">
        <v>0</v>
      </c>
      <c r="I38" s="970">
        <v>0</v>
      </c>
    </row>
    <row r="39" spans="1:9" ht="12.75" hidden="1">
      <c r="A39" s="970" t="s">
        <v>781</v>
      </c>
      <c r="B39" s="970">
        <v>0</v>
      </c>
      <c r="C39" s="970">
        <v>0</v>
      </c>
      <c r="D39" s="970"/>
      <c r="E39" s="970">
        <v>0</v>
      </c>
      <c r="F39" s="970">
        <v>0</v>
      </c>
      <c r="G39" s="970">
        <v>0</v>
      </c>
      <c r="H39" s="970">
        <v>0</v>
      </c>
      <c r="I39" s="970">
        <v>0</v>
      </c>
    </row>
    <row r="40" spans="1:9" ht="12.75">
      <c r="A40" s="970" t="s">
        <v>782</v>
      </c>
      <c r="B40" s="970">
        <v>755.421</v>
      </c>
      <c r="C40" s="970">
        <v>818.7370000000001</v>
      </c>
      <c r="D40" s="970">
        <v>915.833</v>
      </c>
      <c r="E40" s="970">
        <v>919.756</v>
      </c>
      <c r="F40" s="970">
        <v>63.31600000000003</v>
      </c>
      <c r="G40" s="972">
        <v>8.38155147924138</v>
      </c>
      <c r="H40" s="970">
        <v>3.923000000000002</v>
      </c>
      <c r="I40" s="972">
        <v>0.42835320413219463</v>
      </c>
    </row>
    <row r="41" spans="1:9" s="1192" customFormat="1" ht="14.25">
      <c r="A41" s="984" t="s">
        <v>783</v>
      </c>
      <c r="B41" s="966">
        <v>573.7379999999999</v>
      </c>
      <c r="C41" s="966">
        <v>438.289</v>
      </c>
      <c r="D41" s="966">
        <v>232.813</v>
      </c>
      <c r="E41" s="966">
        <v>491.212</v>
      </c>
      <c r="F41" s="966">
        <v>-135.44899999999996</v>
      </c>
      <c r="G41" s="972">
        <v>-23.60816261080841</v>
      </c>
      <c r="H41" s="966">
        <v>258.399</v>
      </c>
      <c r="I41" s="972">
        <v>110.98993612899623</v>
      </c>
    </row>
    <row r="42" spans="1:9" ht="12.75" hidden="1">
      <c r="A42" s="970" t="s">
        <v>784</v>
      </c>
      <c r="B42" s="970">
        <v>0</v>
      </c>
      <c r="C42" s="970">
        <v>0</v>
      </c>
      <c r="D42" s="970"/>
      <c r="E42" s="970">
        <v>0</v>
      </c>
      <c r="F42" s="970">
        <v>0</v>
      </c>
      <c r="G42" s="968">
        <v>0</v>
      </c>
      <c r="H42" s="970">
        <v>0</v>
      </c>
      <c r="I42" s="968">
        <v>0</v>
      </c>
    </row>
    <row r="43" spans="1:9" ht="12.75" hidden="1">
      <c r="A43" s="970" t="s">
        <v>785</v>
      </c>
      <c r="B43" s="970">
        <v>0</v>
      </c>
      <c r="C43" s="970">
        <v>0</v>
      </c>
      <c r="D43" s="970"/>
      <c r="E43" s="970">
        <v>0</v>
      </c>
      <c r="F43" s="970">
        <v>0</v>
      </c>
      <c r="G43" s="970">
        <v>0</v>
      </c>
      <c r="H43" s="970">
        <v>0</v>
      </c>
      <c r="I43" s="970">
        <v>0</v>
      </c>
    </row>
    <row r="44" spans="1:9" ht="12.75" hidden="1">
      <c r="A44" s="970" t="s">
        <v>786</v>
      </c>
      <c r="B44" s="970">
        <v>0</v>
      </c>
      <c r="C44" s="970">
        <v>0</v>
      </c>
      <c r="D44" s="970"/>
      <c r="E44" s="970">
        <v>0</v>
      </c>
      <c r="F44" s="970">
        <v>0</v>
      </c>
      <c r="G44" s="970">
        <v>0</v>
      </c>
      <c r="H44" s="970">
        <v>0</v>
      </c>
      <c r="I44" s="970">
        <v>0</v>
      </c>
    </row>
    <row r="45" spans="1:9" ht="12.75" hidden="1">
      <c r="A45" s="970" t="s">
        <v>787</v>
      </c>
      <c r="B45" s="970">
        <v>0</v>
      </c>
      <c r="C45" s="970">
        <v>0</v>
      </c>
      <c r="D45" s="970"/>
      <c r="E45" s="970">
        <v>0</v>
      </c>
      <c r="F45" s="970">
        <v>0</v>
      </c>
      <c r="G45" s="970">
        <v>0</v>
      </c>
      <c r="H45" s="970">
        <v>0</v>
      </c>
      <c r="I45" s="970">
        <v>0</v>
      </c>
    </row>
    <row r="46" spans="1:9" ht="12.75">
      <c r="A46" s="970" t="s">
        <v>788</v>
      </c>
      <c r="B46" s="970">
        <v>573.539</v>
      </c>
      <c r="C46" s="970">
        <v>438.258</v>
      </c>
      <c r="D46" s="970">
        <v>232.792</v>
      </c>
      <c r="E46" s="970">
        <v>458.11199999999997</v>
      </c>
      <c r="F46" s="970">
        <v>-135.281</v>
      </c>
      <c r="G46" s="970">
        <v>-23.587062082962102</v>
      </c>
      <c r="H46" s="970">
        <v>225.32</v>
      </c>
      <c r="I46" s="970">
        <v>96.79026770679403</v>
      </c>
    </row>
    <row r="47" spans="1:9" ht="12.75" hidden="1">
      <c r="A47" s="970" t="s">
        <v>789</v>
      </c>
      <c r="B47" s="970">
        <v>0</v>
      </c>
      <c r="C47" s="970">
        <v>0</v>
      </c>
      <c r="D47" s="970"/>
      <c r="E47" s="970">
        <v>0</v>
      </c>
      <c r="F47" s="970">
        <v>0</v>
      </c>
      <c r="G47" s="970">
        <v>0</v>
      </c>
      <c r="H47" s="970">
        <v>0</v>
      </c>
      <c r="I47" s="970">
        <v>0</v>
      </c>
    </row>
    <row r="48" spans="1:9" ht="12.75" hidden="1">
      <c r="A48" s="970" t="s">
        <v>790</v>
      </c>
      <c r="B48" s="970">
        <v>0</v>
      </c>
      <c r="C48" s="970">
        <v>0</v>
      </c>
      <c r="D48" s="970"/>
      <c r="E48" s="970">
        <v>0</v>
      </c>
      <c r="F48" s="970">
        <v>0</v>
      </c>
      <c r="G48" s="970">
        <v>0</v>
      </c>
      <c r="H48" s="970">
        <v>0</v>
      </c>
      <c r="I48" s="970">
        <v>0</v>
      </c>
    </row>
    <row r="49" spans="1:9" ht="12.75">
      <c r="A49" s="970" t="s">
        <v>791</v>
      </c>
      <c r="B49" s="970">
        <v>0.199</v>
      </c>
      <c r="C49" s="970">
        <v>0.031</v>
      </c>
      <c r="D49" s="970">
        <v>0.020999999999999998</v>
      </c>
      <c r="E49" s="970">
        <v>33.1</v>
      </c>
      <c r="F49" s="970">
        <v>-0.168</v>
      </c>
      <c r="G49" s="972">
        <v>-84.42211055276381</v>
      </c>
      <c r="H49" s="970">
        <v>33.079</v>
      </c>
      <c r="I49" s="972">
        <v>157519.04761904763</v>
      </c>
    </row>
    <row r="50" spans="1:9" s="1192" customFormat="1" ht="14.25">
      <c r="A50" s="984" t="s">
        <v>792</v>
      </c>
      <c r="B50" s="966">
        <v>55.8</v>
      </c>
      <c r="C50" s="966">
        <v>207.85199999999998</v>
      </c>
      <c r="D50" s="966">
        <v>1134.649</v>
      </c>
      <c r="E50" s="966">
        <v>1696.301</v>
      </c>
      <c r="F50" s="966">
        <v>152.05199999999996</v>
      </c>
      <c r="G50" s="1672">
        <v>272.4946236559139</v>
      </c>
      <c r="H50" s="966">
        <v>561.652</v>
      </c>
      <c r="I50" s="1672">
        <v>49.500065659071666</v>
      </c>
    </row>
    <row r="51" spans="1:9" ht="12.75" hidden="1">
      <c r="A51" s="970" t="s">
        <v>793</v>
      </c>
      <c r="B51" s="970">
        <v>0</v>
      </c>
      <c r="C51" s="970">
        <v>0</v>
      </c>
      <c r="D51" s="970">
        <v>0</v>
      </c>
      <c r="E51" s="970">
        <v>0</v>
      </c>
      <c r="F51" s="970">
        <v>0</v>
      </c>
      <c r="G51" s="968">
        <v>0</v>
      </c>
      <c r="H51" s="970">
        <v>0</v>
      </c>
      <c r="I51" s="968">
        <v>0</v>
      </c>
    </row>
    <row r="52" spans="1:9" ht="12.75">
      <c r="A52" s="970" t="s">
        <v>794</v>
      </c>
      <c r="B52" s="970">
        <v>0</v>
      </c>
      <c r="C52" s="970">
        <v>2.131</v>
      </c>
      <c r="D52" s="970">
        <v>4.0409999999999995</v>
      </c>
      <c r="E52" s="970">
        <v>4.5840000000000005</v>
      </c>
      <c r="F52" s="970">
        <v>2.131</v>
      </c>
      <c r="G52" s="970">
        <v>0</v>
      </c>
      <c r="H52" s="970">
        <v>0.543000000000001</v>
      </c>
      <c r="I52" s="970">
        <v>0</v>
      </c>
    </row>
    <row r="53" spans="1:9" ht="12.75">
      <c r="A53" s="970" t="s">
        <v>1530</v>
      </c>
      <c r="B53" s="970">
        <v>4.1</v>
      </c>
      <c r="C53" s="970">
        <v>146.719</v>
      </c>
      <c r="D53" s="970">
        <v>154.244</v>
      </c>
      <c r="E53" s="970">
        <v>672.638</v>
      </c>
      <c r="F53" s="970">
        <v>142.619</v>
      </c>
      <c r="G53" s="970">
        <v>3478.5121951219517</v>
      </c>
      <c r="H53" s="970">
        <v>518.394</v>
      </c>
      <c r="I53" s="970">
        <v>336.0869790721195</v>
      </c>
    </row>
    <row r="54" spans="1:9" ht="12.75" hidden="1">
      <c r="A54" s="970" t="s">
        <v>795</v>
      </c>
      <c r="B54" s="970">
        <v>0</v>
      </c>
      <c r="C54" s="970">
        <v>0</v>
      </c>
      <c r="D54" s="970"/>
      <c r="E54" s="970">
        <v>0</v>
      </c>
      <c r="F54" s="970">
        <v>0</v>
      </c>
      <c r="G54" s="970" t="e">
        <v>#DIV/0!</v>
      </c>
      <c r="H54" s="970">
        <v>0</v>
      </c>
      <c r="I54" s="970" t="e">
        <v>#DIV/0!</v>
      </c>
    </row>
    <row r="55" spans="1:9" ht="12.75" hidden="1">
      <c r="A55" s="970" t="s">
        <v>796</v>
      </c>
      <c r="B55" s="970">
        <v>0</v>
      </c>
      <c r="C55" s="970">
        <v>0</v>
      </c>
      <c r="D55" s="970"/>
      <c r="E55" s="970">
        <v>0</v>
      </c>
      <c r="F55" s="970">
        <v>0</v>
      </c>
      <c r="G55" s="970" t="e">
        <v>#DIV/0!</v>
      </c>
      <c r="H55" s="970">
        <v>0</v>
      </c>
      <c r="I55" s="970" t="e">
        <v>#DIV/0!</v>
      </c>
    </row>
    <row r="56" spans="1:9" ht="12.75" hidden="1">
      <c r="A56" s="970" t="s">
        <v>797</v>
      </c>
      <c r="B56" s="970">
        <v>0</v>
      </c>
      <c r="C56" s="970">
        <v>0</v>
      </c>
      <c r="D56" s="970"/>
      <c r="E56" s="970">
        <v>0</v>
      </c>
      <c r="F56" s="970">
        <v>0</v>
      </c>
      <c r="G56" s="970" t="e">
        <v>#DIV/0!</v>
      </c>
      <c r="H56" s="970">
        <v>0</v>
      </c>
      <c r="I56" s="970" t="e">
        <v>#DIV/0!</v>
      </c>
    </row>
    <row r="57" spans="1:9" ht="12.75">
      <c r="A57" s="970" t="s">
        <v>798</v>
      </c>
      <c r="B57" s="970">
        <v>0</v>
      </c>
      <c r="C57" s="970">
        <v>0</v>
      </c>
      <c r="D57" s="970">
        <v>690</v>
      </c>
      <c r="E57" s="970">
        <v>890</v>
      </c>
      <c r="F57" s="970">
        <v>0</v>
      </c>
      <c r="G57" s="970" t="e">
        <v>#DIV/0!</v>
      </c>
      <c r="H57" s="970">
        <v>200</v>
      </c>
      <c r="I57" s="970">
        <v>28.985507246376812</v>
      </c>
    </row>
    <row r="58" spans="1:9" ht="12.75" hidden="1">
      <c r="A58" s="970" t="s">
        <v>799</v>
      </c>
      <c r="B58" s="970">
        <v>0</v>
      </c>
      <c r="C58" s="970">
        <v>0</v>
      </c>
      <c r="D58" s="970"/>
      <c r="E58" s="970">
        <v>0</v>
      </c>
      <c r="F58" s="970">
        <v>0</v>
      </c>
      <c r="G58" s="970">
        <v>0</v>
      </c>
      <c r="H58" s="970">
        <v>0</v>
      </c>
      <c r="I58" s="970">
        <v>0</v>
      </c>
    </row>
    <row r="59" spans="1:9" ht="12.75" hidden="1">
      <c r="A59" s="970" t="s">
        <v>1415</v>
      </c>
      <c r="B59" s="970">
        <v>0</v>
      </c>
      <c r="C59" s="970">
        <v>0</v>
      </c>
      <c r="D59" s="970"/>
      <c r="E59" s="970">
        <v>0</v>
      </c>
      <c r="F59" s="970">
        <v>0</v>
      </c>
      <c r="G59" s="970">
        <v>0</v>
      </c>
      <c r="H59" s="970">
        <v>0</v>
      </c>
      <c r="I59" s="970">
        <v>0</v>
      </c>
    </row>
    <row r="60" spans="1:9" ht="12.75">
      <c r="A60" s="970" t="s">
        <v>835</v>
      </c>
      <c r="B60" s="970">
        <v>51.7</v>
      </c>
      <c r="C60" s="970">
        <v>59.001999999999995</v>
      </c>
      <c r="D60" s="970">
        <v>286.364</v>
      </c>
      <c r="E60" s="970">
        <v>129.079</v>
      </c>
      <c r="F60" s="970">
        <v>7.3019999999999925</v>
      </c>
      <c r="G60" s="972">
        <v>14.12379110251449</v>
      </c>
      <c r="H60" s="970">
        <v>-157.285</v>
      </c>
      <c r="I60" s="972">
        <v>-54.92485088907822</v>
      </c>
    </row>
    <row r="61" spans="1:9" s="1192" customFormat="1" ht="14.25">
      <c r="A61" s="984" t="s">
        <v>547</v>
      </c>
      <c r="B61" s="966">
        <v>5461.838000000001</v>
      </c>
      <c r="C61" s="966">
        <v>4942.739</v>
      </c>
      <c r="D61" s="966">
        <v>5807.271000000001</v>
      </c>
      <c r="E61" s="966">
        <v>5301.987999999999</v>
      </c>
      <c r="F61" s="966">
        <v>-519.0990000000011</v>
      </c>
      <c r="G61" s="1672">
        <v>-9.504108323974474</v>
      </c>
      <c r="H61" s="966">
        <v>-505.28300000000127</v>
      </c>
      <c r="I61" s="1672">
        <v>-8.700868273583257</v>
      </c>
    </row>
    <row r="62" spans="1:9" ht="12.75" hidden="1">
      <c r="A62" s="607"/>
      <c r="B62" s="968">
        <v>0</v>
      </c>
      <c r="C62" s="968">
        <v>0</v>
      </c>
      <c r="D62" s="968"/>
      <c r="E62" s="968">
        <v>0</v>
      </c>
      <c r="F62" s="970">
        <v>0</v>
      </c>
      <c r="G62" s="968">
        <v>0</v>
      </c>
      <c r="H62" s="966">
        <v>0</v>
      </c>
      <c r="I62" s="1672" t="e">
        <v>#DIV/0!</v>
      </c>
    </row>
    <row r="63" spans="1:9" ht="12.75">
      <c r="A63" s="607" t="s">
        <v>836</v>
      </c>
      <c r="B63" s="970">
        <v>855.421</v>
      </c>
      <c r="C63" s="970">
        <v>868.7370000000001</v>
      </c>
      <c r="D63" s="970">
        <v>965.833</v>
      </c>
      <c r="E63" s="970">
        <v>919.756</v>
      </c>
      <c r="F63" s="970">
        <v>13.316000000000031</v>
      </c>
      <c r="G63" s="970">
        <v>1.5566604046428636</v>
      </c>
      <c r="H63" s="968">
        <v>-46.077</v>
      </c>
      <c r="I63" s="968">
        <v>-4.770700524831932</v>
      </c>
    </row>
    <row r="64" spans="1:9" ht="12.75">
      <c r="A64" s="607" t="s">
        <v>837</v>
      </c>
      <c r="B64" s="970">
        <v>4606.417</v>
      </c>
      <c r="C64" s="970">
        <v>4074.0019999999995</v>
      </c>
      <c r="D64" s="970">
        <v>4841.438000000001</v>
      </c>
      <c r="E64" s="970">
        <v>4382.231999999999</v>
      </c>
      <c r="F64" s="970">
        <v>-532.4150000000009</v>
      </c>
      <c r="G64" s="970">
        <v>-11.558115559229677</v>
      </c>
      <c r="H64" s="970">
        <v>-459.20600000000195</v>
      </c>
      <c r="I64" s="970">
        <v>-9.48490923564449</v>
      </c>
    </row>
    <row r="65" spans="1:9" ht="12.75" hidden="1">
      <c r="A65" s="607"/>
      <c r="B65" s="970">
        <v>0</v>
      </c>
      <c r="C65" s="970">
        <v>0</v>
      </c>
      <c r="D65" s="970"/>
      <c r="E65" s="970">
        <v>0</v>
      </c>
      <c r="F65" s="970">
        <v>0</v>
      </c>
      <c r="G65" s="970" t="e">
        <v>#DIV/0!</v>
      </c>
      <c r="H65" s="970">
        <v>0</v>
      </c>
      <c r="I65" s="970" t="e">
        <v>#DIV/0!</v>
      </c>
    </row>
    <row r="66" spans="1:9" ht="12.75">
      <c r="A66" s="607" t="s">
        <v>838</v>
      </c>
      <c r="B66" s="970">
        <v>423.588</v>
      </c>
      <c r="C66" s="970">
        <v>382.254</v>
      </c>
      <c r="D66" s="970">
        <v>532.9554</v>
      </c>
      <c r="E66" s="970">
        <v>389.09</v>
      </c>
      <c r="F66" s="970">
        <v>-41.334</v>
      </c>
      <c r="G66" s="970">
        <v>-9.758066800759229</v>
      </c>
      <c r="H66" s="970">
        <v>-143.86540000000008</v>
      </c>
      <c r="I66" s="970">
        <v>-26.993891046042513</v>
      </c>
    </row>
    <row r="67" spans="1:9" ht="12.75">
      <c r="A67" s="607" t="s">
        <v>839</v>
      </c>
      <c r="B67" s="970">
        <v>5.011</v>
      </c>
      <c r="C67" s="970">
        <v>3.14</v>
      </c>
      <c r="D67" s="970">
        <v>4.1659999999999995</v>
      </c>
      <c r="E67" s="970">
        <v>2.3</v>
      </c>
      <c r="F67" s="970">
        <v>-1.871</v>
      </c>
      <c r="G67" s="970">
        <v>-37.3378567152265</v>
      </c>
      <c r="H67" s="970">
        <v>-1.8659999999999997</v>
      </c>
      <c r="I67" s="970">
        <v>-44.791166586653866</v>
      </c>
    </row>
    <row r="68" spans="1:9" ht="12.75">
      <c r="A68" s="608" t="s">
        <v>840</v>
      </c>
      <c r="B68" s="972">
        <v>418.57700000000006</v>
      </c>
      <c r="C68" s="972">
        <v>375.6</v>
      </c>
      <c r="D68" s="972">
        <v>528.7894</v>
      </c>
      <c r="E68" s="972">
        <v>380</v>
      </c>
      <c r="F68" s="972">
        <v>-42.97700000000003</v>
      </c>
      <c r="G68" s="972">
        <v>-10.26740599698503</v>
      </c>
      <c r="H68" s="972">
        <v>-148.7894</v>
      </c>
      <c r="I68" s="972">
        <v>-28.137742549302235</v>
      </c>
    </row>
    <row r="69" spans="4:5" ht="12">
      <c r="D69" s="983"/>
      <c r="E69" s="983"/>
    </row>
    <row r="70" spans="4:5" ht="12">
      <c r="D70" s="983"/>
      <c r="E70" s="983"/>
    </row>
    <row r="71" spans="4:5" ht="12">
      <c r="D71" s="983"/>
      <c r="E71" s="983"/>
    </row>
    <row r="72" spans="4:5" ht="12">
      <c r="D72" s="983"/>
      <c r="E72" s="983"/>
    </row>
    <row r="73" spans="4:5" ht="12">
      <c r="D73" s="983"/>
      <c r="E73" s="983"/>
    </row>
    <row r="74" spans="4:5" ht="12">
      <c r="D74" s="983"/>
      <c r="E74" s="983"/>
    </row>
    <row r="75" spans="4:5" ht="12">
      <c r="D75" s="983"/>
      <c r="E75" s="983"/>
    </row>
    <row r="76" spans="4:5" ht="12">
      <c r="D76" s="983"/>
      <c r="E76" s="983"/>
    </row>
    <row r="77" spans="4:5" ht="12">
      <c r="D77" s="983"/>
      <c r="E77" s="983"/>
    </row>
    <row r="78" spans="4:5" ht="12">
      <c r="D78" s="983"/>
      <c r="E78" s="983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Pratima Adhikari</cp:lastModifiedBy>
  <cp:lastPrinted>2009-07-01T05:55:20Z</cp:lastPrinted>
  <dcterms:created xsi:type="dcterms:W3CDTF">1996-10-14T23:33:28Z</dcterms:created>
  <dcterms:modified xsi:type="dcterms:W3CDTF">2022-02-16T04:57:24Z</dcterms:modified>
  <cp:category/>
  <cp:version/>
  <cp:contentType/>
  <cp:contentStatus/>
</cp:coreProperties>
</file>