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IntervensionRs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24">'Securities List'!$B$1:$M$26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<sst xmlns="http://schemas.openxmlformats.org/spreadsheetml/2006/main" count="2697" uniqueCount="1422">
  <si>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</si>
  <si>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</si>
  <si>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</si>
  <si>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</si>
  <si>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</si>
  <si>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</si>
  <si>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</si>
  <si>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</si>
  <si>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</si>
  <si>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</si>
  <si>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</si>
  <si>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</si>
  <si>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</si>
  <si>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</si>
  <si>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</si>
  <si>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</si>
  <si>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</si>
  <si>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</si>
  <si>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</si>
  <si>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</si>
  <si>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</si>
  <si>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</si>
  <si>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</si>
  <si>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</si>
  <si>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</si>
  <si>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</si>
  <si>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</si>
  <si>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</si>
  <si>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</si>
  <si>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</si>
  <si>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</si>
  <si>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</si>
  <si>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</si>
  <si>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</si>
  <si>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</si>
  <si>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</si>
  <si>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</si>
  <si>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</si>
  <si>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</si>
  <si>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</si>
  <si>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</si>
  <si>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</si>
  <si>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</si>
  <si>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</si>
  <si>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</si>
  <si>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</si>
  <si>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</si>
  <si>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</si>
  <si>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</si>
  <si>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</si>
  <si>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</si>
  <si>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</si>
  <si>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</si>
  <si>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</si>
  <si>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</si>
  <si>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</si>
  <si>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</si>
  <si>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</si>
  <si>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</si>
  <si>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</si>
  <si>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</si>
  <si>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</si>
  <si>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</si>
  <si>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</si>
  <si>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</si>
  <si>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</si>
  <si>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</si>
  <si>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</si>
  <si>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</si>
  <si>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</si>
  <si>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</si>
  <si>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</si>
  <si>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</si>
  <si>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</si>
  <si>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</si>
  <si>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</si>
  <si>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</si>
  <si>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</si>
  <si>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</si>
  <si>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</si>
  <si>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</si>
  <si>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</si>
  <si>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</si>
  <si>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</si>
  <si>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</si>
  <si>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</si>
  <si>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</si>
  <si>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</si>
  <si>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</si>
  <si>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</si>
  <si>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</si>
  <si>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</si>
  <si>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</si>
  <si>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</si>
  <si>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</si>
  <si>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</si>
  <si>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</si>
  <si>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</si>
  <si>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</si>
  <si>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</si>
  <si>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</si>
  <si>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</si>
  <si>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</si>
  <si>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</si>
  <si>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</si>
  <si>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</si>
  <si>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</si>
  <si>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</si>
  <si>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</si>
  <si>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</si>
  <si>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</si>
  <si>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</si>
  <si>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</si>
  <si>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</si>
  <si>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</si>
  <si>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</si>
  <si>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</si>
  <si>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</si>
  <si>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</si>
  <si>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</si>
  <si>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</si>
  <si>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</si>
  <si>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</si>
  <si>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</si>
  <si>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</si>
  <si>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</si>
  <si>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</si>
  <si>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</si>
  <si>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</si>
  <si>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</si>
  <si>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</si>
  <si>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</si>
  <si>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</si>
  <si>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</si>
  <si>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</si>
  <si>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</si>
  <si>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</si>
  <si>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</si>
  <si>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</si>
  <si>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</si>
  <si>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</si>
  <si>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</si>
  <si>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</si>
  <si>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</si>
  <si>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</si>
  <si>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</si>
  <si>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</si>
  <si>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</si>
  <si>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</si>
  <si>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</si>
  <si>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</si>
  <si>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</si>
  <si>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</si>
  <si>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</si>
  <si>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</si>
  <si>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</si>
  <si>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</si>
  <si>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</si>
  <si>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</si>
  <si>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</si>
  <si>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</si>
  <si>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</si>
  <si>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</si>
  <si>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</si>
  <si>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</si>
  <si>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</si>
  <si>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</si>
  <si>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</si>
  <si>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</si>
  <si>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</si>
  <si>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</si>
  <si>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</si>
  <si>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</si>
  <si>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</si>
  <si>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134.4  </t>
  </si>
  <si>
    <t>154.3  </t>
  </si>
  <si>
    <t>170.8  </t>
  </si>
  <si>
    <t>11.9  </t>
  </si>
  <si>
    <t>124.8  </t>
  </si>
  <si>
    <t>173.8  </t>
  </si>
  <si>
    <t>6.6  </t>
  </si>
  <si>
    <t>1.1  </t>
  </si>
  <si>
    <t>0.5  </t>
  </si>
  <si>
    <t>12.9  </t>
  </si>
  <si>
    <t>8.1  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</si>
  <si>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</si>
  <si>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</si>
  <si>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</si>
  <si>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</si>
  <si>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</si>
  <si>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</si>
  <si>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</si>
  <si>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</si>
  <si>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</si>
  <si>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</si>
  <si>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</si>
  <si>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</si>
  <si>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</si>
  <si>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</si>
  <si>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</si>
  <si>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</si>
  <si>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</si>
  <si>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158.6  </t>
  </si>
  <si>
    <t>186.3  </t>
  </si>
  <si>
    <t>190.4  </t>
  </si>
  <si>
    <t>9.9  </t>
  </si>
  <si>
    <t>186.7  </t>
  </si>
  <si>
    <t>187.2  </t>
  </si>
  <si>
    <t>-5.3  </t>
  </si>
  <si>
    <t>232.7  </t>
  </si>
  <si>
    <t>262.8  </t>
  </si>
  <si>
    <t>39.3  </t>
  </si>
  <si>
    <t>6.9  </t>
  </si>
  <si>
    <t>184.9  </t>
  </si>
  <si>
    <t>16.4  </t>
  </si>
  <si>
    <t>154.6  </t>
  </si>
  <si>
    <t>155.4  </t>
  </si>
  <si>
    <t>209.7  </t>
  </si>
  <si>
    <t>221.7  </t>
  </si>
  <si>
    <t>5.7  </t>
  </si>
  <si>
    <t>213.2  </t>
  </si>
  <si>
    <t>215.9  </t>
  </si>
  <si>
    <t>210.3  </t>
  </si>
  <si>
    <t>203.9  </t>
  </si>
  <si>
    <t>-5.8  </t>
  </si>
  <si>
    <t>-2.2  </t>
  </si>
  <si>
    <t>181.8  </t>
  </si>
  <si>
    <t>197.0  </t>
  </si>
  <si>
    <t>198.7  </t>
  </si>
  <si>
    <t>201.7  </t>
  </si>
  <si>
    <t>1.5  </t>
  </si>
  <si>
    <t>138.0  </t>
  </si>
  <si>
    <t>151.3  </t>
  </si>
  <si>
    <t>13.0  </t>
  </si>
  <si>
    <t>137.9  </t>
  </si>
  <si>
    <t>137.7  </t>
  </si>
  <si>
    <t>-2.6  </t>
  </si>
  <si>
    <t>12.8  </t>
  </si>
  <si>
    <t>83.8  </t>
  </si>
  <si>
    <t>-10.7  </t>
  </si>
  <si>
    <t>123.8  </t>
  </si>
  <si>
    <t>8.9  </t>
  </si>
  <si>
    <t>140.2  </t>
  </si>
  <si>
    <t>140.7  </t>
  </si>
  <si>
    <t>9.0  </t>
  </si>
  <si>
    <t xml:space="preserve">Consumer Price Index : Kathmandu Valley </t>
  </si>
  <si>
    <t xml:space="preserve">Consumer Price Index : Terai </t>
  </si>
  <si>
    <t xml:space="preserve">Consumer Price Index : Hill </t>
  </si>
  <si>
    <t>10.3  </t>
  </si>
  <si>
    <t>Column 5 over 3</t>
  </si>
  <si>
    <t>Column 5 over 4</t>
  </si>
  <si>
    <t>Column 8 over 5</t>
  </si>
  <si>
    <t>Column 8 over 7</t>
  </si>
  <si>
    <t xml:space="preserve">(2005/06=100) </t>
  </si>
  <si>
    <t>2012/13p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</si>
  <si>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</si>
  <si>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</si>
  <si>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</si>
  <si>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</si>
  <si>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</si>
  <si>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</si>
  <si>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</si>
  <si>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</si>
  <si>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</si>
  <si>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Local Authorities' Account (LAA)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</si>
  <si>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</si>
  <si>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</si>
  <si>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</si>
  <si>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</si>
  <si>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</si>
  <si>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</si>
  <si>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</si>
  <si>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</si>
  <si>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</si>
  <si>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r>
      <t>2012/13</t>
    </r>
    <r>
      <rPr>
        <b/>
        <vertAlign val="superscript"/>
        <sz val="10"/>
        <rFont val="Times New Roman"/>
        <family val="1"/>
      </rPr>
      <t>P</t>
    </r>
  </si>
  <si>
    <t xml:space="preserve"> +     Based on data reported by 8 offices of NRB, 65 out of total 65 branches of Rastriya Banijya Bank Limited, 34 out of total 43 branches of Nepal Bank Limited, 5 branches of Everest Bank Limited and 1-1 branch each from Nepal Bangladesh Bank Limited and Global Bank Limited conducting government transactions.</t>
  </si>
  <si>
    <t>Treasury Bills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</si>
  <si>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</si>
  <si>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</si>
  <si>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</si>
  <si>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</si>
  <si>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</si>
  <si>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</si>
  <si>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</si>
  <si>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</si>
  <si>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</si>
  <si>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</si>
  <si>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</si>
  <si>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</si>
  <si>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</si>
  <si>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</si>
  <si>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</si>
  <si>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</si>
  <si>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</si>
  <si>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Import from India Against US Dollar Payment</t>
  </si>
  <si>
    <t>Headings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</si>
  <si>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</si>
  <si>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</si>
  <si>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</si>
  <si>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</si>
  <si>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</si>
  <si>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</si>
  <si>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</si>
  <si>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</si>
  <si>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</si>
  <si>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</si>
  <si>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</si>
  <si>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</si>
  <si>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</si>
  <si>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</si>
  <si>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</si>
  <si>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</si>
  <si>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</si>
  <si>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</si>
  <si>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</si>
  <si>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</si>
  <si>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</si>
  <si>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</si>
  <si>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</si>
  <si>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</si>
  <si>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</si>
  <si>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</si>
  <si>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</si>
  <si>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</si>
  <si>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</si>
  <si>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</si>
  <si>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</si>
  <si>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</si>
  <si>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</si>
  <si>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</si>
  <si>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</si>
  <si>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</si>
  <si>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</si>
  <si>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</si>
  <si>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</si>
  <si>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</si>
  <si>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</si>
  <si>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</si>
  <si>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</si>
  <si>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</si>
  <si>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</si>
  <si>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</si>
  <si>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</si>
  <si>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</si>
  <si>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</si>
  <si>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</si>
  <si>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</si>
  <si>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</si>
  <si>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</si>
  <si>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</si>
  <si>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</si>
  <si>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</si>
  <si>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Aug (e)</t>
  </si>
  <si>
    <t>5.0-9.0</t>
  </si>
  <si>
    <t>6.0-10.0</t>
  </si>
  <si>
    <t>First  Month</t>
  </si>
  <si>
    <t>Mid-Jul To Mid-Aug</t>
  </si>
  <si>
    <t>Aug-Aug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</si>
  <si>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</si>
  <si>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</si>
  <si>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</si>
  <si>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</si>
  <si>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</si>
  <si>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</si>
  <si>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</si>
  <si>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</si>
  <si>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</si>
  <si>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</si>
  <si>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>7. Non Profit Organisations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</si>
  <si>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</si>
  <si>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</si>
  <si>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</si>
  <si>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</si>
  <si>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</si>
  <si>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</si>
  <si>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</si>
  <si>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</si>
  <si>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</si>
  <si>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</si>
  <si>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</si>
  <si>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</si>
  <si>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</si>
  <si>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</si>
  <si>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</si>
  <si>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</si>
  <si>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</si>
  <si>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Rs in million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</si>
  <si>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</si>
  <si>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</si>
  <si>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</si>
  <si>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</si>
  <si>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</si>
  <si>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</si>
  <si>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</si>
  <si>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</si>
  <si>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</si>
  <si>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</si>
  <si>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</si>
  <si>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</si>
  <si>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</si>
  <si>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NFA</t>
  </si>
  <si>
    <t>NDA</t>
  </si>
  <si>
    <t>142.6  </t>
  </si>
  <si>
    <t>6.8  </t>
  </si>
  <si>
    <t>2.1  </t>
  </si>
  <si>
    <t>160.3  </t>
  </si>
  <si>
    <t>189.8  </t>
  </si>
  <si>
    <t>7.8  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</si>
  <si>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</si>
  <si>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</si>
  <si>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</si>
  <si>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</si>
  <si>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</si>
  <si>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</si>
  <si>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</si>
  <si>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</si>
  <si>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</si>
  <si>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</si>
  <si>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</si>
  <si>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</si>
  <si>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</si>
  <si>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</si>
  <si>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</si>
  <si>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</si>
  <si>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</si>
  <si>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</si>
  <si>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</si>
  <si>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</si>
  <si>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</si>
  <si>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</si>
  <si>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</si>
  <si>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</si>
  <si>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>Aug  (e)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</si>
  <si>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</si>
  <si>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</si>
  <si>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</si>
  <si>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</si>
  <si>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</si>
  <si>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5.0-12.5</t>
  </si>
  <si>
    <t>4.0-15.5</t>
  </si>
  <si>
    <t>R=Revised, P= Povisional</t>
  </si>
  <si>
    <t>Other Stationery Goods</t>
  </si>
  <si>
    <t>P= Povisional</t>
  </si>
  <si>
    <t>(Amount Rs. in million)</t>
  </si>
  <si>
    <t>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</si>
  <si>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</si>
  <si>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</si>
  <si>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</si>
  <si>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</si>
  <si>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</si>
  <si>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</si>
  <si>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</si>
  <si>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>Deficits(-) Surplus(+)</t>
  </si>
  <si>
    <t>* Includes internal loan, external borrowing and investment.</t>
  </si>
  <si>
    <t>Governmnet Budgetary Operation</t>
  </si>
  <si>
    <t>* * After adjusting exchange valuation gain/loss</t>
  </si>
  <si>
    <t>9.5-13.0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</si>
  <si>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</si>
  <si>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</si>
  <si>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</si>
  <si>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</si>
  <si>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</si>
  <si>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</si>
  <si>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</si>
  <si>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</si>
  <si>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</si>
  <si>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</si>
  <si>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6.Change in NFA (before adj. ex. val.)*</t>
  </si>
  <si>
    <t xml:space="preserve">7.Exchange Valuation </t>
  </si>
  <si>
    <t>8.Change in NFA (6+7)**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</si>
  <si>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</si>
  <si>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</si>
  <si>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</si>
  <si>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</si>
  <si>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</si>
  <si>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</si>
  <si>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</si>
  <si>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</si>
  <si>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</si>
  <si>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</si>
  <si>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</si>
  <si>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</si>
  <si>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</si>
  <si>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</si>
  <si>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</si>
  <si>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</si>
  <si>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</si>
  <si>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</si>
  <si>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</si>
  <si>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</si>
  <si>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</si>
  <si>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</si>
  <si>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</si>
  <si>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</si>
  <si>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</si>
  <si>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</si>
  <si>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</si>
  <si>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</si>
  <si>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</si>
  <si>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</si>
  <si>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</si>
  <si>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</si>
  <si>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</si>
  <si>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</si>
  <si>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</si>
  <si>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</si>
  <si>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</si>
  <si>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</si>
  <si>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</si>
  <si>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</si>
  <si>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</si>
  <si>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</si>
  <si>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</si>
  <si>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</si>
  <si>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</si>
  <si>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</si>
  <si>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</si>
  <si>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</si>
  <si>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</si>
  <si>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</si>
  <si>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</si>
  <si>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</si>
  <si>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</si>
  <si>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</si>
  <si>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</si>
  <si>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</si>
  <si>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</si>
  <si>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</si>
  <si>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</si>
  <si>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</si>
  <si>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</si>
  <si>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</si>
  <si>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</si>
  <si>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</si>
  <si>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</si>
  <si>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</si>
  <si>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</si>
  <si>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</si>
  <si>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</si>
  <si>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</si>
  <si>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</si>
  <si>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</si>
  <si>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</si>
  <si>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</si>
  <si>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</si>
  <si>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</si>
  <si>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11.4  </t>
  </si>
  <si>
    <t>168.2  </t>
  </si>
  <si>
    <t>177.3  </t>
  </si>
  <si>
    <t>20.9  </t>
  </si>
  <si>
    <t>2.0  </t>
  </si>
  <si>
    <t>5.4  </t>
  </si>
  <si>
    <t>170.0  </t>
  </si>
  <si>
    <t>0.3  </t>
  </si>
  <si>
    <t>1.6  </t>
  </si>
  <si>
    <t>192.5  </t>
  </si>
  <si>
    <t>153.9  </t>
  </si>
  <si>
    <t>155.0  </t>
  </si>
  <si>
    <t>26.7  </t>
  </si>
  <si>
    <t>1.2  </t>
  </si>
  <si>
    <t>124.2  </t>
  </si>
  <si>
    <t>7.7  </t>
  </si>
  <si>
    <t>148.6  </t>
  </si>
  <si>
    <t>9.3  </t>
  </si>
  <si>
    <t>9.2  </t>
  </si>
  <si>
    <t>1.0  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</si>
  <si>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</si>
  <si>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</si>
  <si>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</si>
  <si>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</si>
  <si>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</si>
  <si>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</si>
  <si>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</si>
  <si>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</si>
  <si>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US$ in million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</si>
  <si>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</si>
  <si>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</si>
  <si>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</si>
  <si>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</si>
  <si>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</si>
  <si>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</si>
  <si>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</si>
  <si>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</si>
  <si>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</si>
  <si>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</si>
  <si>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</si>
  <si>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</si>
  <si>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</si>
  <si>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</si>
  <si>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</si>
  <si>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</si>
  <si>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</si>
  <si>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</si>
  <si>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</si>
  <si>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</si>
  <si>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</si>
  <si>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</si>
  <si>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</si>
  <si>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</si>
  <si>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</si>
  <si>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</si>
  <si>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</si>
  <si>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</si>
  <si>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</si>
  <si>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</si>
  <si>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</si>
  <si>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</si>
  <si>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</si>
  <si>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</si>
  <si>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</si>
  <si>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</si>
  <si>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</si>
  <si>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</si>
  <si>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</si>
  <si>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</si>
  <si>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</si>
  <si>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</si>
  <si>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</si>
  <si>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</si>
  <si>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</si>
  <si>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</si>
  <si>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</si>
  <si>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</si>
  <si>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</si>
  <si>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</si>
  <si>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</si>
  <si>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</si>
  <si>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</si>
  <si>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</si>
  <si>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</si>
  <si>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</si>
  <si>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</si>
  <si>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</si>
  <si>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</si>
  <si>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</si>
  <si>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</si>
  <si>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</si>
  <si>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</si>
  <si>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</si>
  <si>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</si>
  <si>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</si>
  <si>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</si>
  <si>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</si>
  <si>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</si>
  <si>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</si>
  <si>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</si>
  <si>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</si>
  <si>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>Jul/Aug</t>
  </si>
  <si>
    <t>Jun/Jul</t>
  </si>
  <si>
    <t>May/Jun</t>
  </si>
  <si>
    <t xml:space="preserve">Overall Index </t>
  </si>
  <si>
    <t>100.00  </t>
  </si>
  <si>
    <t>148.9  </t>
  </si>
  <si>
    <t>1. Food and Beverage</t>
  </si>
  <si>
    <t>46.82  </t>
  </si>
  <si>
    <t>173.3  </t>
  </si>
  <si>
    <t>12.5  </t>
  </si>
  <si>
    <t>      Cereals Grains &amp; their products</t>
  </si>
  <si>
    <t>14.81  </t>
  </si>
  <si>
    <t>138.1  </t>
  </si>
  <si>
    <t>142.4  </t>
  </si>
  <si>
    <t>171.7  </t>
  </si>
  <si>
    <t>5.0  </t>
  </si>
  <si>
    <t>      Legume Varieties</t>
  </si>
  <si>
    <t>2.01  </t>
  </si>
  <si>
    <t>197.7  </t>
  </si>
  <si>
    <t>      Vegetables</t>
  </si>
  <si>
    <t>5.65  </t>
  </si>
  <si>
    <t>188.6  </t>
  </si>
  <si>
    <t>2.2  </t>
  </si>
  <si>
    <t>      Meat &amp; Fish</t>
  </si>
  <si>
    <t>5.70  </t>
  </si>
  <si>
    <t>180.2  </t>
  </si>
  <si>
    <t>0.8  </t>
  </si>
  <si>
    <t>-0.1  </t>
  </si>
  <si>
    <t>      Milk Products and Egg</t>
  </si>
  <si>
    <t>5.01  </t>
  </si>
  <si>
    <t>160.1  </t>
  </si>
  <si>
    <t>0.0  </t>
  </si>
  <si>
    <t>      Ghee and Oil</t>
  </si>
  <si>
    <t>2.70  </t>
  </si>
  <si>
    <t>142.2  </t>
  </si>
  <si>
    <t>0.1  </t>
  </si>
  <si>
    <t>      Fruits</t>
  </si>
  <si>
    <t>2.23  </t>
  </si>
  <si>
    <t>175.0  </t>
  </si>
  <si>
    <t>      Sugar &amp; Sweets</t>
  </si>
  <si>
    <t>1.36  </t>
  </si>
  <si>
    <t>173.2  </t>
  </si>
  <si>
    <t>178.5  </t>
  </si>
  <si>
    <t>1.4  </t>
  </si>
  <si>
    <t>      Spices</t>
  </si>
  <si>
    <t>1.46  </t>
  </si>
  <si>
    <t>151.8  </t>
  </si>
  <si>
    <t>216.5  </t>
  </si>
  <si>
    <t>      Soft Drinks</t>
  </si>
  <si>
    <t>0.96  </t>
  </si>
  <si>
    <t>167.4  </t>
  </si>
  <si>
    <t>13.1  </t>
  </si>
  <si>
    <t>      Hard Drinks</t>
  </si>
  <si>
    <t>1.72  </t>
  </si>
  <si>
    <t>145.9  </t>
  </si>
  <si>
    <t>1.8  </t>
  </si>
  <si>
    <t>      Tobacco Products</t>
  </si>
  <si>
    <t>0.85  </t>
  </si>
  <si>
    <t>163.2  </t>
  </si>
  <si>
    <t>      Restaurant &amp; Hotel</t>
  </si>
  <si>
    <t>2.35  </t>
  </si>
  <si>
    <t>180.3  </t>
  </si>
  <si>
    <t>2. Non-Food and Services</t>
  </si>
  <si>
    <t>53.18  </t>
  </si>
  <si>
    <t>130.5  </t>
  </si>
  <si>
    <t>7.0  </t>
  </si>
  <si>
    <t>      Clothing &amp; Footwear</t>
  </si>
  <si>
    <t>8.49  </t>
  </si>
  <si>
    <t>133.9  </t>
  </si>
  <si>
    <t>1.3  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</si>
  <si>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</si>
  <si>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</si>
  <si>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</si>
  <si>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</si>
  <si>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135.6  </t>
  </si>
  <si>
    <t>0.2  </t>
  </si>
  <si>
    <t>      Furnishing &amp; Household Equipment</t>
  </si>
  <si>
    <t>4.89  </t>
  </si>
  <si>
    <t>131.7  </t>
  </si>
  <si>
    <t>137.2  </t>
  </si>
  <si>
    <t>      Health</t>
  </si>
  <si>
    <t>3.25  </t>
  </si>
  <si>
    <t>127.4  </t>
  </si>
  <si>
    <t>0.9  </t>
  </si>
  <si>
    <t>      Transport</t>
  </si>
  <si>
    <t>6.01  </t>
  </si>
  <si>
    <t>-3.0  </t>
  </si>
  <si>
    <t>      Communication</t>
  </si>
  <si>
    <t>3.64  </t>
  </si>
  <si>
    <t>93.9  </t>
  </si>
  <si>
    <t>      Recreation and Culture</t>
  </si>
  <si>
    <t>5.39  </t>
  </si>
  <si>
    <t>123.2  </t>
  </si>
  <si>
    <t>3.0  </t>
  </si>
  <si>
    <t>      Education</t>
  </si>
  <si>
    <t>8.46  </t>
  </si>
  <si>
    <t>5.8  </t>
  </si>
  <si>
    <t>      Miscellaneous Goods &amp; Services</t>
  </si>
  <si>
    <t>2.17  </t>
  </si>
  <si>
    <t>129.1  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</si>
  <si>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</si>
  <si>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</si>
  <si>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</si>
  <si>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</si>
  <si>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</si>
  <si>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</si>
  <si>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</si>
  <si>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</si>
  <si>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</si>
  <si>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</si>
  <si>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</si>
  <si>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</si>
  <si>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</si>
  <si>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</si>
  <si>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</si>
  <si>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</si>
  <si>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</si>
  <si>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</si>
  <si>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</si>
  <si>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</si>
  <si>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</si>
  <si>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</si>
  <si>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</si>
  <si>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</si>
  <si>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</si>
  <si>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</si>
  <si>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</si>
  <si>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</si>
  <si>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</si>
  <si>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</si>
  <si>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</si>
  <si>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</si>
  <si>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</si>
  <si>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</si>
  <si>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</si>
  <si>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</si>
  <si>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</si>
  <si>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</si>
  <si>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</si>
  <si>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</si>
  <si>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</si>
  <si>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</si>
  <si>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</si>
  <si>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</si>
  <si>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</si>
  <si>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2.0-12.0</t>
  </si>
  <si>
    <t>1.75-8.0</t>
  </si>
  <si>
    <t>1.75-9.5</t>
  </si>
  <si>
    <t>2.75-10.0</t>
  </si>
  <si>
    <t>4.75-11.5</t>
  </si>
  <si>
    <t>2.75-10.5</t>
  </si>
  <si>
    <t>5.0-13.0</t>
  </si>
  <si>
    <t>4.0-18.0</t>
  </si>
  <si>
    <t>7.0-18.0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</si>
  <si>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</si>
  <si>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</si>
  <si>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</si>
  <si>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</si>
  <si>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</si>
  <si>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</si>
  <si>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</si>
  <si>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</si>
  <si>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Outstanding Domestic Debt of the GON</t>
  </si>
  <si>
    <t>Table 22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</si>
  <si>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</si>
  <si>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</si>
  <si>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</si>
  <si>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</si>
  <si>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</si>
  <si>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</si>
  <si>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</si>
  <si>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</si>
  <si>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</si>
  <si>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</si>
  <si>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</si>
  <si>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</si>
  <si>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Ocotber</t>
  </si>
  <si>
    <t>First Month</t>
  </si>
  <si>
    <t>Mid-Aug</t>
  </si>
  <si>
    <t>2009/10</t>
  </si>
  <si>
    <t>Aug-Jul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</si>
  <si>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</si>
  <si>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</si>
  <si>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</si>
  <si>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</si>
  <si>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</si>
  <si>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</si>
  <si>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</si>
  <si>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</si>
  <si>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</si>
  <si>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</si>
  <si>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</si>
  <si>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</si>
  <si>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</si>
  <si>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</si>
  <si>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</si>
  <si>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</si>
  <si>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</si>
  <si>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</si>
  <si>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</si>
  <si>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</si>
  <si>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</si>
  <si>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</si>
  <si>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</si>
  <si>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</si>
  <si>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</si>
  <si>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</si>
  <si>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</si>
  <si>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</si>
  <si>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</si>
  <si>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</si>
  <si>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</si>
  <si>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</si>
  <si>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</si>
  <si>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</si>
  <si>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</si>
  <si>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</si>
  <si>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</si>
  <si>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</si>
  <si>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</si>
  <si>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</si>
  <si>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</si>
  <si>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</si>
  <si>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</si>
  <si>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</si>
  <si>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</si>
  <si>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</si>
  <si>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</si>
  <si>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</si>
  <si>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</si>
  <si>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</si>
  <si>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</si>
  <si>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</si>
  <si>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</si>
  <si>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</si>
  <si>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</si>
  <si>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</si>
  <si>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</si>
  <si>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</si>
  <si>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</si>
  <si>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</si>
  <si>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</si>
  <si>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</si>
  <si>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</si>
  <si>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</si>
  <si>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</si>
  <si>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</si>
  <si>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</si>
  <si>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</si>
  <si>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</si>
  <si>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</si>
  <si>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</si>
  <si>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</si>
  <si>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</si>
  <si>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</si>
  <si>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</si>
  <si>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</si>
  <si>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</si>
  <si>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</si>
  <si>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</si>
  <si>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</si>
  <si>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</si>
  <si>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</si>
  <si>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</si>
  <si>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</si>
  <si>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</si>
  <si>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</si>
  <si>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</si>
  <si>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</si>
  <si>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2004/05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</si>
  <si>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</si>
  <si>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</si>
  <si>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</si>
  <si>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</si>
  <si>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</si>
  <si>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</si>
  <si>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</si>
  <si>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</si>
  <si>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</si>
  <si>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</si>
  <si>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</si>
  <si>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</si>
  <si>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</si>
  <si>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</si>
  <si>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</si>
  <si>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</si>
  <si>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</si>
  <si>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</si>
  <si>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</si>
  <si>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</si>
  <si>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</si>
  <si>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</si>
  <si>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</si>
  <si>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</si>
  <si>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</si>
  <si>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</si>
  <si>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</si>
  <si>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</si>
  <si>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</si>
  <si>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</si>
  <si>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</si>
  <si>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</si>
  <si>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</si>
  <si>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</si>
  <si>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</si>
  <si>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</si>
  <si>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</si>
  <si>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</si>
  <si>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</si>
  <si>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</si>
  <si>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</si>
  <si>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</si>
  <si>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</si>
  <si>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</si>
  <si>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</si>
  <si>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</si>
  <si>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</si>
  <si>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</si>
  <si>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</si>
  <si>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</si>
  <si>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</si>
  <si>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</si>
  <si>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</si>
  <si>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</si>
  <si>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</si>
  <si>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</si>
  <si>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</si>
  <si>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</si>
  <si>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</si>
  <si>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</si>
  <si>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</si>
  <si>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</si>
  <si>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</si>
  <si>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</si>
  <si>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</si>
  <si>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</si>
  <si>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</si>
  <si>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</si>
  <si>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</si>
  <si>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</si>
  <si>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</si>
  <si>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</si>
  <si>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</si>
  <si>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National/Citizen SCs</t>
  </si>
  <si>
    <t>Rs. in million</t>
  </si>
  <si>
    <t>8.0-13.5</t>
  </si>
  <si>
    <t>Number of Listed Shares ('000)</t>
  </si>
  <si>
    <t>8.0-14.0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</si>
  <si>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</si>
  <si>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</si>
  <si>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</si>
  <si>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</si>
  <si>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</si>
  <si>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</si>
  <si>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</si>
  <si>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</si>
  <si>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</si>
  <si>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</si>
  <si>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</si>
  <si>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</si>
  <si>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</si>
  <si>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</si>
  <si>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</si>
  <si>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</si>
  <si>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</si>
  <si>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</si>
  <si>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Standing Liquidity Facility (SLF)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</si>
  <si>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</si>
  <si>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</si>
  <si>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</si>
  <si>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</si>
  <si>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</si>
  <si>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</si>
  <si>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</si>
  <si>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</si>
  <si>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170.2  </t>
  </si>
  <si>
    <t>176.8  </t>
  </si>
  <si>
    <t>202.5  </t>
  </si>
  <si>
    <t>208.4  </t>
  </si>
  <si>
    <t>180.6  </t>
  </si>
  <si>
    <t>200.7  </t>
  </si>
  <si>
    <t>205.6  </t>
  </si>
  <si>
    <t>289.0  </t>
  </si>
  <si>
    <t>320.2  </t>
  </si>
  <si>
    <t>212.3  </t>
  </si>
  <si>
    <t>212.2  </t>
  </si>
  <si>
    <t>201.6  </t>
  </si>
  <si>
    <t>204.2  </t>
  </si>
  <si>
    <t>183.8  </t>
  </si>
  <si>
    <t>184.7  </t>
  </si>
  <si>
    <t>231.0  </t>
  </si>
  <si>
    <t>240.6  </t>
  </si>
  <si>
    <t>240.4  </t>
  </si>
  <si>
    <t>242.8  </t>
  </si>
  <si>
    <t>180.1  </t>
  </si>
  <si>
    <t>182.6  </t>
  </si>
  <si>
    <t>159.9  </t>
  </si>
  <si>
    <t>195.6  </t>
  </si>
  <si>
    <t>214.3  </t>
  </si>
  <si>
    <t>221.1  </t>
  </si>
  <si>
    <t>223.9  </t>
  </si>
  <si>
    <t>146.4  </t>
  </si>
  <si>
    <t>153.4  </t>
  </si>
  <si>
    <t>169.3  </t>
  </si>
  <si>
    <t>174.2  </t>
  </si>
  <si>
    <t>145.0  </t>
  </si>
  <si>
    <t>153.7  </t>
  </si>
  <si>
    <t>131.1  </t>
  </si>
  <si>
    <t>134.2  </t>
  </si>
  <si>
    <t>163.4  </t>
  </si>
  <si>
    <t>170.5  </t>
  </si>
  <si>
    <t>81.1  </t>
  </si>
  <si>
    <t>80.5  </t>
  </si>
  <si>
    <t>132.8  </t>
  </si>
  <si>
    <t>174.5  </t>
  </si>
  <si>
    <t>149.9  </t>
  </si>
  <si>
    <t>152.0  </t>
  </si>
  <si>
    <t>12.3  </t>
  </si>
  <si>
    <t>13.3  </t>
  </si>
  <si>
    <t>11.2  </t>
  </si>
  <si>
    <t>11.8  </t>
  </si>
  <si>
    <t>1.7  </t>
  </si>
  <si>
    <t>3.1  </t>
  </si>
  <si>
    <t>11.6  </t>
  </si>
  <si>
    <t>0.6  </t>
  </si>
  <si>
    <t>11.5  </t>
  </si>
  <si>
    <t>10.8  </t>
  </si>
  <si>
    <t>12.0  </t>
  </si>
  <si>
    <t>179.3  </t>
  </si>
  <si>
    <t>7.5  </t>
  </si>
  <si>
    <t>8.7  </t>
  </si>
  <si>
    <r>
      <t>2012/13</t>
    </r>
    <r>
      <rPr>
        <vertAlign val="superscript"/>
        <sz val="10"/>
        <rFont val="Times New Roman"/>
        <family val="1"/>
      </rPr>
      <t>P</t>
    </r>
  </si>
  <si>
    <t>Mid-August 2012</t>
  </si>
  <si>
    <r>
      <t>20012/13</t>
    </r>
    <r>
      <rPr>
        <b/>
        <vertAlign val="superscript"/>
        <sz val="9"/>
        <rFont val="Times New Roman"/>
        <family val="1"/>
      </rPr>
      <t>P</t>
    </r>
  </si>
  <si>
    <t>July/Aug</t>
  </si>
  <si>
    <t>June/July</t>
  </si>
  <si>
    <t>May/June</t>
  </si>
  <si>
    <t xml:space="preserve">Changes during the one month </t>
  </si>
  <si>
    <t xml:space="preserve">Jul </t>
  </si>
  <si>
    <t xml:space="preserve">Aug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</si>
  <si>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</si>
  <si>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</si>
  <si>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</si>
  <si>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</si>
  <si>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</si>
  <si>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</si>
  <si>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</si>
  <si>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</si>
  <si>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</si>
  <si>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</si>
  <si>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</si>
  <si>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</si>
  <si>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</si>
  <si>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</si>
  <si>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3.1 Money Supply (M1+)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</si>
  <si>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</si>
  <si>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</si>
  <si>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</si>
  <si>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</si>
  <si>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</si>
  <si>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</si>
  <si>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</si>
  <si>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</si>
  <si>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</si>
  <si>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</si>
  <si>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1.1 Gold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</si>
  <si>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</si>
  <si>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</si>
  <si>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</si>
  <si>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</si>
  <si>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</si>
  <si>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</si>
  <si>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</si>
  <si>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</si>
  <si>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</si>
  <si>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</si>
  <si>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</si>
  <si>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</si>
  <si>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</si>
  <si>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</si>
  <si>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</si>
  <si>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</si>
  <si>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</si>
  <si>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</si>
  <si>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</si>
  <si>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</si>
  <si>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</si>
  <si>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</si>
  <si>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</si>
  <si>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</si>
  <si>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</si>
  <si>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</si>
  <si>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</si>
  <si>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</si>
  <si>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</si>
  <si>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</si>
  <si>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</si>
  <si>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</si>
  <si>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</si>
  <si>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</si>
  <si>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</si>
  <si>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</si>
  <si>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</si>
  <si>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</si>
  <si>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</si>
  <si>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</si>
  <si>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</si>
  <si>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</si>
  <si>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</si>
  <si>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</si>
  <si>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</si>
  <si>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</si>
  <si>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</si>
  <si>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</si>
  <si>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</si>
  <si>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</si>
  <si>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</si>
  <si>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</si>
  <si>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</si>
  <si>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</si>
  <si>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</si>
  <si>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</si>
  <si>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</si>
  <si>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</si>
  <si>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</si>
  <si>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 xml:space="preserve">    3.1 Deposit collection Institution</t>
  </si>
  <si>
    <t xml:space="preserve">    3.2 Non-Deposit Financial Institutions</t>
  </si>
  <si>
    <t xml:space="preserve">           c. Citizen Investment Trust</t>
  </si>
  <si>
    <t xml:space="preserve">           d. Others</t>
  </si>
  <si>
    <t xml:space="preserve">    3.3 Other Financial Institutions</t>
  </si>
  <si>
    <t>4. Government Corporations</t>
  </si>
  <si>
    <t>5. Non Government Corporations</t>
  </si>
  <si>
    <t>6. Inter Bank Deposits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</si>
  <si>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</si>
  <si>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</si>
  <si>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</si>
  <si>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</si>
  <si>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</si>
  <si>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</si>
  <si>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</si>
  <si>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</si>
  <si>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</si>
  <si>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</si>
  <si>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</si>
  <si>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</si>
  <si>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</si>
  <si>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3.1 Food Production ( Packing and Processing)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</si>
  <si>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</si>
  <si>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</si>
  <si>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</si>
  <si>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</si>
  <si>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</si>
  <si>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</si>
  <si>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</si>
  <si>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</si>
  <si>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</si>
  <si>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</si>
  <si>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</si>
  <si>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</si>
  <si>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</si>
  <si>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</si>
  <si>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</si>
  <si>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</si>
  <si>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</si>
  <si>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</si>
  <si>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</si>
  <si>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</si>
  <si>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</si>
  <si>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</si>
  <si>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</si>
  <si>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</si>
  <si>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</si>
  <si>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</si>
  <si>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</si>
  <si>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</si>
  <si>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</si>
  <si>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</si>
  <si>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</si>
  <si>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</si>
  <si>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</si>
  <si>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</si>
  <si>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</si>
  <si>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</si>
  <si>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</si>
  <si>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</si>
  <si>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</si>
  <si>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</si>
  <si>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</si>
  <si>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</si>
  <si>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</si>
  <si>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</si>
  <si>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</si>
  <si>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</si>
  <si>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</si>
  <si>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</si>
  <si>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</si>
  <si>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</si>
  <si>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</si>
  <si>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</si>
  <si>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</si>
  <si>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</si>
  <si>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</si>
  <si>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</si>
  <si>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</si>
  <si>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</si>
  <si>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</si>
  <si>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</si>
  <si>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</si>
  <si>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</si>
  <si>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</si>
  <si>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</si>
  <si>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</si>
  <si>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</si>
  <si>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</si>
  <si>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</si>
  <si>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</si>
  <si>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</si>
  <si>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</si>
  <si>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</si>
  <si>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</si>
  <si>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</si>
  <si>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</si>
  <si>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</si>
  <si>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</si>
  <si>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</si>
  <si>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</si>
  <si>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</si>
  <si>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</si>
  <si>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</si>
  <si>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</si>
  <si>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</si>
  <si>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</si>
  <si>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</si>
  <si>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</si>
  <si>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</si>
  <si>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</si>
  <si>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Interest Rate = weighted average interest rate.</t>
  </si>
  <si>
    <t>Repo and Reverse Repo Auction</t>
  </si>
  <si>
    <t>(First Eleven Months)</t>
  </si>
  <si>
    <t xml:space="preserve">Weighted Average Treasury Bills Rate </t>
  </si>
  <si>
    <t>(in percent)</t>
  </si>
  <si>
    <t>TRB_91 Days</t>
  </si>
  <si>
    <t>TRB_364 Days</t>
  </si>
  <si>
    <t>Annual average</t>
  </si>
  <si>
    <t xml:space="preserve"> Inter-bank Transaction Amount &amp; Weighted Average Interest Rate</t>
  </si>
  <si>
    <t>A &amp; A</t>
  </si>
  <si>
    <t>A &amp; B</t>
  </si>
  <si>
    <t>A &amp; C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</si>
  <si>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</si>
  <si>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</si>
  <si>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</si>
  <si>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</si>
  <si>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</si>
  <si>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</si>
  <si>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</si>
  <si>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</si>
  <si>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Interest rate*</t>
  </si>
  <si>
    <t>Interest rate* = weighted average interesr rate</t>
  </si>
  <si>
    <t>Special Refinance</t>
  </si>
  <si>
    <t>General Refinance</t>
  </si>
  <si>
    <t>Standing Liquidity Facility (SLF)  Rate ^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</si>
  <si>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</si>
  <si>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5.0-9.6</t>
  </si>
  <si>
    <t>6.0-10.1</t>
  </si>
  <si>
    <t>C. Interbank Rate of Commercial Banks</t>
  </si>
  <si>
    <t>D. Deposit and Lending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</si>
  <si>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</si>
  <si>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</si>
  <si>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</si>
  <si>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Foreign Exchange Intervention</t>
  </si>
  <si>
    <t>( in million)</t>
  </si>
  <si>
    <t>US$</t>
  </si>
  <si>
    <t>Nrs.</t>
  </si>
  <si>
    <t xml:space="preserve">Indian Currency Purchase </t>
  </si>
  <si>
    <t>2012/13*</t>
  </si>
  <si>
    <t>Mid-August</t>
  </si>
  <si>
    <t>Total Paid-up Value of Listed Shares (Rs. million)</t>
  </si>
  <si>
    <t>Ratio of  Market Capitalization to GDP (in %) †</t>
  </si>
  <si>
    <t>Twelve Months Rolling Standard Deviation of NEPSE Index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</si>
  <si>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</si>
  <si>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</si>
  <si>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</si>
  <si>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</si>
  <si>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†    Current year  GDP for 2012</t>
  </si>
  <si>
    <t>Amount (Rs. Million)</t>
  </si>
  <si>
    <t>Approval Date</t>
  </si>
  <si>
    <t>A. Right Share</t>
  </si>
  <si>
    <t>B. Ordinary Share</t>
  </si>
  <si>
    <t xml:space="preserve">      Bright Development Bank Ltd.</t>
  </si>
  <si>
    <t>2069-04-05</t>
  </si>
  <si>
    <t>C. Debenture</t>
  </si>
  <si>
    <t>Source: http://www.sebon.gov.np</t>
  </si>
  <si>
    <t>Listed Companies and  Market Capitalization</t>
  </si>
  <si>
    <t>3 Over</t>
  </si>
  <si>
    <t xml:space="preserve">5 Over </t>
  </si>
  <si>
    <t>Value</t>
  </si>
  <si>
    <t>Structure of Share Price Indices</t>
  </si>
  <si>
    <t>(July/August)</t>
  </si>
  <si>
    <t>% change</t>
  </si>
  <si>
    <t xml:space="preserve">     NEPSE Sensitive Index**</t>
  </si>
  <si>
    <t>*    Base: February 12, 1994</t>
  </si>
  <si>
    <t xml:space="preserve"> Securities Market Turnover </t>
  </si>
  <si>
    <t>(Mid-July to Mid-August)</t>
  </si>
  <si>
    <t>Value (Rs                million)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</si>
  <si>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</si>
  <si>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</si>
  <si>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</si>
  <si>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</si>
  <si>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</si>
  <si>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</si>
  <si>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</si>
  <si>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</si>
  <si>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</si>
  <si>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</si>
  <si>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</si>
  <si>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</si>
  <si>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</si>
  <si>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</si>
  <si>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</si>
  <si>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</si>
  <si>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</si>
  <si>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</si>
  <si>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</si>
  <si>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</si>
  <si>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Deventure </t>
  </si>
  <si>
    <t xml:space="preserve">        Total</t>
  </si>
  <si>
    <r>
      <t>2011/12</t>
    </r>
    <r>
      <rPr>
        <b/>
        <vertAlign val="superscript"/>
        <sz val="10"/>
        <rFont val="Times New Roman"/>
        <family val="1"/>
      </rPr>
      <t>R</t>
    </r>
  </si>
  <si>
    <t>Shampoos and Hair Oils</t>
  </si>
  <si>
    <t>Zinc Sheet</t>
  </si>
  <si>
    <r>
      <t>2011/12</t>
    </r>
    <r>
      <rPr>
        <b/>
        <vertAlign val="superscript"/>
        <sz val="9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</si>
  <si>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P</t>
    </r>
  </si>
  <si>
    <r>
      <t xml:space="preserve">2012/13 </t>
    </r>
    <r>
      <rPr>
        <b/>
        <vertAlign val="superscript"/>
        <sz val="10"/>
        <rFont val="Times New Roman"/>
        <family val="1"/>
      </rPr>
      <t>P</t>
    </r>
  </si>
  <si>
    <t xml:space="preserve">2011/12 </t>
  </si>
  <si>
    <r>
      <t xml:space="preserve"> 1/</t>
    </r>
    <r>
      <rPr>
        <sz val="10"/>
        <rFont val="Times New Roman"/>
        <family val="1"/>
      </rPr>
      <t xml:space="preserve"> Adjusting the exchange valuation gain of  Rs. 2958.0 million</t>
    </r>
  </si>
  <si>
    <r>
      <t xml:space="preserve"> 2/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Adjusting the exchange valuation gain of Rs. 2542.6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</si>
  <si>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Rs.2915.9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</si>
  <si>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2474.4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</si>
  <si>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42.1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</si>
  <si>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68.2 million</t>
    </r>
  </si>
  <si>
    <r>
      <t xml:space="preserve"> 1/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41.5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</si>
  <si>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Rs.59.4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</si>
  <si>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0.0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</si>
  <si>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3.1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</si>
  <si>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0.6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</si>
  <si>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5.7 million</t>
    </r>
  </si>
  <si>
    <t>Table 33</t>
  </si>
  <si>
    <t>Table 34</t>
  </si>
  <si>
    <t>Table 20</t>
  </si>
  <si>
    <t>Table 21</t>
  </si>
  <si>
    <r>
      <t>Jul</t>
    </r>
    <r>
      <rPr>
        <b/>
        <vertAlign val="super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</t>
    </r>
  </si>
  <si>
    <r>
      <t>Aug</t>
    </r>
    <r>
      <rPr>
        <b/>
        <vertAlign val="superscript"/>
        <sz val="10"/>
        <rFont val="Times New Roman"/>
        <family val="1"/>
      </rPr>
      <t>e</t>
    </r>
    <r>
      <rPr>
        <b/>
        <sz val="10"/>
        <rFont val="Times New Roman"/>
        <family val="1"/>
      </rPr>
      <t xml:space="preserve">  </t>
    </r>
  </si>
  <si>
    <t>2006/07</t>
  </si>
  <si>
    <t>2008/09</t>
  </si>
  <si>
    <t>* The monthly data are updated based on the latest information from custom office and differ from earlier issues.</t>
  </si>
  <si>
    <t>(Based on the First Months' Data of FY 2012/13)</t>
  </si>
  <si>
    <t>During one month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</si>
  <si>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</si>
  <si>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</si>
  <si>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</si>
  <si>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</si>
  <si>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>Deposit Details of Commercial Banks and Financial Institution</t>
  </si>
  <si>
    <t xml:space="preserve"> Table 23</t>
  </si>
  <si>
    <t>Table 24</t>
  </si>
  <si>
    <t>Securities Market Turnover</t>
  </si>
  <si>
    <t>Securities Listed in Nepal Stock Exchange Ltd.</t>
  </si>
  <si>
    <t>Among Others'#</t>
  </si>
  <si>
    <t># Interbank transaction among A &amp; B, A &amp; C, B &amp; B, B &amp; C and C &amp; C class banks and financial institutions.</t>
  </si>
  <si>
    <t>***Base: August24, 2008</t>
  </si>
  <si>
    <t>**  Base: July 16, 2006</t>
  </si>
  <si>
    <t>***Base: August 24, 2008</t>
  </si>
  <si>
    <t>Mid-August 2011</t>
  </si>
  <si>
    <t>p=provisional</t>
  </si>
  <si>
    <t>Interest rate = Weighted average interest rate</t>
  </si>
  <si>
    <t>R= Revised</t>
  </si>
  <si>
    <t xml:space="preserve">P=Provisional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</si>
</sst>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</numFmts>
  <fonts count="7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New times romans"/>
      <family val="0"/>
    </font>
    <font>
      <sz val="10"/>
      <name val="New times rom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72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59" applyFont="1">
      <alignment/>
      <protection/>
    </xf>
    <xf numFmtId="165" fontId="1" fillId="0" borderId="0" xfId="59" applyFont="1" applyBorder="1" applyAlignment="1" quotePrefix="1">
      <alignment horizontal="center"/>
      <protection/>
    </xf>
    <xf numFmtId="165" fontId="2" fillId="0" borderId="10" xfId="59" applyNumberFormat="1" applyFont="1" applyBorder="1" applyAlignment="1" applyProtection="1">
      <alignment horizontal="centerContinuous"/>
      <protection/>
    </xf>
    <xf numFmtId="165" fontId="2" fillId="0" borderId="11" xfId="59" applyFont="1" applyBorder="1" applyAlignment="1">
      <alignment horizontal="centerContinuous"/>
      <protection/>
    </xf>
    <xf numFmtId="165" fontId="2" fillId="0" borderId="12" xfId="59" applyNumberFormat="1" applyFont="1" applyBorder="1" applyAlignment="1" applyProtection="1">
      <alignment horizontal="center"/>
      <protection/>
    </xf>
    <xf numFmtId="165" fontId="2" fillId="0" borderId="0" xfId="59" applyNumberFormat="1" applyFont="1" applyAlignment="1" applyProtection="1">
      <alignment horizontal="left"/>
      <protection/>
    </xf>
    <xf numFmtId="164" fontId="2" fillId="0" borderId="0" xfId="5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5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63" applyFont="1">
      <alignment/>
      <protection/>
    </xf>
    <xf numFmtId="165" fontId="2" fillId="0" borderId="0" xfId="5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1" fillId="0" borderId="15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6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64" applyFont="1">
      <alignment/>
      <protection/>
    </xf>
    <xf numFmtId="164" fontId="1" fillId="0" borderId="17" xfId="64" applyNumberFormat="1" applyFont="1" applyBorder="1">
      <alignment/>
      <protection/>
    </xf>
    <xf numFmtId="164" fontId="1" fillId="0" borderId="13" xfId="64" applyNumberFormat="1" applyFont="1" applyBorder="1">
      <alignment/>
      <protection/>
    </xf>
    <xf numFmtId="164" fontId="1" fillId="0" borderId="18" xfId="64" applyNumberFormat="1" applyFont="1" applyBorder="1">
      <alignment/>
      <protection/>
    </xf>
    <xf numFmtId="164" fontId="2" fillId="0" borderId="17" xfId="64" applyNumberFormat="1" applyFont="1" applyBorder="1">
      <alignment/>
      <protection/>
    </xf>
    <xf numFmtId="164" fontId="2" fillId="0" borderId="13" xfId="64" applyNumberFormat="1" applyFont="1" applyBorder="1">
      <alignment/>
      <protection/>
    </xf>
    <xf numFmtId="164" fontId="2" fillId="0" borderId="18" xfId="64" applyNumberFormat="1" applyFont="1" applyBorder="1">
      <alignment/>
      <protection/>
    </xf>
    <xf numFmtId="164" fontId="2" fillId="0" borderId="19" xfId="64" applyNumberFormat="1" applyFont="1" applyBorder="1">
      <alignment/>
      <protection/>
    </xf>
    <xf numFmtId="164" fontId="2" fillId="0" borderId="16" xfId="64" applyNumberFormat="1" applyFont="1" applyBorder="1">
      <alignment/>
      <protection/>
    </xf>
    <xf numFmtId="164" fontId="2" fillId="0" borderId="20" xfId="64" applyNumberFormat="1" applyFont="1" applyBorder="1">
      <alignment/>
      <protection/>
    </xf>
    <xf numFmtId="0" fontId="2" fillId="0" borderId="0" xfId="64" applyFont="1" applyAlignment="1">
      <alignment horizontal="right"/>
      <protection/>
    </xf>
    <xf numFmtId="164" fontId="2" fillId="0" borderId="21" xfId="64" applyNumberFormat="1" applyFont="1" applyBorder="1">
      <alignment/>
      <protection/>
    </xf>
    <xf numFmtId="164" fontId="2" fillId="0" borderId="12" xfId="64" applyNumberFormat="1" applyFont="1" applyBorder="1">
      <alignment/>
      <protection/>
    </xf>
    <xf numFmtId="164" fontId="2" fillId="0" borderId="13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7" xfId="64" applyFont="1" applyBorder="1">
      <alignment/>
      <protection/>
    </xf>
    <xf numFmtId="164" fontId="2" fillId="0" borderId="16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167" fontId="1" fillId="33" borderId="13" xfId="0" applyNumberFormat="1" applyFont="1" applyFill="1" applyBorder="1" applyAlignment="1" quotePrefix="1">
      <alignment horizontal="center"/>
    </xf>
    <xf numFmtId="167" fontId="1" fillId="33" borderId="22" xfId="0" applyNumberFormat="1" applyFont="1" applyFill="1" applyBorder="1" applyAlignment="1" quotePrefix="1">
      <alignment horizontal="center"/>
    </xf>
    <xf numFmtId="0" fontId="2" fillId="0" borderId="23" xfId="0" applyFont="1" applyBorder="1" applyAlignment="1">
      <alignment/>
    </xf>
    <xf numFmtId="0" fontId="3" fillId="0" borderId="14" xfId="0" applyFont="1" applyBorder="1" applyAlignment="1">
      <alignment/>
    </xf>
    <xf numFmtId="164" fontId="1" fillId="0" borderId="13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0" fontId="2" fillId="0" borderId="14" xfId="0" applyFont="1" applyBorder="1" applyAlignment="1" quotePrefix="1">
      <alignment horizontal="left"/>
    </xf>
    <xf numFmtId="164" fontId="2" fillId="0" borderId="21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64" fontId="2" fillId="0" borderId="20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1" fillId="33" borderId="22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5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6" xfId="0" applyFont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59" applyFont="1" applyFill="1">
      <alignment/>
      <protection/>
    </xf>
    <xf numFmtId="0" fontId="7" fillId="0" borderId="27" xfId="0" applyFont="1" applyBorder="1" applyAlignment="1" applyProtection="1">
      <alignment horizontal="left" vertical="center"/>
      <protection/>
    </xf>
    <xf numFmtId="164" fontId="2" fillId="0" borderId="2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43" fontId="2" fillId="0" borderId="25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8" xfId="0" applyFont="1" applyFill="1" applyBorder="1" applyAlignment="1">
      <alignment horizontal="center" vertical="center"/>
    </xf>
    <xf numFmtId="1" fontId="1" fillId="0" borderId="27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 applyProtection="1">
      <alignment/>
      <protection locked="0"/>
    </xf>
    <xf numFmtId="1" fontId="12" fillId="0" borderId="27" xfId="0" applyNumberFormat="1" applyFont="1" applyBorder="1" applyAlignment="1" applyProtection="1">
      <alignment/>
      <protection locked="0"/>
    </xf>
    <xf numFmtId="164" fontId="2" fillId="0" borderId="29" xfId="0" applyNumberFormat="1" applyFont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1" fillId="0" borderId="30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31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1" fillId="33" borderId="21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164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164" fontId="1" fillId="0" borderId="38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42" xfId="0" applyFont="1" applyBorder="1" applyAlignment="1">
      <alignment/>
    </xf>
    <xf numFmtId="164" fontId="2" fillId="0" borderId="23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7" xfId="0" applyNumberFormat="1" applyFont="1" applyFill="1" applyBorder="1" applyAlignment="1" applyProtection="1">
      <alignment horizontal="left"/>
      <protection/>
    </xf>
    <xf numFmtId="164" fontId="2" fillId="0" borderId="40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8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164" fontId="1" fillId="0" borderId="15" xfId="0" applyNumberFormat="1" applyFont="1" applyFill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46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6" fontId="13" fillId="0" borderId="48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/>
    </xf>
    <xf numFmtId="177" fontId="1" fillId="0" borderId="48" xfId="0" applyNumberFormat="1" applyFont="1" applyFill="1" applyBorder="1" applyAlignment="1">
      <alignment vertical="center"/>
    </xf>
    <xf numFmtId="177" fontId="1" fillId="0" borderId="49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176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6" fontId="1" fillId="0" borderId="30" xfId="0" applyNumberFormat="1" applyFont="1" applyFill="1" applyBorder="1" applyAlignment="1">
      <alignment horizontal="center" vertical="center"/>
    </xf>
    <xf numFmtId="176" fontId="1" fillId="0" borderId="49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center" vertical="center"/>
    </xf>
    <xf numFmtId="177" fontId="1" fillId="0" borderId="51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right"/>
    </xf>
    <xf numFmtId="0" fontId="1" fillId="33" borderId="52" xfId="0" applyFont="1" applyFill="1" applyBorder="1" applyAlignment="1">
      <alignment horizontal="right"/>
    </xf>
    <xf numFmtId="168" fontId="2" fillId="0" borderId="14" xfId="42" applyNumberFormat="1" applyFont="1" applyBorder="1" applyAlignment="1">
      <alignment horizontal="right" vertical="center"/>
    </xf>
    <xf numFmtId="168" fontId="2" fillId="0" borderId="47" xfId="42" applyNumberFormat="1" applyFont="1" applyBorder="1" applyAlignment="1">
      <alignment horizontal="right" vertical="center"/>
    </xf>
    <xf numFmtId="168" fontId="2" fillId="0" borderId="14" xfId="42" applyNumberFormat="1" applyFont="1" applyFill="1" applyBorder="1" applyAlignment="1">
      <alignment horizontal="right" vertical="center"/>
    </xf>
    <xf numFmtId="43" fontId="2" fillId="0" borderId="22" xfId="42" applyNumberFormat="1" applyFont="1" applyFill="1" applyBorder="1" applyAlignment="1">
      <alignment horizontal="right" vertical="center"/>
    </xf>
    <xf numFmtId="168" fontId="2" fillId="0" borderId="47" xfId="42" applyNumberFormat="1" applyFont="1" applyFill="1" applyBorder="1" applyAlignment="1">
      <alignment horizontal="right" vertical="center"/>
    </xf>
    <xf numFmtId="43" fontId="2" fillId="0" borderId="22" xfId="42" applyFont="1" applyFill="1" applyBorder="1" applyAlignment="1">
      <alignment horizontal="right" vertical="center"/>
    </xf>
    <xf numFmtId="168" fontId="2" fillId="0" borderId="12" xfId="42" applyNumberFormat="1" applyFont="1" applyFill="1" applyBorder="1" applyAlignment="1">
      <alignment horizontal="right" vertical="center"/>
    </xf>
    <xf numFmtId="168" fontId="2" fillId="0" borderId="52" xfId="42" applyNumberFormat="1" applyFont="1" applyFill="1" applyBorder="1" applyAlignment="1">
      <alignment horizontal="right" vertical="center"/>
    </xf>
    <xf numFmtId="168" fontId="1" fillId="0" borderId="49" xfId="42" applyNumberFormat="1" applyFont="1" applyFill="1" applyBorder="1" applyAlignment="1">
      <alignment horizontal="right" vertical="center"/>
    </xf>
    <xf numFmtId="168" fontId="1" fillId="0" borderId="50" xfId="42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/>
    </xf>
    <xf numFmtId="177" fontId="2" fillId="0" borderId="34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53" xfId="0" applyNumberFormat="1" applyFont="1" applyFill="1" applyBorder="1" applyAlignment="1">
      <alignment/>
    </xf>
    <xf numFmtId="177" fontId="1" fillId="0" borderId="30" xfId="0" applyNumberFormat="1" applyFont="1" applyFill="1" applyBorder="1" applyAlignment="1">
      <alignment vertical="center"/>
    </xf>
    <xf numFmtId="0" fontId="2" fillId="0" borderId="27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13" fillId="0" borderId="46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4" xfId="42" applyNumberFormat="1" applyFont="1" applyFill="1" applyBorder="1" applyAlignment="1">
      <alignment/>
    </xf>
    <xf numFmtId="43" fontId="2" fillId="0" borderId="34" xfId="42" applyNumberFormat="1" applyFont="1" applyFill="1" applyBorder="1" applyAlignment="1">
      <alignment/>
    </xf>
    <xf numFmtId="43" fontId="2" fillId="0" borderId="34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4" xfId="42" applyNumberFormat="1" applyFont="1" applyFill="1" applyBorder="1" applyAlignment="1">
      <alignment horizontal="right"/>
    </xf>
    <xf numFmtId="0" fontId="2" fillId="0" borderId="44" xfId="0" applyFont="1" applyBorder="1" applyAlignment="1">
      <alignment/>
    </xf>
    <xf numFmtId="43" fontId="2" fillId="0" borderId="53" xfId="42" applyNumberFormat="1" applyFont="1" applyFill="1" applyBorder="1" applyAlignment="1">
      <alignment/>
    </xf>
    <xf numFmtId="43" fontId="13" fillId="0" borderId="29" xfId="42" applyNumberFormat="1" applyFont="1" applyFill="1" applyBorder="1" applyAlignment="1">
      <alignment horizontal="center" vertical="center"/>
    </xf>
    <xf numFmtId="43" fontId="13" fillId="0" borderId="39" xfId="42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 quotePrefix="1">
      <alignment horizontal="center"/>
    </xf>
    <xf numFmtId="164" fontId="2" fillId="0" borderId="15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left" vertical="center"/>
    </xf>
    <xf numFmtId="164" fontId="2" fillId="0" borderId="30" xfId="0" applyNumberFormat="1" applyFont="1" applyFill="1" applyBorder="1" applyAlignment="1">
      <alignment/>
    </xf>
    <xf numFmtId="0" fontId="1" fillId="33" borderId="38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indent="1"/>
    </xf>
    <xf numFmtId="43" fontId="2" fillId="0" borderId="34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4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4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64" applyNumberFormat="1" applyFont="1">
      <alignment/>
      <protection/>
    </xf>
    <xf numFmtId="0" fontId="2" fillId="0" borderId="13" xfId="64" applyFont="1" applyBorder="1">
      <alignment/>
      <protection/>
    </xf>
    <xf numFmtId="164" fontId="2" fillId="0" borderId="0" xfId="64" applyNumberFormat="1" applyFont="1" applyAlignment="1">
      <alignment horizontal="right"/>
      <protection/>
    </xf>
    <xf numFmtId="0" fontId="1" fillId="33" borderId="53" xfId="64" applyFont="1" applyFill="1" applyBorder="1" applyAlignment="1" applyProtection="1">
      <alignment horizontal="center"/>
      <protection/>
    </xf>
    <xf numFmtId="0" fontId="2" fillId="0" borderId="34" xfId="64" applyFont="1" applyBorder="1">
      <alignment/>
      <protection/>
    </xf>
    <xf numFmtId="164" fontId="1" fillId="0" borderId="34" xfId="64" applyNumberFormat="1" applyFont="1" applyBorder="1">
      <alignment/>
      <protection/>
    </xf>
    <xf numFmtId="164" fontId="2" fillId="0" borderId="34" xfId="64" applyNumberFormat="1" applyFont="1" applyBorder="1">
      <alignment/>
      <protection/>
    </xf>
    <xf numFmtId="164" fontId="2" fillId="0" borderId="53" xfId="64" applyNumberFormat="1" applyFont="1" applyBorder="1">
      <alignment/>
      <protection/>
    </xf>
    <xf numFmtId="164" fontId="2" fillId="0" borderId="29" xfId="64" applyNumberFormat="1" applyFont="1" applyBorder="1">
      <alignment/>
      <protection/>
    </xf>
    <xf numFmtId="164" fontId="2" fillId="0" borderId="39" xfId="64" applyNumberFormat="1" applyFont="1" applyBorder="1">
      <alignment/>
      <protection/>
    </xf>
    <xf numFmtId="0" fontId="2" fillId="0" borderId="45" xfId="64" applyFont="1" applyBorder="1">
      <alignment/>
      <protection/>
    </xf>
    <xf numFmtId="0" fontId="1" fillId="0" borderId="45" xfId="64" applyFont="1" applyBorder="1" applyAlignment="1" applyProtection="1">
      <alignment horizontal="left"/>
      <protection/>
    </xf>
    <xf numFmtId="0" fontId="2" fillId="0" borderId="45" xfId="64" applyFont="1" applyBorder="1" applyAlignment="1" applyProtection="1">
      <alignment horizontal="left"/>
      <protection/>
    </xf>
    <xf numFmtId="0" fontId="2" fillId="0" borderId="44" xfId="64" applyFont="1" applyBorder="1" applyAlignment="1" applyProtection="1">
      <alignment horizontal="left"/>
      <protection/>
    </xf>
    <xf numFmtId="0" fontId="2" fillId="0" borderId="55" xfId="64" applyFont="1" applyBorder="1" applyAlignment="1" applyProtection="1">
      <alignment horizontal="left"/>
      <protection/>
    </xf>
    <xf numFmtId="0" fontId="1" fillId="33" borderId="12" xfId="64" applyFont="1" applyFill="1" applyBorder="1" applyAlignment="1" applyProtection="1">
      <alignment horizontal="center"/>
      <protection/>
    </xf>
    <xf numFmtId="0" fontId="2" fillId="0" borderId="14" xfId="64" applyFont="1" applyBorder="1">
      <alignment/>
      <protection/>
    </xf>
    <xf numFmtId="164" fontId="1" fillId="0" borderId="14" xfId="64" applyNumberFormat="1" applyFont="1" applyBorder="1">
      <alignment/>
      <protection/>
    </xf>
    <xf numFmtId="164" fontId="2" fillId="0" borderId="14" xfId="64" applyNumberFormat="1" applyFont="1" applyBorder="1">
      <alignment/>
      <protection/>
    </xf>
    <xf numFmtId="164" fontId="2" fillId="0" borderId="42" xfId="64" applyNumberFormat="1" applyFont="1" applyBorder="1">
      <alignment/>
      <protection/>
    </xf>
    <xf numFmtId="0" fontId="2" fillId="0" borderId="18" xfId="64" applyFont="1" applyBorder="1">
      <alignment/>
      <protection/>
    </xf>
    <xf numFmtId="164" fontId="2" fillId="0" borderId="56" xfId="64" applyNumberFormat="1" applyFont="1" applyBorder="1">
      <alignment/>
      <protection/>
    </xf>
    <xf numFmtId="164" fontId="2" fillId="0" borderId="57" xfId="64" applyNumberFormat="1" applyFont="1" applyBorder="1">
      <alignment/>
      <protection/>
    </xf>
    <xf numFmtId="166" fontId="13" fillId="33" borderId="16" xfId="65" applyFont="1" applyFill="1" applyBorder="1" applyAlignment="1">
      <alignment horizontal="center"/>
      <protection/>
    </xf>
    <xf numFmtId="49" fontId="13" fillId="33" borderId="16" xfId="65" applyNumberFormat="1" applyFont="1" applyFill="1" applyBorder="1" applyAlignment="1">
      <alignment horizontal="center"/>
      <protection/>
    </xf>
    <xf numFmtId="166" fontId="13" fillId="0" borderId="13" xfId="65" applyFont="1" applyBorder="1">
      <alignment/>
      <protection/>
    </xf>
    <xf numFmtId="166" fontId="13" fillId="0" borderId="13" xfId="65" applyFont="1" applyBorder="1" applyAlignment="1" quotePrefix="1">
      <alignment horizontal="right"/>
      <protection/>
    </xf>
    <xf numFmtId="166" fontId="7" fillId="0" borderId="13" xfId="65" applyFont="1" applyBorder="1">
      <alignment/>
      <protection/>
    </xf>
    <xf numFmtId="166" fontId="7" fillId="0" borderId="13" xfId="65" applyFont="1" applyBorder="1" applyAlignment="1">
      <alignment horizontal="right"/>
      <protection/>
    </xf>
    <xf numFmtId="166" fontId="13" fillId="33" borderId="40" xfId="65" applyFont="1" applyFill="1" applyBorder="1" applyAlignment="1">
      <alignment horizontal="center"/>
      <protection/>
    </xf>
    <xf numFmtId="49" fontId="13" fillId="33" borderId="53" xfId="65" applyNumberFormat="1" applyFont="1" applyFill="1" applyBorder="1" applyAlignment="1">
      <alignment horizontal="center"/>
      <protection/>
    </xf>
    <xf numFmtId="166" fontId="7" fillId="0" borderId="27" xfId="65" applyFont="1" applyBorder="1" applyAlignment="1">
      <alignment horizontal="center"/>
      <protection/>
    </xf>
    <xf numFmtId="166" fontId="13" fillId="0" borderId="34" xfId="65" applyFont="1" applyBorder="1" applyAlignment="1" quotePrefix="1">
      <alignment horizontal="right"/>
      <protection/>
    </xf>
    <xf numFmtId="167" fontId="7" fillId="0" borderId="27" xfId="65" applyNumberFormat="1" applyFont="1" applyBorder="1" applyAlignment="1">
      <alignment horizontal="left"/>
      <protection/>
    </xf>
    <xf numFmtId="166" fontId="7" fillId="0" borderId="34" xfId="65" applyFont="1" applyBorder="1" applyAlignment="1">
      <alignment horizontal="right"/>
      <protection/>
    </xf>
    <xf numFmtId="166" fontId="7" fillId="0" borderId="0" xfId="65" applyFont="1" applyBorder="1">
      <alignment/>
      <protection/>
    </xf>
    <xf numFmtId="166" fontId="13" fillId="0" borderId="0" xfId="65" applyFont="1" applyBorder="1">
      <alignment/>
      <protection/>
    </xf>
    <xf numFmtId="166" fontId="13" fillId="0" borderId="0" xfId="65" applyFont="1" applyBorder="1" applyAlignment="1">
      <alignment horizontal="right"/>
      <protection/>
    </xf>
    <xf numFmtId="166" fontId="7" fillId="0" borderId="0" xfId="65" applyFont="1" applyBorder="1" applyAlignment="1">
      <alignment horizontal="right"/>
      <protection/>
    </xf>
    <xf numFmtId="166" fontId="13" fillId="0" borderId="0" xfId="65" applyFont="1" applyBorder="1" applyAlignment="1" quotePrefix="1">
      <alignment horizontal="right"/>
      <protection/>
    </xf>
    <xf numFmtId="167" fontId="13" fillId="0" borderId="46" xfId="65" applyNumberFormat="1" applyFont="1" applyBorder="1" applyAlignment="1">
      <alignment horizontal="left"/>
      <protection/>
    </xf>
    <xf numFmtId="166" fontId="13" fillId="0" borderId="29" xfId="65" applyFont="1" applyBorder="1">
      <alignment/>
      <protection/>
    </xf>
    <xf numFmtId="166" fontId="13" fillId="0" borderId="29" xfId="65" applyFont="1" applyBorder="1" applyAlignment="1">
      <alignment horizontal="right"/>
      <protection/>
    </xf>
    <xf numFmtId="166" fontId="13" fillId="33" borderId="27" xfId="65" applyFont="1" applyFill="1" applyBorder="1" applyAlignment="1">
      <alignment horizontal="center"/>
      <protection/>
    </xf>
    <xf numFmtId="166" fontId="13" fillId="33" borderId="13" xfId="65" applyFont="1" applyFill="1" applyBorder="1">
      <alignment/>
      <protection/>
    </xf>
    <xf numFmtId="166" fontId="1" fillId="33" borderId="31" xfId="65" applyFont="1" applyFill="1" applyBorder="1">
      <alignment/>
      <protection/>
    </xf>
    <xf numFmtId="166" fontId="1" fillId="33" borderId="28" xfId="65" applyFont="1" applyFill="1" applyBorder="1">
      <alignment/>
      <protection/>
    </xf>
    <xf numFmtId="166" fontId="1" fillId="33" borderId="40" xfId="65" applyFont="1" applyFill="1" applyBorder="1" applyAlignment="1">
      <alignment horizontal="center"/>
      <protection/>
    </xf>
    <xf numFmtId="166" fontId="1" fillId="33" borderId="16" xfId="65" applyFont="1" applyFill="1" applyBorder="1" applyAlignment="1">
      <alignment horizontal="center"/>
      <protection/>
    </xf>
    <xf numFmtId="166" fontId="1" fillId="33" borderId="16" xfId="65" applyFont="1" applyFill="1" applyBorder="1" applyAlignment="1" quotePrefix="1">
      <alignment horizontal="center"/>
      <protection/>
    </xf>
    <xf numFmtId="166" fontId="1" fillId="33" borderId="53" xfId="65" applyFont="1" applyFill="1" applyBorder="1" applyAlignment="1" quotePrefix="1">
      <alignment horizontal="center"/>
      <protection/>
    </xf>
    <xf numFmtId="166" fontId="2" fillId="0" borderId="27" xfId="65" applyFont="1" applyBorder="1">
      <alignment/>
      <protection/>
    </xf>
    <xf numFmtId="166" fontId="1" fillId="0" borderId="13" xfId="65" applyFont="1" applyBorder="1">
      <alignment/>
      <protection/>
    </xf>
    <xf numFmtId="166" fontId="1" fillId="0" borderId="13" xfId="65" applyFont="1" applyBorder="1" applyAlignment="1" quotePrefix="1">
      <alignment horizontal="right"/>
      <protection/>
    </xf>
    <xf numFmtId="166" fontId="1" fillId="0" borderId="34" xfId="65" applyFont="1" applyBorder="1" applyAlignment="1" quotePrefix="1">
      <alignment horizontal="right"/>
      <protection/>
    </xf>
    <xf numFmtId="167" fontId="2" fillId="0" borderId="27" xfId="65" applyNumberFormat="1" applyFont="1" applyBorder="1" applyAlignment="1">
      <alignment horizontal="left"/>
      <protection/>
    </xf>
    <xf numFmtId="166" fontId="2" fillId="0" borderId="13" xfId="65" applyFont="1" applyBorder="1">
      <alignment/>
      <protection/>
    </xf>
    <xf numFmtId="166" fontId="2" fillId="0" borderId="13" xfId="65" applyFont="1" applyBorder="1" applyAlignment="1">
      <alignment horizontal="right"/>
      <protection/>
    </xf>
    <xf numFmtId="166" fontId="2" fillId="0" borderId="34" xfId="65" applyFont="1" applyBorder="1" applyAlignment="1">
      <alignment horizontal="right"/>
      <protection/>
    </xf>
    <xf numFmtId="166" fontId="1" fillId="0" borderId="13" xfId="65" applyFont="1" applyBorder="1" applyAlignment="1">
      <alignment horizontal="right"/>
      <protection/>
    </xf>
    <xf numFmtId="166" fontId="2" fillId="0" borderId="46" xfId="65" applyFont="1" applyBorder="1">
      <alignment/>
      <protection/>
    </xf>
    <xf numFmtId="166" fontId="1" fillId="0" borderId="29" xfId="65" applyFont="1" applyBorder="1">
      <alignment/>
      <protection/>
    </xf>
    <xf numFmtId="166" fontId="1" fillId="0" borderId="29" xfId="65" applyFont="1" applyBorder="1" applyAlignment="1">
      <alignment horizontal="right"/>
      <protection/>
    </xf>
    <xf numFmtId="166" fontId="2" fillId="0" borderId="29" xfId="65" applyFont="1" applyBorder="1" applyAlignment="1">
      <alignment horizontal="right"/>
      <protection/>
    </xf>
    <xf numFmtId="166" fontId="1" fillId="0" borderId="29" xfId="65" applyFont="1" applyBorder="1" applyAlignment="1" quotePrefix="1">
      <alignment horizontal="right"/>
      <protection/>
    </xf>
    <xf numFmtId="166" fontId="1" fillId="0" borderId="39" xfId="65" applyFont="1" applyBorder="1" applyAlignment="1" quotePrefix="1">
      <alignment horizontal="right"/>
      <protection/>
    </xf>
    <xf numFmtId="166" fontId="1" fillId="0" borderId="13" xfId="65" applyFont="1" applyBorder="1" applyAlignment="1" quotePrefix="1">
      <alignment/>
      <protection/>
    </xf>
    <xf numFmtId="166" fontId="2" fillId="0" borderId="13" xfId="65" applyFont="1" applyBorder="1" applyAlignment="1">
      <alignment/>
      <protection/>
    </xf>
    <xf numFmtId="166" fontId="1" fillId="0" borderId="13" xfId="65" applyFont="1" applyBorder="1" applyAlignment="1">
      <alignment/>
      <protection/>
    </xf>
    <xf numFmtId="166" fontId="1" fillId="33" borderId="31" xfId="65" applyFont="1" applyFill="1" applyBorder="1" applyAlignment="1">
      <alignment horizontal="left"/>
      <protection/>
    </xf>
    <xf numFmtId="166" fontId="2" fillId="0" borderId="27" xfId="65" applyFont="1" applyBorder="1" applyAlignment="1">
      <alignment horizontal="left"/>
      <protection/>
    </xf>
    <xf numFmtId="167" fontId="2" fillId="0" borderId="46" xfId="65" applyNumberFormat="1" applyFont="1" applyBorder="1" applyAlignment="1">
      <alignment horizontal="left"/>
      <protection/>
    </xf>
    <xf numFmtId="166" fontId="1" fillId="0" borderId="29" xfId="65" applyFont="1" applyBorder="1" applyAlignment="1">
      <alignment/>
      <protection/>
    </xf>
    <xf numFmtId="166" fontId="1" fillId="33" borderId="12" xfId="65" applyFont="1" applyFill="1" applyBorder="1" applyAlignment="1" quotePrefix="1">
      <alignment horizontal="center"/>
      <protection/>
    </xf>
    <xf numFmtId="166" fontId="1" fillId="0" borderId="14" xfId="65" applyFont="1" applyBorder="1" applyAlignment="1" quotePrefix="1">
      <alignment/>
      <protection/>
    </xf>
    <xf numFmtId="166" fontId="2" fillId="0" borderId="14" xfId="65" applyFont="1" applyBorder="1" applyAlignment="1">
      <alignment/>
      <protection/>
    </xf>
    <xf numFmtId="166" fontId="1" fillId="0" borderId="14" xfId="65" applyFont="1" applyBorder="1" applyAlignment="1">
      <alignment/>
      <protection/>
    </xf>
    <xf numFmtId="166" fontId="1" fillId="0" borderId="42" xfId="65" applyFont="1" applyBorder="1" applyAlignment="1">
      <alignment/>
      <protection/>
    </xf>
    <xf numFmtId="166" fontId="1" fillId="33" borderId="58" xfId="65" applyFont="1" applyFill="1" applyBorder="1">
      <alignment/>
      <protection/>
    </xf>
    <xf numFmtId="166" fontId="1" fillId="33" borderId="20" xfId="65" applyFont="1" applyFill="1" applyBorder="1" applyAlignment="1">
      <alignment horizontal="center"/>
      <protection/>
    </xf>
    <xf numFmtId="166" fontId="1" fillId="0" borderId="18" xfId="65" applyFont="1" applyBorder="1">
      <alignment/>
      <protection/>
    </xf>
    <xf numFmtId="167" fontId="2" fillId="0" borderId="18" xfId="65" applyNumberFormat="1" applyFont="1" applyBorder="1" applyAlignment="1">
      <alignment horizontal="left"/>
      <protection/>
    </xf>
    <xf numFmtId="167" fontId="1" fillId="0" borderId="18" xfId="65" applyNumberFormat="1" applyFont="1" applyBorder="1" applyAlignment="1">
      <alignment horizontal="left"/>
      <protection/>
    </xf>
    <xf numFmtId="167" fontId="1" fillId="0" borderId="57" xfId="65" applyNumberFormat="1" applyFont="1" applyBorder="1" applyAlignment="1">
      <alignment horizontal="left"/>
      <protection/>
    </xf>
    <xf numFmtId="166" fontId="1" fillId="0" borderId="14" xfId="65" applyFont="1" applyBorder="1" applyAlignment="1" quotePrefix="1">
      <alignment horizontal="right"/>
      <protection/>
    </xf>
    <xf numFmtId="166" fontId="2" fillId="0" borderId="14" xfId="65" applyFont="1" applyBorder="1" applyAlignment="1">
      <alignment horizontal="right"/>
      <protection/>
    </xf>
    <xf numFmtId="166" fontId="1" fillId="0" borderId="42" xfId="65" applyFont="1" applyBorder="1" applyAlignment="1" quotePrefix="1">
      <alignment horizontal="right"/>
      <protection/>
    </xf>
    <xf numFmtId="166" fontId="1" fillId="33" borderId="20" xfId="65" applyFont="1" applyFill="1" applyBorder="1" applyAlignment="1" quotePrefix="1">
      <alignment horizontal="center"/>
      <protection/>
    </xf>
    <xf numFmtId="166" fontId="1" fillId="0" borderId="18" xfId="65" applyFont="1" applyBorder="1" applyAlignment="1" quotePrefix="1">
      <alignment/>
      <protection/>
    </xf>
    <xf numFmtId="166" fontId="2" fillId="0" borderId="18" xfId="65" applyFont="1" applyBorder="1" applyAlignment="1">
      <alignment/>
      <protection/>
    </xf>
    <xf numFmtId="166" fontId="1" fillId="0" borderId="18" xfId="65" applyFont="1" applyBorder="1" applyAlignment="1">
      <alignment/>
      <protection/>
    </xf>
    <xf numFmtId="166" fontId="1" fillId="0" borderId="57" xfId="65" applyFont="1" applyBorder="1" applyAlignment="1">
      <alignment/>
      <protection/>
    </xf>
    <xf numFmtId="166" fontId="1" fillId="0" borderId="18" xfId="65" applyFont="1" applyBorder="1" applyAlignment="1" quotePrefix="1">
      <alignment horizontal="right"/>
      <protection/>
    </xf>
    <xf numFmtId="166" fontId="2" fillId="0" borderId="18" xfId="65" applyFont="1" applyBorder="1" applyAlignment="1">
      <alignment horizontal="right"/>
      <protection/>
    </xf>
    <xf numFmtId="166" fontId="1" fillId="0" borderId="18" xfId="65" applyFont="1" applyBorder="1" applyAlignment="1">
      <alignment horizontal="right"/>
      <protection/>
    </xf>
    <xf numFmtId="166" fontId="1" fillId="0" borderId="57" xfId="65" applyFont="1" applyBorder="1" applyAlignment="1">
      <alignment horizontal="right"/>
      <protection/>
    </xf>
    <xf numFmtId="166" fontId="1" fillId="0" borderId="14" xfId="65" applyFont="1" applyBorder="1" applyAlignment="1">
      <alignment horizontal="right"/>
      <protection/>
    </xf>
    <xf numFmtId="166" fontId="1" fillId="0" borderId="42" xfId="65" applyFont="1" applyBorder="1" applyAlignment="1">
      <alignment horizontal="right"/>
      <protection/>
    </xf>
    <xf numFmtId="166" fontId="1" fillId="33" borderId="59" xfId="65" applyFont="1" applyFill="1" applyBorder="1" applyAlignment="1">
      <alignment horizontal="center"/>
      <protection/>
    </xf>
    <xf numFmtId="166" fontId="1" fillId="33" borderId="60" xfId="65" applyFont="1" applyFill="1" applyBorder="1" applyAlignment="1">
      <alignment horizontal="center"/>
      <protection/>
    </xf>
    <xf numFmtId="0" fontId="2" fillId="33" borderId="14" xfId="0" applyFont="1" applyFill="1" applyBorder="1" applyAlignment="1">
      <alignment/>
    </xf>
    <xf numFmtId="0" fontId="1" fillId="33" borderId="24" xfId="0" applyFont="1" applyFill="1" applyBorder="1" applyAlignment="1" quotePrefix="1">
      <alignment horizontal="centerContinuous"/>
    </xf>
    <xf numFmtId="167" fontId="1" fillId="33" borderId="61" xfId="0" applyNumberFormat="1" applyFont="1" applyFill="1" applyBorder="1" applyAlignment="1" quotePrefix="1">
      <alignment horizontal="center"/>
    </xf>
    <xf numFmtId="0" fontId="2" fillId="0" borderId="21" xfId="0" applyFont="1" applyBorder="1" applyAlignment="1">
      <alignment/>
    </xf>
    <xf numFmtId="164" fontId="1" fillId="0" borderId="14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13" xfId="0" applyNumberFormat="1" applyFont="1" applyBorder="1" applyAlignment="1" quotePrefix="1">
      <alignment horizontal="right"/>
    </xf>
    <xf numFmtId="0" fontId="2" fillId="0" borderId="1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167" fontId="1" fillId="33" borderId="18" xfId="0" applyNumberFormat="1" applyFont="1" applyFill="1" applyBorder="1" applyAlignment="1" quotePrefix="1">
      <alignment horizontal="center"/>
    </xf>
    <xf numFmtId="0" fontId="2" fillId="0" borderId="62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3" fillId="33" borderId="63" xfId="0" applyFont="1" applyFill="1" applyBorder="1" applyAlignment="1">
      <alignment/>
    </xf>
    <xf numFmtId="0" fontId="2" fillId="33" borderId="64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65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0" fontId="1" fillId="33" borderId="66" xfId="0" applyFont="1" applyFill="1" applyBorder="1" applyAlignment="1" quotePrefix="1">
      <alignment horizontal="centerContinuous"/>
    </xf>
    <xf numFmtId="0" fontId="1" fillId="33" borderId="67" xfId="0" applyFont="1" applyFill="1" applyBorder="1" applyAlignment="1" quotePrefix="1">
      <alignment horizontal="centerContinuous"/>
    </xf>
    <xf numFmtId="0" fontId="2" fillId="33" borderId="45" xfId="0" applyFont="1" applyFill="1" applyBorder="1" applyAlignment="1">
      <alignment/>
    </xf>
    <xf numFmtId="0" fontId="1" fillId="33" borderId="52" xfId="0" applyFont="1" applyFill="1" applyBorder="1" applyAlignment="1" quotePrefix="1">
      <alignment horizontal="centerContinuous"/>
    </xf>
    <xf numFmtId="167" fontId="1" fillId="33" borderId="32" xfId="0" applyNumberFormat="1" applyFont="1" applyFill="1" applyBorder="1" applyAlignment="1" quotePrefix="1">
      <alignment horizontal="center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45" xfId="0" applyFont="1" applyBorder="1" applyAlignment="1">
      <alignment/>
    </xf>
    <xf numFmtId="164" fontId="1" fillId="0" borderId="34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64" fontId="2" fillId="0" borderId="52" xfId="0" applyNumberFormat="1" applyFont="1" applyBorder="1" applyAlignment="1">
      <alignment horizontal="right"/>
    </xf>
    <xf numFmtId="0" fontId="2" fillId="0" borderId="43" xfId="0" applyFont="1" applyBorder="1" applyAlignment="1" quotePrefix="1">
      <alignment horizontal="left"/>
    </xf>
    <xf numFmtId="0" fontId="2" fillId="0" borderId="45" xfId="0" applyFont="1" applyBorder="1" applyAlignment="1" quotePrefix="1">
      <alignment horizontal="left"/>
    </xf>
    <xf numFmtId="0" fontId="1" fillId="0" borderId="55" xfId="0" applyFont="1" applyBorder="1" applyAlignment="1" quotePrefix="1">
      <alignment horizontal="left"/>
    </xf>
    <xf numFmtId="164" fontId="1" fillId="0" borderId="29" xfId="0" applyNumberFormat="1" applyFont="1" applyBorder="1" applyAlignment="1" quotePrefix="1">
      <alignment horizontal="right"/>
    </xf>
    <xf numFmtId="164" fontId="1" fillId="0" borderId="29" xfId="0" applyNumberFormat="1" applyFont="1" applyBorder="1" applyAlignment="1">
      <alignment horizontal="right"/>
    </xf>
    <xf numFmtId="164" fontId="1" fillId="0" borderId="42" xfId="0" applyNumberFormat="1" applyFont="1" applyBorder="1" applyAlignment="1">
      <alignment horizontal="right"/>
    </xf>
    <xf numFmtId="164" fontId="1" fillId="0" borderId="57" xfId="0" applyNumberFormat="1" applyFont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0" fontId="9" fillId="33" borderId="64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1" fillId="33" borderId="68" xfId="0" applyFont="1" applyFill="1" applyBorder="1" applyAlignment="1" quotePrefix="1">
      <alignment horizontal="centerContinuous"/>
    </xf>
    <xf numFmtId="0" fontId="9" fillId="33" borderId="45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9" fillId="0" borderId="45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44" xfId="0" applyFont="1" applyBorder="1" applyAlignment="1">
      <alignment/>
    </xf>
    <xf numFmtId="0" fontId="1" fillId="0" borderId="43" xfId="0" applyFont="1" applyBorder="1" applyAlignment="1">
      <alignment/>
    </xf>
    <xf numFmtId="0" fontId="9" fillId="0" borderId="34" xfId="0" applyFont="1" applyFill="1" applyBorder="1" applyAlignment="1">
      <alignment/>
    </xf>
    <xf numFmtId="164" fontId="2" fillId="0" borderId="53" xfId="0" applyNumberFormat="1" applyFont="1" applyBorder="1" applyAlignment="1">
      <alignment horizontal="right"/>
    </xf>
    <xf numFmtId="0" fontId="9" fillId="0" borderId="45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164" fontId="2" fillId="0" borderId="69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164" fontId="1" fillId="0" borderId="71" xfId="0" applyNumberFormat="1" applyFont="1" applyBorder="1" applyAlignment="1">
      <alignment horizontal="right"/>
    </xf>
    <xf numFmtId="0" fontId="9" fillId="0" borderId="14" xfId="0" applyFont="1" applyFill="1" applyBorder="1" applyAlignment="1">
      <alignment/>
    </xf>
    <xf numFmtId="0" fontId="2" fillId="33" borderId="72" xfId="0" applyFont="1" applyFill="1" applyBorder="1" applyAlignment="1">
      <alignment/>
    </xf>
    <xf numFmtId="0" fontId="2" fillId="33" borderId="73" xfId="0" applyFont="1" applyFill="1" applyBorder="1" applyAlignment="1">
      <alignment/>
    </xf>
    <xf numFmtId="0" fontId="2" fillId="33" borderId="74" xfId="0" applyFont="1" applyFill="1" applyBorder="1" applyAlignment="1">
      <alignment/>
    </xf>
    <xf numFmtId="0" fontId="2" fillId="0" borderId="73" xfId="0" applyFont="1" applyBorder="1" applyAlignment="1">
      <alignment/>
    </xf>
    <xf numFmtId="0" fontId="3" fillId="0" borderId="73" xfId="0" applyFont="1" applyBorder="1" applyAlignment="1">
      <alignment/>
    </xf>
    <xf numFmtId="0" fontId="2" fillId="0" borderId="73" xfId="0" applyFont="1" applyBorder="1" applyAlignment="1" quotePrefix="1">
      <alignment horizontal="left"/>
    </xf>
    <xf numFmtId="0" fontId="2" fillId="0" borderId="74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61" xfId="0" applyFont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9" fillId="0" borderId="73" xfId="0" applyFont="1" applyBorder="1" applyAlignment="1">
      <alignment/>
    </xf>
    <xf numFmtId="0" fontId="9" fillId="0" borderId="75" xfId="0" applyFont="1" applyBorder="1" applyAlignment="1">
      <alignment/>
    </xf>
    <xf numFmtId="0" fontId="9" fillId="33" borderId="65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1" fillId="33" borderId="76" xfId="0" applyFont="1" applyFill="1" applyBorder="1" applyAlignment="1" quotePrefix="1">
      <alignment horizontal="centerContinuous"/>
    </xf>
    <xf numFmtId="0" fontId="9" fillId="0" borderId="17" xfId="0" applyFont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164" fontId="2" fillId="0" borderId="77" xfId="0" applyNumberFormat="1" applyFont="1" applyBorder="1" applyAlignment="1">
      <alignment horizontal="right"/>
    </xf>
    <xf numFmtId="164" fontId="1" fillId="0" borderId="56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5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8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4" xfId="0" applyFont="1" applyFill="1" applyBorder="1" applyAlignment="1" quotePrefix="1">
      <alignment horizontal="left"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0" fontId="1" fillId="33" borderId="45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82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0" fontId="12" fillId="0" borderId="83" xfId="0" applyFont="1" applyBorder="1" applyAlignment="1">
      <alignment horizontal="left" vertical="center"/>
    </xf>
    <xf numFmtId="0" fontId="2" fillId="0" borderId="83" xfId="0" applyFont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12" fillId="0" borderId="0" xfId="6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60" applyFont="1">
      <alignment/>
      <protection/>
    </xf>
    <xf numFmtId="0" fontId="1" fillId="0" borderId="45" xfId="60" applyFont="1" applyBorder="1">
      <alignment/>
      <protection/>
    </xf>
    <xf numFmtId="2" fontId="1" fillId="0" borderId="13" xfId="60" applyNumberFormat="1" applyFont="1" applyBorder="1" applyAlignment="1">
      <alignment horizontal="center" vertical="center"/>
      <protection/>
    </xf>
    <xf numFmtId="164" fontId="1" fillId="0" borderId="0" xfId="60" applyNumberFormat="1" applyFont="1" applyBorder="1" applyAlignment="1">
      <alignment vertical="center"/>
      <protection/>
    </xf>
    <xf numFmtId="164" fontId="1" fillId="0" borderId="47" xfId="60" applyNumberFormat="1" applyFont="1" applyBorder="1" applyAlignment="1">
      <alignment vertical="center"/>
      <protection/>
    </xf>
    <xf numFmtId="0" fontId="1" fillId="0" borderId="83" xfId="60" applyFont="1" applyBorder="1">
      <alignment/>
      <protection/>
    </xf>
    <xf numFmtId="2" fontId="1" fillId="0" borderId="80" xfId="60" applyNumberFormat="1" applyFont="1" applyBorder="1" applyAlignment="1">
      <alignment horizontal="center" vertical="center"/>
      <protection/>
    </xf>
    <xf numFmtId="164" fontId="1" fillId="0" borderId="10" xfId="60" applyNumberFormat="1" applyFont="1" applyBorder="1" applyAlignment="1">
      <alignment vertical="center"/>
      <protection/>
    </xf>
    <xf numFmtId="164" fontId="1" fillId="0" borderId="82" xfId="60" applyNumberFormat="1" applyFont="1" applyBorder="1" applyAlignment="1">
      <alignment vertical="center"/>
      <protection/>
    </xf>
    <xf numFmtId="0" fontId="2" fillId="0" borderId="45" xfId="60" applyFont="1" applyBorder="1">
      <alignment/>
      <protection/>
    </xf>
    <xf numFmtId="2" fontId="2" fillId="0" borderId="13" xfId="60" applyNumberFormat="1" applyFont="1" applyBorder="1" applyAlignment="1">
      <alignment horizontal="center" vertical="center"/>
      <protection/>
    </xf>
    <xf numFmtId="164" fontId="2" fillId="0" borderId="0" xfId="60" applyNumberFormat="1" applyFont="1" applyBorder="1" applyAlignment="1">
      <alignment vertical="center"/>
      <protection/>
    </xf>
    <xf numFmtId="164" fontId="2" fillId="0" borderId="47" xfId="60" applyNumberFormat="1" applyFont="1" applyBorder="1" applyAlignment="1">
      <alignment vertical="center"/>
      <protection/>
    </xf>
    <xf numFmtId="2" fontId="1" fillId="0" borderId="15" xfId="60" applyNumberFormat="1" applyFont="1" applyBorder="1" applyAlignment="1">
      <alignment horizontal="center" vertical="center"/>
      <protection/>
    </xf>
    <xf numFmtId="0" fontId="1" fillId="0" borderId="0" xfId="60" applyFont="1">
      <alignment/>
      <protection/>
    </xf>
    <xf numFmtId="0" fontId="2" fillId="0" borderId="55" xfId="60" applyFont="1" applyBorder="1">
      <alignment/>
      <protection/>
    </xf>
    <xf numFmtId="2" fontId="2" fillId="0" borderId="29" xfId="60" applyNumberFormat="1" applyFont="1" applyBorder="1" applyAlignment="1">
      <alignment horizontal="center" vertical="center"/>
      <protection/>
    </xf>
    <xf numFmtId="164" fontId="2" fillId="0" borderId="70" xfId="60" applyNumberFormat="1" applyFont="1" applyBorder="1" applyAlignment="1">
      <alignment vertical="center"/>
      <protection/>
    </xf>
    <xf numFmtId="164" fontId="2" fillId="0" borderId="71" xfId="60" applyNumberFormat="1" applyFont="1" applyBorder="1" applyAlignment="1">
      <alignment vertical="center"/>
      <protection/>
    </xf>
    <xf numFmtId="0" fontId="1" fillId="0" borderId="27" xfId="60" applyFont="1" applyBorder="1">
      <alignment/>
      <protection/>
    </xf>
    <xf numFmtId="164" fontId="1" fillId="0" borderId="13" xfId="60" applyNumberFormat="1" applyFont="1" applyBorder="1" applyAlignment="1">
      <alignment vertical="center"/>
      <protection/>
    </xf>
    <xf numFmtId="0" fontId="1" fillId="0" borderId="27" xfId="60" applyFont="1" applyBorder="1" applyAlignment="1">
      <alignment horizontal="center"/>
      <protection/>
    </xf>
    <xf numFmtId="164" fontId="2" fillId="0" borderId="13" xfId="60" applyNumberFormat="1" applyFont="1" applyBorder="1" applyAlignment="1">
      <alignment vertical="center"/>
      <protection/>
    </xf>
    <xf numFmtId="164" fontId="1" fillId="0" borderId="13" xfId="62" applyNumberFormat="1" applyFont="1" applyBorder="1" applyAlignment="1">
      <alignment vertical="center"/>
      <protection/>
    </xf>
    <xf numFmtId="164" fontId="2" fillId="0" borderId="13" xfId="62" applyNumberFormat="1" applyFont="1" applyBorder="1" applyAlignment="1">
      <alignment vertical="center"/>
      <protection/>
    </xf>
    <xf numFmtId="0" fontId="2" fillId="0" borderId="27" xfId="60" applyFont="1" applyBorder="1" applyAlignment="1">
      <alignment horizontal="center"/>
      <protection/>
    </xf>
    <xf numFmtId="0" fontId="1" fillId="0" borderId="46" xfId="60" applyFont="1" applyBorder="1">
      <alignment/>
      <protection/>
    </xf>
    <xf numFmtId="164" fontId="2" fillId="0" borderId="29" xfId="60" applyNumberFormat="1" applyFont="1" applyBorder="1" applyAlignment="1">
      <alignment vertical="center"/>
      <protection/>
    </xf>
    <xf numFmtId="0" fontId="1" fillId="0" borderId="0" xfId="60" applyFont="1" applyAlignment="1">
      <alignment horizontal="center"/>
      <protection/>
    </xf>
    <xf numFmtId="2" fontId="2" fillId="0" borderId="0" xfId="60" applyNumberFormat="1" applyFont="1">
      <alignment/>
      <protection/>
    </xf>
    <xf numFmtId="0" fontId="2" fillId="0" borderId="0" xfId="60" applyFont="1" applyFill="1" applyBorder="1">
      <alignment/>
      <protection/>
    </xf>
    <xf numFmtId="0" fontId="2" fillId="0" borderId="0" xfId="60" applyFont="1" applyAlignment="1">
      <alignment horizontal="center"/>
      <protection/>
    </xf>
    <xf numFmtId="0" fontId="1" fillId="33" borderId="28" xfId="60" applyFont="1" applyFill="1" applyBorder="1" applyAlignment="1">
      <alignment horizontal="center"/>
      <protection/>
    </xf>
    <xf numFmtId="0" fontId="1" fillId="33" borderId="16" xfId="60" applyFont="1" applyFill="1" applyBorder="1" applyAlignment="1">
      <alignment horizontal="center"/>
      <protection/>
    </xf>
    <xf numFmtId="0" fontId="1" fillId="0" borderId="40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vertical="center"/>
      <protection/>
    </xf>
    <xf numFmtId="164" fontId="1" fillId="0" borderId="0" xfId="60" applyNumberFormat="1" applyFont="1" applyBorder="1" applyAlignment="1">
      <alignment horizontal="center" vertical="center"/>
      <protection/>
    </xf>
    <xf numFmtId="164" fontId="1" fillId="0" borderId="47" xfId="60" applyNumberFormat="1" applyFont="1" applyBorder="1" applyAlignment="1">
      <alignment horizontal="center" vertical="center"/>
      <protection/>
    </xf>
    <xf numFmtId="164" fontId="1" fillId="0" borderId="0" xfId="6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6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60" applyFont="1" applyBorder="1" applyAlignment="1">
      <alignment vertical="center"/>
      <protection/>
    </xf>
    <xf numFmtId="164" fontId="2" fillId="0" borderId="0" xfId="60" applyNumberFormat="1" applyFont="1" applyBorder="1" applyAlignment="1">
      <alignment horizontal="center" vertical="center"/>
      <protection/>
    </xf>
    <xf numFmtId="164" fontId="2" fillId="0" borderId="47" xfId="60" applyNumberFormat="1" applyFont="1" applyBorder="1" applyAlignment="1">
      <alignment horizontal="center" vertical="center"/>
      <protection/>
    </xf>
    <xf numFmtId="0" fontId="2" fillId="0" borderId="84" xfId="60" applyFont="1" applyBorder="1" applyAlignment="1">
      <alignment vertical="center"/>
      <protection/>
    </xf>
    <xf numFmtId="164" fontId="2" fillId="0" borderId="70" xfId="61" applyNumberFormat="1" applyFont="1" applyBorder="1" applyAlignment="1">
      <alignment horizontal="center" vertical="center"/>
      <protection/>
    </xf>
    <xf numFmtId="164" fontId="2" fillId="0" borderId="70" xfId="0" applyNumberFormat="1" applyFont="1" applyBorder="1" applyAlignment="1">
      <alignment vertical="center"/>
    </xf>
    <xf numFmtId="164" fontId="2" fillId="0" borderId="42" xfId="0" applyNumberFormat="1" applyFont="1" applyBorder="1" applyAlignment="1">
      <alignment vertical="center"/>
    </xf>
    <xf numFmtId="164" fontId="2" fillId="0" borderId="70" xfId="60" applyNumberFormat="1" applyFont="1" applyBorder="1" applyAlignment="1">
      <alignment horizontal="center" vertical="center"/>
      <protection/>
    </xf>
    <xf numFmtId="164" fontId="2" fillId="0" borderId="71" xfId="60" applyNumberFormat="1" applyFont="1" applyBorder="1" applyAlignment="1">
      <alignment horizontal="center" vertical="center"/>
      <protection/>
    </xf>
    <xf numFmtId="0" fontId="1" fillId="33" borderId="85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60" applyFont="1" applyFill="1" applyBorder="1" applyAlignment="1">
      <alignment horizontal="center"/>
      <protection/>
    </xf>
    <xf numFmtId="0" fontId="1" fillId="33" borderId="25" xfId="60" applyFont="1" applyFill="1" applyBorder="1" applyAlignment="1">
      <alignment horizontal="center"/>
      <protection/>
    </xf>
    <xf numFmtId="0" fontId="1" fillId="33" borderId="11" xfId="60" applyFont="1" applyFill="1" applyBorder="1" applyAlignment="1">
      <alignment horizontal="center"/>
      <protection/>
    </xf>
    <xf numFmtId="1" fontId="1" fillId="33" borderId="15" xfId="60" applyNumberFormat="1" applyFont="1" applyFill="1" applyBorder="1" applyAlignment="1" quotePrefix="1">
      <alignment horizontal="center"/>
      <protection/>
    </xf>
    <xf numFmtId="0" fontId="2" fillId="33" borderId="85" xfId="0" applyFont="1" applyFill="1" applyBorder="1" applyAlignment="1" applyProtection="1" quotePrefix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79" xfId="60" applyFont="1" applyFill="1" applyBorder="1" applyAlignment="1">
      <alignment horizontal="center"/>
      <protection/>
    </xf>
    <xf numFmtId="0" fontId="2" fillId="33" borderId="21" xfId="60" applyFont="1" applyFill="1" applyBorder="1" applyAlignment="1">
      <alignment horizontal="center"/>
      <protection/>
    </xf>
    <xf numFmtId="0" fontId="2" fillId="33" borderId="26" xfId="60" applyFont="1" applyFill="1" applyBorder="1" applyAlignment="1">
      <alignment horizontal="center"/>
      <protection/>
    </xf>
    <xf numFmtId="0" fontId="2" fillId="33" borderId="32" xfId="60" applyFont="1" applyFill="1" applyBorder="1" applyAlignment="1">
      <alignment horizontal="center"/>
      <protection/>
    </xf>
    <xf numFmtId="0" fontId="2" fillId="33" borderId="83" xfId="60" applyNumberFormat="1" applyFont="1" applyFill="1" applyBorder="1" applyAlignment="1">
      <alignment horizontal="center"/>
      <protection/>
    </xf>
    <xf numFmtId="0" fontId="2" fillId="33" borderId="15" xfId="60" applyFont="1" applyFill="1" applyBorder="1" applyAlignment="1">
      <alignment horizontal="center"/>
      <protection/>
    </xf>
    <xf numFmtId="0" fontId="2" fillId="33" borderId="80" xfId="60" applyFont="1" applyFill="1" applyBorder="1" applyAlignment="1">
      <alignment horizontal="center"/>
      <protection/>
    </xf>
    <xf numFmtId="0" fontId="2" fillId="33" borderId="11" xfId="60" applyFont="1" applyFill="1" applyBorder="1" applyAlignment="1">
      <alignment horizontal="center"/>
      <protection/>
    </xf>
    <xf numFmtId="0" fontId="2" fillId="33" borderId="25" xfId="60" applyFont="1" applyFill="1" applyBorder="1" applyAlignment="1">
      <alignment horizontal="center"/>
      <protection/>
    </xf>
    <xf numFmtId="0" fontId="2" fillId="33" borderId="16" xfId="60" applyFont="1" applyFill="1" applyBorder="1" applyAlignment="1">
      <alignment horizontal="center"/>
      <protection/>
    </xf>
    <xf numFmtId="0" fontId="2" fillId="33" borderId="24" xfId="60" applyFont="1" applyFill="1" applyBorder="1" applyAlignment="1">
      <alignment horizontal="center"/>
      <protection/>
    </xf>
    <xf numFmtId="0" fontId="2" fillId="33" borderId="53" xfId="60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8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70" xfId="0" applyNumberFormat="1" applyFont="1" applyBorder="1" applyAlignment="1">
      <alignment horizontal="right" vertical="center"/>
    </xf>
    <xf numFmtId="164" fontId="2" fillId="0" borderId="42" xfId="0" applyNumberFormat="1" applyFont="1" applyBorder="1" applyAlignment="1">
      <alignment horizontal="right" vertical="center"/>
    </xf>
    <xf numFmtId="165" fontId="13" fillId="33" borderId="15" xfId="59" applyNumberFormat="1" applyFont="1" applyFill="1" applyBorder="1" applyAlignment="1" applyProtection="1">
      <alignment horizontal="center" vertical="center"/>
      <protection/>
    </xf>
    <xf numFmtId="165" fontId="13" fillId="33" borderId="16" xfId="59" applyNumberFormat="1" applyFont="1" applyFill="1" applyBorder="1" applyAlignment="1" applyProtection="1">
      <alignment horizontal="center" vertical="center"/>
      <protection/>
    </xf>
    <xf numFmtId="165" fontId="13" fillId="33" borderId="53" xfId="59" applyNumberFormat="1" applyFont="1" applyFill="1" applyBorder="1" applyAlignment="1" applyProtection="1">
      <alignment horizontal="center" vertical="center"/>
      <protection/>
    </xf>
    <xf numFmtId="165" fontId="7" fillId="0" borderId="27" xfId="59" applyNumberFormat="1" applyFont="1" applyBorder="1" applyAlignment="1" applyProtection="1">
      <alignment horizontal="center" vertical="center"/>
      <protection/>
    </xf>
    <xf numFmtId="164" fontId="7" fillId="0" borderId="13" xfId="59" applyNumberFormat="1" applyFont="1" applyBorder="1" applyAlignment="1">
      <alignment horizontal="center" vertical="center"/>
      <protection/>
    </xf>
    <xf numFmtId="164" fontId="7" fillId="0" borderId="34" xfId="59" applyNumberFormat="1" applyFont="1" applyBorder="1" applyAlignment="1">
      <alignment horizontal="center" vertical="center"/>
      <protection/>
    </xf>
    <xf numFmtId="165" fontId="13" fillId="0" borderId="36" xfId="59" applyNumberFormat="1" applyFont="1" applyBorder="1" applyAlignment="1" applyProtection="1">
      <alignment horizontal="center" vertical="center"/>
      <protection/>
    </xf>
    <xf numFmtId="164" fontId="13" fillId="0" borderId="30" xfId="59" applyNumberFormat="1" applyFont="1" applyBorder="1" applyAlignment="1">
      <alignment horizontal="center" vertical="center"/>
      <protection/>
    </xf>
    <xf numFmtId="164" fontId="13" fillId="0" borderId="37" xfId="59" applyNumberFormat="1" applyFont="1" applyBorder="1" applyAlignment="1">
      <alignment horizontal="center" vertical="center"/>
      <protection/>
    </xf>
    <xf numFmtId="165" fontId="13" fillId="33" borderId="38" xfId="59" applyNumberFormat="1" applyFont="1" applyFill="1" applyBorder="1" applyAlignment="1" applyProtection="1">
      <alignment horizontal="center" vertical="center"/>
      <protection/>
    </xf>
    <xf numFmtId="165" fontId="7" fillId="0" borderId="34" xfId="59" applyNumberFormat="1" applyFont="1" applyFill="1" applyBorder="1" applyAlignment="1" applyProtection="1">
      <alignment horizontal="center" vertical="center"/>
      <protection/>
    </xf>
    <xf numFmtId="166" fontId="7" fillId="0" borderId="34" xfId="59" applyNumberFormat="1" applyFont="1" applyBorder="1" applyAlignment="1" applyProtection="1">
      <alignment horizontal="center" vertical="center"/>
      <protection/>
    </xf>
    <xf numFmtId="165" fontId="7" fillId="0" borderId="86" xfId="59" applyNumberFormat="1" applyFont="1" applyBorder="1" applyAlignment="1" applyProtection="1">
      <alignment horizontal="centerContinuous"/>
      <protection/>
    </xf>
    <xf numFmtId="165" fontId="7" fillId="0" borderId="86" xfId="59" applyFont="1" applyBorder="1" applyAlignment="1">
      <alignment horizontal="centerContinuous"/>
      <protection/>
    </xf>
    <xf numFmtId="165" fontId="7" fillId="0" borderId="16" xfId="59" applyNumberFormat="1" applyFont="1" applyBorder="1" applyAlignment="1" applyProtection="1">
      <alignment horizontal="center"/>
      <protection/>
    </xf>
    <xf numFmtId="165" fontId="7" fillId="0" borderId="13" xfId="59" applyNumberFormat="1" applyFont="1" applyFill="1" applyBorder="1" applyAlignment="1" applyProtection="1">
      <alignment horizontal="center" vertical="center"/>
      <protection/>
    </xf>
    <xf numFmtId="165" fontId="7" fillId="0" borderId="13" xfId="59" applyNumberFormat="1" applyFont="1" applyBorder="1" applyAlignment="1" applyProtection="1">
      <alignment horizontal="center"/>
      <protection/>
    </xf>
    <xf numFmtId="0" fontId="13" fillId="0" borderId="87" xfId="0" applyFont="1" applyBorder="1" applyAlignment="1">
      <alignment horizontal="right" wrapText="1"/>
    </xf>
    <xf numFmtId="0" fontId="2" fillId="0" borderId="87" xfId="0" applyFont="1" applyBorder="1" applyAlignment="1">
      <alignment wrapText="1"/>
    </xf>
    <xf numFmtId="0" fontId="7" fillId="0" borderId="87" xfId="0" applyFont="1" applyBorder="1" applyAlignment="1">
      <alignment horizontal="right" wrapText="1"/>
    </xf>
    <xf numFmtId="0" fontId="13" fillId="33" borderId="88" xfId="0" applyFont="1" applyFill="1" applyBorder="1" applyAlignment="1">
      <alignment horizontal="center" vertical="center" wrapText="1"/>
    </xf>
    <xf numFmtId="0" fontId="13" fillId="33" borderId="89" xfId="0" applyFont="1" applyFill="1" applyBorder="1" applyAlignment="1">
      <alignment horizontal="center" vertical="center" wrapText="1"/>
    </xf>
    <xf numFmtId="0" fontId="13" fillId="0" borderId="90" xfId="0" applyFont="1" applyBorder="1" applyAlignment="1">
      <alignment horizontal="center" wrapText="1"/>
    </xf>
    <xf numFmtId="0" fontId="13" fillId="0" borderId="91" xfId="0" applyFont="1" applyBorder="1" applyAlignment="1">
      <alignment horizontal="right" wrapText="1"/>
    </xf>
    <xf numFmtId="0" fontId="2" fillId="0" borderId="90" xfId="0" applyFont="1" applyBorder="1" applyAlignment="1">
      <alignment horizontal="center" wrapText="1"/>
    </xf>
    <xf numFmtId="0" fontId="2" fillId="0" borderId="91" xfId="0" applyFont="1" applyBorder="1" applyAlignment="1">
      <alignment wrapText="1"/>
    </xf>
    <xf numFmtId="0" fontId="13" fillId="0" borderId="90" xfId="0" applyFont="1" applyBorder="1" applyAlignment="1">
      <alignment horizontal="left" wrapText="1"/>
    </xf>
    <xf numFmtId="0" fontId="7" fillId="0" borderId="90" xfId="0" applyFont="1" applyBorder="1" applyAlignment="1">
      <alignment horizontal="left" wrapText="1"/>
    </xf>
    <xf numFmtId="0" fontId="7" fillId="0" borderId="91" xfId="0" applyFont="1" applyBorder="1" applyAlignment="1">
      <alignment horizontal="right" wrapText="1"/>
    </xf>
    <xf numFmtId="0" fontId="7" fillId="0" borderId="92" xfId="0" applyFont="1" applyBorder="1" applyAlignment="1">
      <alignment horizontal="left" wrapText="1"/>
    </xf>
    <xf numFmtId="0" fontId="7" fillId="0" borderId="93" xfId="0" applyFont="1" applyBorder="1" applyAlignment="1">
      <alignment horizontal="right" wrapText="1"/>
    </xf>
    <xf numFmtId="0" fontId="7" fillId="0" borderId="94" xfId="0" applyFont="1" applyBorder="1" applyAlignment="1">
      <alignment horizontal="right" wrapText="1"/>
    </xf>
    <xf numFmtId="0" fontId="1" fillId="0" borderId="90" xfId="0" applyFont="1" applyBorder="1" applyAlignment="1">
      <alignment horizontal="left" wrapText="1"/>
    </xf>
    <xf numFmtId="0" fontId="1" fillId="33" borderId="28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83" xfId="0" applyFont="1" applyBorder="1" applyAlignment="1">
      <alignment/>
    </xf>
    <xf numFmtId="0" fontId="1" fillId="0" borderId="83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0" fontId="2" fillId="0" borderId="81" xfId="0" applyFont="1" applyBorder="1" applyAlignment="1">
      <alignment/>
    </xf>
    <xf numFmtId="166" fontId="1" fillId="0" borderId="15" xfId="0" applyNumberFormat="1" applyFont="1" applyBorder="1" applyAlignment="1">
      <alignment horizontal="left"/>
    </xf>
    <xf numFmtId="0" fontId="27" fillId="0" borderId="0" xfId="0" applyFont="1" applyAlignment="1">
      <alignment/>
    </xf>
    <xf numFmtId="49" fontId="3" fillId="33" borderId="28" xfId="0" applyNumberFormat="1" applyFont="1" applyFill="1" applyBorder="1" applyAlignment="1">
      <alignment horizontal="centerContinuous"/>
    </xf>
    <xf numFmtId="49" fontId="3" fillId="33" borderId="28" xfId="0" applyNumberFormat="1" applyFont="1" applyFill="1" applyBorder="1" applyAlignment="1" quotePrefix="1">
      <alignment horizontal="centerContinuous"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49" fontId="1" fillId="33" borderId="15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Continuous"/>
    </xf>
    <xf numFmtId="49" fontId="1" fillId="33" borderId="38" xfId="0" applyNumberFormat="1" applyFont="1" applyFill="1" applyBorder="1" applyAlignment="1">
      <alignment horizontal="center"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quotePrefix="1">
      <alignment horizontal="right" vertical="center"/>
    </xf>
    <xf numFmtId="0" fontId="12" fillId="0" borderId="27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>
      <alignment horizontal="right" vertical="center"/>
    </xf>
    <xf numFmtId="164" fontId="12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 quotePrefix="1">
      <alignment horizontal="right" vertical="center"/>
    </xf>
    <xf numFmtId="164" fontId="1" fillId="0" borderId="53" xfId="0" applyNumberFormat="1" applyFont="1" applyBorder="1" applyAlignment="1" quotePrefix="1">
      <alignment horizontal="right" vertical="center"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quotePrefix="1">
      <alignment horizontal="right" vertical="center"/>
    </xf>
    <xf numFmtId="164" fontId="2" fillId="0" borderId="34" xfId="0" applyNumberFormat="1" applyFont="1" applyBorder="1" applyAlignment="1" quotePrefix="1">
      <alignment horizontal="right" vertical="center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>
      <alignment horizontal="right" vertical="center"/>
    </xf>
    <xf numFmtId="164" fontId="2" fillId="0" borderId="16" xfId="0" applyNumberFormat="1" applyFont="1" applyBorder="1" applyAlignment="1" quotePrefix="1">
      <alignment horizontal="right" vertical="center"/>
    </xf>
    <xf numFmtId="164" fontId="2" fillId="0" borderId="53" xfId="0" applyNumberFormat="1" applyFont="1" applyBorder="1" applyAlignment="1" quotePrefix="1">
      <alignment horizontal="righ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>
      <alignment horizontal="right" vertical="center"/>
    </xf>
    <xf numFmtId="0" fontId="1" fillId="0" borderId="41" xfId="0" applyFont="1" applyBorder="1" applyAlignment="1" applyProtection="1">
      <alignment horizontal="left" vertical="center"/>
      <protection/>
    </xf>
    <xf numFmtId="164" fontId="1" fillId="0" borderId="15" xfId="0" applyNumberFormat="1" applyFont="1" applyBorder="1" applyAlignment="1">
      <alignment horizontal="right" vertical="center"/>
    </xf>
    <xf numFmtId="164" fontId="1" fillId="0" borderId="38" xfId="0" applyNumberFormat="1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quotePrefix="1">
      <alignment horizontal="center" vertical="center"/>
    </xf>
    <xf numFmtId="164" fontId="1" fillId="0" borderId="16" xfId="0" applyNumberFormat="1" applyFont="1" applyBorder="1" applyAlignment="1" applyProtection="1" quotePrefix="1">
      <alignment horizontal="right"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right" vertical="center"/>
      <protection/>
    </xf>
    <xf numFmtId="164" fontId="2" fillId="0" borderId="34" xfId="0" applyNumberFormat="1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right" vertical="center"/>
      <protection/>
    </xf>
    <xf numFmtId="164" fontId="7" fillId="0" borderId="13" xfId="0" applyNumberFormat="1" applyFont="1" applyBorder="1" applyAlignment="1" applyProtection="1">
      <alignment horizontal="right" vertical="center"/>
      <protection/>
    </xf>
    <xf numFmtId="164" fontId="7" fillId="0" borderId="13" xfId="0" applyNumberFormat="1" applyFont="1" applyBorder="1" applyAlignment="1" applyProtection="1" quotePrefix="1">
      <alignment horizontal="center" vertical="center"/>
      <protection/>
    </xf>
    <xf numFmtId="164" fontId="7" fillId="0" borderId="13" xfId="0" applyNumberFormat="1" applyFont="1" applyBorder="1" applyAlignment="1" applyProtection="1" quotePrefix="1">
      <alignment horizontal="right"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2" fillId="0" borderId="13" xfId="0" applyNumberFormat="1" applyFont="1" applyBorder="1" applyAlignment="1" applyProtection="1" quotePrefix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88" xfId="0" applyFont="1" applyBorder="1" applyAlignment="1">
      <alignment horizontal="center" wrapText="1"/>
    </xf>
    <xf numFmtId="0" fontId="13" fillId="0" borderId="89" xfId="0" applyFont="1" applyBorder="1" applyAlignment="1">
      <alignment horizontal="right" wrapText="1"/>
    </xf>
    <xf numFmtId="0" fontId="13" fillId="0" borderId="95" xfId="0" applyFont="1" applyBorder="1" applyAlignment="1">
      <alignment horizontal="right" wrapText="1"/>
    </xf>
    <xf numFmtId="0" fontId="1" fillId="0" borderId="92" xfId="0" applyFont="1" applyBorder="1" applyAlignment="1">
      <alignment horizontal="left" wrapText="1"/>
    </xf>
    <xf numFmtId="0" fontId="13" fillId="0" borderId="93" xfId="0" applyFont="1" applyBorder="1" applyAlignment="1">
      <alignment horizontal="right" wrapText="1"/>
    </xf>
    <xf numFmtId="0" fontId="13" fillId="0" borderId="94" xfId="0" applyFont="1" applyBorder="1" applyAlignment="1">
      <alignment horizontal="right" wrapText="1"/>
    </xf>
    <xf numFmtId="166" fontId="28" fillId="0" borderId="14" xfId="59" applyNumberFormat="1" applyFont="1" applyBorder="1" applyAlignment="1" applyProtection="1">
      <alignment horizontal="center" vertical="center"/>
      <protection/>
    </xf>
    <xf numFmtId="166" fontId="28" fillId="0" borderId="0" xfId="59" applyNumberFormat="1" applyFont="1" applyBorder="1" applyAlignment="1" applyProtection="1">
      <alignment horizontal="center" vertical="center"/>
      <protection/>
    </xf>
    <xf numFmtId="164" fontId="28" fillId="0" borderId="13" xfId="59" applyNumberFormat="1" applyFont="1" applyBorder="1" applyAlignment="1">
      <alignment horizontal="center" vertical="center"/>
      <protection/>
    </xf>
    <xf numFmtId="165" fontId="7" fillId="0" borderId="13" xfId="59" applyFont="1" applyBorder="1">
      <alignment/>
      <protection/>
    </xf>
    <xf numFmtId="164" fontId="28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5" fontId="13" fillId="0" borderId="29" xfId="59" applyFont="1" applyBorder="1">
      <alignment/>
      <protection/>
    </xf>
    <xf numFmtId="165" fontId="1" fillId="0" borderId="0" xfId="59" applyFont="1">
      <alignment/>
      <protection/>
    </xf>
    <xf numFmtId="166" fontId="28" fillId="0" borderId="47" xfId="59" applyNumberFormat="1" applyFont="1" applyBorder="1" applyAlignment="1" applyProtection="1">
      <alignment horizontal="center" vertical="center"/>
      <protection/>
    </xf>
    <xf numFmtId="164" fontId="29" fillId="0" borderId="30" xfId="59" applyNumberFormat="1" applyFont="1" applyBorder="1" applyAlignment="1">
      <alignment horizontal="center" vertical="center"/>
      <protection/>
    </xf>
    <xf numFmtId="165" fontId="7" fillId="0" borderId="27" xfId="5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168" fontId="2" fillId="0" borderId="13" xfId="42" applyNumberFormat="1" applyFont="1" applyFill="1" applyBorder="1" applyAlignment="1">
      <alignment horizontal="right" vertical="center"/>
    </xf>
    <xf numFmtId="0" fontId="1" fillId="33" borderId="90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wrapText="1"/>
    </xf>
    <xf numFmtId="0" fontId="13" fillId="33" borderId="87" xfId="0" applyFont="1" applyFill="1" applyBorder="1" applyAlignment="1">
      <alignment horizontal="center" wrapText="1"/>
    </xf>
    <xf numFmtId="16" fontId="13" fillId="33" borderId="96" xfId="0" applyNumberFormat="1" applyFont="1" applyFill="1" applyBorder="1" applyAlignment="1">
      <alignment horizontal="center" wrapText="1"/>
    </xf>
    <xf numFmtId="16" fontId="13" fillId="33" borderId="97" xfId="0" applyNumberFormat="1" applyFont="1" applyFill="1" applyBorder="1" applyAlignment="1">
      <alignment horizontal="center" wrapText="1"/>
    </xf>
    <xf numFmtId="0" fontId="13" fillId="33" borderId="90" xfId="0" applyFont="1" applyFill="1" applyBorder="1" applyAlignment="1">
      <alignment horizontal="center" wrapText="1"/>
    </xf>
    <xf numFmtId="0" fontId="13" fillId="33" borderId="91" xfId="0" applyFont="1" applyFill="1" applyBorder="1" applyAlignment="1">
      <alignment horizontal="center" wrapText="1"/>
    </xf>
    <xf numFmtId="0" fontId="13" fillId="33" borderId="87" xfId="0" applyFont="1" applyFill="1" applyBorder="1" applyAlignment="1">
      <alignment wrapText="1"/>
    </xf>
    <xf numFmtId="0" fontId="13" fillId="33" borderId="91" xfId="0" applyFont="1" applyFill="1" applyBorder="1" applyAlignment="1">
      <alignment wrapText="1"/>
    </xf>
    <xf numFmtId="0" fontId="1" fillId="0" borderId="24" xfId="60" applyFont="1" applyBorder="1" applyAlignment="1">
      <alignment vertical="center"/>
      <protection/>
    </xf>
    <xf numFmtId="164" fontId="1" fillId="0" borderId="16" xfId="60" applyNumberFormat="1" applyFont="1" applyBorder="1" applyAlignment="1">
      <alignment vertical="center"/>
      <protection/>
    </xf>
    <xf numFmtId="164" fontId="1" fillId="0" borderId="24" xfId="61" applyNumberFormat="1" applyFont="1" applyBorder="1" applyAlignment="1">
      <alignment horizontal="center" vertical="center"/>
      <protection/>
    </xf>
    <xf numFmtId="164" fontId="1" fillId="0" borderId="24" xfId="0" applyNumberFormat="1" applyFont="1" applyBorder="1" applyAlignment="1">
      <alignment vertical="center"/>
    </xf>
    <xf numFmtId="164" fontId="1" fillId="0" borderId="25" xfId="60" applyNumberFormat="1" applyFont="1" applyBorder="1" applyAlignment="1">
      <alignment horizontal="center" vertical="center"/>
      <protection/>
    </xf>
    <xf numFmtId="164" fontId="1" fillId="0" borderId="24" xfId="60" applyNumberFormat="1" applyFont="1" applyBorder="1" applyAlignment="1">
      <alignment horizontal="center" vertical="center"/>
      <protection/>
    </xf>
    <xf numFmtId="164" fontId="1" fillId="0" borderId="52" xfId="60" applyNumberFormat="1" applyFont="1" applyBorder="1" applyAlignment="1">
      <alignment horizontal="center" vertical="center"/>
      <protection/>
    </xf>
    <xf numFmtId="0" fontId="1" fillId="33" borderId="38" xfId="0" applyFont="1" applyFill="1" applyBorder="1" applyAlignment="1">
      <alignment/>
    </xf>
    <xf numFmtId="0" fontId="1" fillId="0" borderId="36" xfId="0" applyFont="1" applyBorder="1" applyAlignment="1">
      <alignment horizontal="left"/>
    </xf>
    <xf numFmtId="166" fontId="1" fillId="0" borderId="21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166" fontId="1" fillId="0" borderId="13" xfId="0" applyNumberFormat="1" applyFont="1" applyBorder="1" applyAlignment="1" applyProtection="1">
      <alignment horizontal="right"/>
      <protection/>
    </xf>
    <xf numFmtId="166" fontId="12" fillId="0" borderId="13" xfId="0" applyNumberFormat="1" applyFont="1" applyBorder="1" applyAlignment="1" applyProtection="1">
      <alignment horizontal="right"/>
      <protection locked="0"/>
    </xf>
    <xf numFmtId="0" fontId="8" fillId="0" borderId="13" xfId="0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64" fontId="2" fillId="0" borderId="39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33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166" fontId="1" fillId="0" borderId="32" xfId="0" applyNumberFormat="1" applyFont="1" applyBorder="1" applyAlignment="1" applyProtection="1">
      <alignment horizontal="right"/>
      <protection locked="0"/>
    </xf>
    <xf numFmtId="1" fontId="21" fillId="0" borderId="27" xfId="0" applyNumberFormat="1" applyFont="1" applyBorder="1" applyAlignment="1" applyProtection="1">
      <alignment horizontal="center"/>
      <protection locked="0"/>
    </xf>
    <xf numFmtId="166" fontId="29" fillId="0" borderId="13" xfId="0" applyNumberFormat="1" applyFont="1" applyBorder="1" applyAlignment="1" applyProtection="1">
      <alignment horizontal="right"/>
      <protection/>
    </xf>
    <xf numFmtId="166" fontId="28" fillId="0" borderId="13" xfId="0" applyNumberFormat="1" applyFont="1" applyBorder="1" applyAlignment="1" applyProtection="1">
      <alignment horizontal="right"/>
      <protection/>
    </xf>
    <xf numFmtId="166" fontId="28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6" xfId="0" applyFont="1" applyBorder="1" applyAlignment="1">
      <alignment/>
    </xf>
    <xf numFmtId="0" fontId="2" fillId="0" borderId="29" xfId="0" applyFont="1" applyBorder="1" applyAlignment="1">
      <alignment/>
    </xf>
    <xf numFmtId="166" fontId="2" fillId="0" borderId="29" xfId="0" applyNumberFormat="1" applyFont="1" applyBorder="1" applyAlignment="1" applyProtection="1">
      <alignment horizontal="right"/>
      <protection locked="0"/>
    </xf>
    <xf numFmtId="166" fontId="2" fillId="0" borderId="39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33" borderId="13" xfId="0" applyFont="1" applyFill="1" applyBorder="1" applyAlignment="1" applyProtection="1">
      <alignment horizontal="center"/>
      <protection locked="0"/>
    </xf>
    <xf numFmtId="166" fontId="12" fillId="0" borderId="34" xfId="0" applyNumberFormat="1" applyFont="1" applyBorder="1" applyAlignment="1" applyProtection="1">
      <alignment horizontal="right"/>
      <protection locked="0"/>
    </xf>
    <xf numFmtId="166" fontId="31" fillId="0" borderId="13" xfId="0" applyNumberFormat="1" applyFont="1" applyBorder="1" applyAlignment="1" applyProtection="1">
      <alignment horizontal="right"/>
      <protection/>
    </xf>
    <xf numFmtId="166" fontId="31" fillId="0" borderId="13" xfId="0" applyNumberFormat="1" applyFont="1" applyBorder="1" applyAlignment="1">
      <alignment horizontal="right"/>
    </xf>
    <xf numFmtId="166" fontId="29" fillId="0" borderId="34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39" fontId="1" fillId="33" borderId="8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/>
    </xf>
    <xf numFmtId="0" fontId="1" fillId="33" borderId="8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66" xfId="0" applyFont="1" applyBorder="1" applyAlignment="1" applyProtection="1">
      <alignment horizontal="center"/>
      <protection/>
    </xf>
    <xf numFmtId="167" fontId="1" fillId="0" borderId="66" xfId="0" applyNumberFormat="1" applyFont="1" applyBorder="1" applyAlignment="1">
      <alignment horizontal="center"/>
    </xf>
    <xf numFmtId="167" fontId="1" fillId="0" borderId="66" xfId="0" applyNumberFormat="1" applyFont="1" applyFill="1" applyBorder="1" applyAlignment="1">
      <alignment horizontal="center"/>
    </xf>
    <xf numFmtId="167" fontId="1" fillId="0" borderId="64" xfId="0" applyNumberFormat="1" applyFont="1" applyFill="1" applyBorder="1" applyAlignment="1">
      <alignment horizontal="center"/>
    </xf>
    <xf numFmtId="0" fontId="1" fillId="0" borderId="27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24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24" xfId="0" applyFont="1" applyFill="1" applyBorder="1" applyAlignment="1" applyProtection="1">
      <alignment horizontal="right"/>
      <protection/>
    </xf>
    <xf numFmtId="167" fontId="1" fillId="0" borderId="52" xfId="0" applyNumberFormat="1" applyFont="1" applyFill="1" applyBorder="1" applyAlignment="1" applyProtection="1">
      <alignment horizontal="right"/>
      <protection/>
    </xf>
    <xf numFmtId="168" fontId="2" fillId="0" borderId="41" xfId="0" applyNumberFormat="1" applyFont="1" applyBorder="1" applyAlignment="1" applyProtection="1">
      <alignment horizontal="left"/>
      <protection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80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82" xfId="0" applyNumberFormat="1" applyFont="1" applyFill="1" applyBorder="1" applyAlignment="1" applyProtection="1">
      <alignment/>
      <protection/>
    </xf>
    <xf numFmtId="168" fontId="2" fillId="0" borderId="27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47" xfId="0" applyNumberFormat="1" applyFont="1" applyFill="1" applyBorder="1" applyAlignment="1" applyProtection="1">
      <alignment/>
      <protection/>
    </xf>
    <xf numFmtId="168" fontId="2" fillId="0" borderId="27" xfId="0" applyNumberFormat="1" applyFont="1" applyBorder="1" applyAlignment="1" applyProtection="1">
      <alignment horizontal="left"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47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47" xfId="0" applyNumberFormat="1" applyFont="1" applyFill="1" applyBorder="1" applyAlignment="1" applyProtection="1">
      <alignment/>
      <protection/>
    </xf>
    <xf numFmtId="168" fontId="2" fillId="0" borderId="40" xfId="0" applyNumberFormat="1" applyFont="1" applyBorder="1" applyAlignment="1" applyProtection="1" quotePrefix="1">
      <alignment horizontal="left"/>
      <protection/>
    </xf>
    <xf numFmtId="166" fontId="2" fillId="0" borderId="24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5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52" xfId="0" applyNumberFormat="1" applyFont="1" applyFill="1" applyBorder="1" applyAlignment="1" applyProtection="1">
      <alignment/>
      <protection/>
    </xf>
    <xf numFmtId="168" fontId="2" fillId="0" borderId="46" xfId="0" applyNumberFormat="1" applyFont="1" applyBorder="1" applyAlignment="1" applyProtection="1">
      <alignment horizontal="left"/>
      <protection/>
    </xf>
    <xf numFmtId="166" fontId="2" fillId="0" borderId="70" xfId="0" applyNumberFormat="1" applyFont="1" applyBorder="1" applyAlignment="1" applyProtection="1">
      <alignment/>
      <protection/>
    </xf>
    <xf numFmtId="166" fontId="2" fillId="0" borderId="70" xfId="0" applyNumberFormat="1" applyFont="1" applyFill="1" applyBorder="1" applyAlignment="1" applyProtection="1">
      <alignment/>
      <protection/>
    </xf>
    <xf numFmtId="166" fontId="2" fillId="0" borderId="42" xfId="0" applyNumberFormat="1" applyFont="1" applyFill="1" applyBorder="1" applyAlignment="1" applyProtection="1">
      <alignment/>
      <protection/>
    </xf>
    <xf numFmtId="166" fontId="2" fillId="0" borderId="84" xfId="0" applyNumberFormat="1" applyFont="1" applyBorder="1" applyAlignment="1" applyProtection="1">
      <alignment/>
      <protection/>
    </xf>
    <xf numFmtId="166" fontId="2" fillId="0" borderId="42" xfId="0" applyNumberFormat="1" applyFont="1" applyBorder="1" applyAlignment="1" applyProtection="1">
      <alignment/>
      <protection/>
    </xf>
    <xf numFmtId="166" fontId="2" fillId="0" borderId="71" xfId="0" applyNumberFormat="1" applyFont="1" applyFill="1" applyBorder="1" applyAlignment="1" applyProtection="1">
      <alignment/>
      <protection/>
    </xf>
    <xf numFmtId="0" fontId="32" fillId="0" borderId="0" xfId="0" applyFont="1" applyFill="1" applyBorder="1" applyAlignment="1" quotePrefix="1">
      <alignment horizontal="left"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0" fontId="12" fillId="0" borderId="0" xfId="0" applyFont="1" applyBorder="1" applyAlignment="1">
      <alignment/>
    </xf>
    <xf numFmtId="170" fontId="12" fillId="0" borderId="0" xfId="0" applyNumberFormat="1" applyFont="1" applyFill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7" fontId="12" fillId="0" borderId="0" xfId="0" applyNumberFormat="1" applyFont="1" applyFill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Border="1" applyAlignment="1">
      <alignment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66" xfId="0" applyNumberFormat="1" applyFont="1" applyBorder="1" applyAlignment="1" applyProtection="1">
      <alignment horizontal="center"/>
      <protection/>
    </xf>
    <xf numFmtId="167" fontId="1" fillId="0" borderId="66" xfId="0" applyNumberFormat="1" applyFont="1" applyFill="1" applyBorder="1" applyAlignment="1" applyProtection="1">
      <alignment horizontal="center"/>
      <protection/>
    </xf>
    <xf numFmtId="167" fontId="1" fillId="0" borderId="64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2" xfId="0" applyFont="1" applyBorder="1" applyAlignment="1" applyProtection="1">
      <alignment horizontal="right"/>
      <protection/>
    </xf>
    <xf numFmtId="167" fontId="1" fillId="0" borderId="23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47" xfId="0" applyNumberFormat="1" applyFont="1" applyFill="1" applyBorder="1" applyAlignment="1" applyProtection="1">
      <alignment horizontal="right"/>
      <protection/>
    </xf>
    <xf numFmtId="167" fontId="22" fillId="0" borderId="11" xfId="0" applyNumberFormat="1" applyFont="1" applyFill="1" applyBorder="1" applyAlignment="1" applyProtection="1">
      <alignment/>
      <protection/>
    </xf>
    <xf numFmtId="167" fontId="22" fillId="0" borderId="11" xfId="0" applyNumberFormat="1" applyFont="1" applyFill="1" applyBorder="1" applyAlignment="1" applyProtection="1" quotePrefix="1">
      <alignment horizontal="left"/>
      <protection/>
    </xf>
    <xf numFmtId="167" fontId="22" fillId="0" borderId="14" xfId="0" applyNumberFormat="1" applyFont="1" applyFill="1" applyBorder="1" applyAlignment="1" applyProtection="1">
      <alignment/>
      <protection/>
    </xf>
    <xf numFmtId="168" fontId="2" fillId="0" borderId="41" xfId="0" applyNumberFormat="1" applyFont="1" applyBorder="1" applyAlignment="1" applyProtection="1" quotePrefix="1">
      <alignment horizontal="left"/>
      <protection/>
    </xf>
    <xf numFmtId="168" fontId="1" fillId="0" borderId="27" xfId="0" applyNumberFormat="1" applyFont="1" applyBorder="1" applyAlignment="1" applyProtection="1">
      <alignment horizontal="left"/>
      <protection/>
    </xf>
    <xf numFmtId="166" fontId="1" fillId="0" borderId="0" xfId="0" applyNumberFormat="1" applyFont="1" applyBorder="1" applyAlignment="1" applyProtection="1">
      <alignment/>
      <protection/>
    </xf>
    <xf numFmtId="166" fontId="1" fillId="0" borderId="14" xfId="0" applyNumberFormat="1" applyFont="1" applyBorder="1" applyAlignment="1" applyProtection="1">
      <alignment/>
      <protection/>
    </xf>
    <xf numFmtId="166" fontId="1" fillId="0" borderId="22" xfId="0" applyNumberFormat="1" applyFont="1" applyBorder="1" applyAlignment="1" applyProtection="1">
      <alignment/>
      <protection/>
    </xf>
    <xf numFmtId="167" fontId="23" fillId="0" borderId="14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14" xfId="0" applyNumberFormat="1" applyFont="1" applyFill="1" applyBorder="1" applyAlignment="1" applyProtection="1">
      <alignment/>
      <protection/>
    </xf>
    <xf numFmtId="166" fontId="1" fillId="0" borderId="47" xfId="0" applyNumberFormat="1" applyFont="1" applyFill="1" applyBorder="1" applyAlignment="1" applyProtection="1">
      <alignment/>
      <protection/>
    </xf>
    <xf numFmtId="167" fontId="22" fillId="0" borderId="42" xfId="0" applyNumberFormat="1" applyFont="1" applyFill="1" applyBorder="1" applyAlignment="1" applyProtection="1">
      <alignment/>
      <protection/>
    </xf>
    <xf numFmtId="0" fontId="2" fillId="0" borderId="42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6" fontId="35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82" xfId="0" applyFont="1" applyFill="1" applyBorder="1" applyAlignment="1" applyProtection="1" quotePrefix="1">
      <alignment horizontal="centerContinuous"/>
      <protection/>
    </xf>
    <xf numFmtId="166" fontId="2" fillId="0" borderId="41" xfId="0" applyNumberFormat="1" applyFont="1" applyBorder="1" applyAlignment="1" applyProtection="1" quotePrefix="1">
      <alignment horizontal="left"/>
      <protection/>
    </xf>
    <xf numFmtId="166" fontId="2" fillId="0" borderId="27" xfId="0" applyNumberFormat="1" applyFont="1" applyBorder="1" applyAlignment="1" applyProtection="1">
      <alignment horizontal="left"/>
      <protection/>
    </xf>
    <xf numFmtId="166" fontId="1" fillId="0" borderId="41" xfId="0" applyNumberFormat="1" applyFont="1" applyBorder="1" applyAlignment="1" applyProtection="1" quotePrefix="1">
      <alignment horizontal="left"/>
      <protection/>
    </xf>
    <xf numFmtId="166" fontId="1" fillId="0" borderId="10" xfId="0" applyNumberFormat="1" applyFont="1" applyBorder="1" applyAlignment="1" applyProtection="1">
      <alignment/>
      <protection/>
    </xf>
    <xf numFmtId="166" fontId="1" fillId="0" borderId="11" xfId="0" applyNumberFormat="1" applyFont="1" applyBorder="1" applyAlignment="1" applyProtection="1">
      <alignment/>
      <protection/>
    </xf>
    <xf numFmtId="166" fontId="1" fillId="0" borderId="80" xfId="0" applyNumberFormat="1" applyFont="1" applyBorder="1" applyAlignment="1" applyProtection="1">
      <alignment/>
      <protection/>
    </xf>
    <xf numFmtId="167" fontId="23" fillId="0" borderId="11" xfId="0" applyNumberFormat="1" applyFont="1" applyFill="1" applyBorder="1" applyAlignment="1" applyProtection="1">
      <alignment/>
      <protection/>
    </xf>
    <xf numFmtId="166" fontId="1" fillId="0" borderId="10" xfId="0" applyNumberFormat="1" applyFont="1" applyFill="1" applyBorder="1" applyAlignment="1" applyProtection="1">
      <alignment/>
      <protection/>
    </xf>
    <xf numFmtId="166" fontId="1" fillId="0" borderId="11" xfId="0" applyNumberFormat="1" applyFont="1" applyFill="1" applyBorder="1" applyAlignment="1" applyProtection="1">
      <alignment/>
      <protection/>
    </xf>
    <xf numFmtId="166" fontId="1" fillId="0" borderId="82" xfId="0" applyNumberFormat="1" applyFont="1" applyFill="1" applyBorder="1" applyAlignment="1" applyProtection="1">
      <alignment/>
      <protection/>
    </xf>
    <xf numFmtId="168" fontId="2" fillId="0" borderId="27" xfId="0" applyNumberFormat="1" applyFont="1" applyBorder="1" applyAlignment="1" applyProtection="1">
      <alignment horizontal="left" indent="3"/>
      <protection/>
    </xf>
    <xf numFmtId="166" fontId="2" fillId="34" borderId="14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7" fontId="22" fillId="0" borderId="12" xfId="0" applyNumberFormat="1" applyFont="1" applyFill="1" applyBorder="1" applyAlignment="1" applyProtection="1">
      <alignment/>
      <protection/>
    </xf>
    <xf numFmtId="166" fontId="2" fillId="0" borderId="46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8" fontId="12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Fill="1" applyBorder="1" applyAlignment="1">
      <alignment/>
    </xf>
    <xf numFmtId="0" fontId="35" fillId="0" borderId="0" xfId="0" applyFont="1" applyFill="1" applyBorder="1" applyAlignment="1" quotePrefix="1">
      <alignment horizontal="left"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66" xfId="0" applyNumberFormat="1" applyFont="1" applyBorder="1" applyAlignment="1">
      <alignment horizontal="centerContinuous"/>
    </xf>
    <xf numFmtId="167" fontId="1" fillId="0" borderId="64" xfId="0" applyNumberFormat="1" applyFont="1" applyBorder="1" applyAlignment="1">
      <alignment horizontal="centerContinuous"/>
    </xf>
    <xf numFmtId="164" fontId="1" fillId="0" borderId="31" xfId="0" applyNumberFormat="1" applyFont="1" applyFill="1" applyBorder="1" applyAlignment="1" applyProtection="1">
      <alignment horizontal="left"/>
      <protection/>
    </xf>
    <xf numFmtId="1" fontId="1" fillId="0" borderId="28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left"/>
    </xf>
    <xf numFmtId="164" fontId="1" fillId="0" borderId="16" xfId="42" applyNumberFormat="1" applyFont="1" applyFill="1" applyBorder="1" applyAlignment="1" quotePrefix="1">
      <alignment horizontal="center"/>
    </xf>
    <xf numFmtId="164" fontId="1" fillId="0" borderId="16" xfId="42" applyNumberFormat="1" applyFont="1" applyFill="1" applyBorder="1" applyAlignment="1">
      <alignment horizontal="right"/>
    </xf>
    <xf numFmtId="2" fontId="1" fillId="0" borderId="16" xfId="42" applyNumberFormat="1" applyFont="1" applyFill="1" applyBorder="1" applyAlignment="1">
      <alignment horizontal="right"/>
    </xf>
    <xf numFmtId="2" fontId="1" fillId="0" borderId="53" xfId="42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 applyProtection="1">
      <alignment horizontal="left"/>
      <protection/>
    </xf>
    <xf numFmtId="164" fontId="2" fillId="0" borderId="16" xfId="42" applyNumberFormat="1" applyFont="1" applyFill="1" applyBorder="1" applyAlignment="1">
      <alignment/>
    </xf>
    <xf numFmtId="2" fontId="2" fillId="0" borderId="16" xfId="42" applyNumberFormat="1" applyFont="1" applyFill="1" applyBorder="1" applyAlignment="1">
      <alignment/>
    </xf>
    <xf numFmtId="164" fontId="2" fillId="0" borderId="53" xfId="42" applyNumberFormat="1" applyFont="1" applyFill="1" applyBorder="1" applyAlignment="1">
      <alignment/>
    </xf>
    <xf numFmtId="2" fontId="2" fillId="0" borderId="53" xfId="42" applyNumberFormat="1" applyFont="1" applyFill="1" applyBorder="1" applyAlignment="1">
      <alignment/>
    </xf>
    <xf numFmtId="164" fontId="2" fillId="0" borderId="15" xfId="42" applyNumberFormat="1" applyFont="1" applyFill="1" applyBorder="1" applyAlignment="1">
      <alignment/>
    </xf>
    <xf numFmtId="2" fontId="2" fillId="0" borderId="15" xfId="42" applyNumberFormat="1" applyFont="1" applyFill="1" applyBorder="1" applyAlignment="1">
      <alignment/>
    </xf>
    <xf numFmtId="2" fontId="2" fillId="0" borderId="38" xfId="42" applyNumberFormat="1" applyFont="1" applyFill="1" applyBorder="1" applyAlignment="1">
      <alignment/>
    </xf>
    <xf numFmtId="164" fontId="2" fillId="0" borderId="13" xfId="42" applyNumberFormat="1" applyFont="1" applyFill="1" applyBorder="1" applyAlignment="1">
      <alignment/>
    </xf>
    <xf numFmtId="2" fontId="2" fillId="0" borderId="13" xfId="42" applyNumberFormat="1" applyFont="1" applyFill="1" applyBorder="1" applyAlignment="1">
      <alignment/>
    </xf>
    <xf numFmtId="2" fontId="2" fillId="0" borderId="34" xfId="42" applyNumberFormat="1" applyFont="1" applyFill="1" applyBorder="1" applyAlignment="1">
      <alignment/>
    </xf>
    <xf numFmtId="164" fontId="1" fillId="0" borderId="46" xfId="0" applyNumberFormat="1" applyFont="1" applyFill="1" applyBorder="1" applyAlignment="1" applyProtection="1">
      <alignment horizontal="left"/>
      <protection/>
    </xf>
    <xf numFmtId="164" fontId="1" fillId="0" borderId="29" xfId="42" applyNumberFormat="1" applyFont="1" applyFill="1" applyBorder="1" applyAlignment="1">
      <alignment/>
    </xf>
    <xf numFmtId="2" fontId="1" fillId="0" borderId="29" xfId="42" applyNumberFormat="1" applyFont="1" applyFill="1" applyBorder="1" applyAlignment="1">
      <alignment/>
    </xf>
    <xf numFmtId="2" fontId="1" fillId="0" borderId="39" xfId="42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64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left"/>
    </xf>
    <xf numFmtId="164" fontId="1" fillId="0" borderId="29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98" xfId="0" applyFont="1" applyFill="1" applyBorder="1" applyAlignment="1">
      <alignment/>
    </xf>
    <xf numFmtId="0" fontId="1" fillId="33" borderId="8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1" fillId="33" borderId="53" xfId="0" applyFont="1" applyFill="1" applyBorder="1" applyAlignment="1">
      <alignment horizontal="center" wrapText="1"/>
    </xf>
    <xf numFmtId="0" fontId="2" fillId="0" borderId="99" xfId="0" applyFont="1" applyBorder="1" applyAlignment="1">
      <alignment/>
    </xf>
    <xf numFmtId="176" fontId="2" fillId="0" borderId="23" xfId="0" applyNumberFormat="1" applyFont="1" applyFill="1" applyBorder="1" applyAlignment="1">
      <alignment/>
    </xf>
    <xf numFmtId="0" fontId="2" fillId="0" borderId="100" xfId="0" applyFont="1" applyBorder="1" applyAlignment="1">
      <alignment/>
    </xf>
    <xf numFmtId="0" fontId="1" fillId="0" borderId="101" xfId="0" applyFont="1" applyBorder="1" applyAlignment="1">
      <alignment horizontal="center" vertical="center"/>
    </xf>
    <xf numFmtId="176" fontId="13" fillId="0" borderId="49" xfId="0" applyNumberFormat="1" applyFont="1" applyFill="1" applyBorder="1" applyAlignment="1">
      <alignment vertical="center"/>
    </xf>
    <xf numFmtId="177" fontId="13" fillId="0" borderId="30" xfId="0" applyNumberFormat="1" applyFont="1" applyFill="1" applyBorder="1" applyAlignment="1">
      <alignment vertical="center"/>
    </xf>
    <xf numFmtId="176" fontId="13" fillId="0" borderId="30" xfId="0" applyNumberFormat="1" applyFont="1" applyFill="1" applyBorder="1" applyAlignment="1">
      <alignment vertical="center"/>
    </xf>
    <xf numFmtId="177" fontId="13" fillId="0" borderId="3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9" fontId="1" fillId="33" borderId="102" xfId="0" applyNumberFormat="1" applyFont="1" applyFill="1" applyBorder="1" applyAlignment="1" quotePrefix="1">
      <alignment horizontal="center"/>
    </xf>
    <xf numFmtId="177" fontId="1" fillId="0" borderId="3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15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/>
    </xf>
    <xf numFmtId="43" fontId="2" fillId="0" borderId="22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>
      <alignment horizontal="right"/>
    </xf>
    <xf numFmtId="43" fontId="2" fillId="0" borderId="16" xfId="42" applyNumberFormat="1" applyFont="1" applyFill="1" applyBorder="1" applyAlignment="1">
      <alignment horizontal="center"/>
    </xf>
    <xf numFmtId="0" fontId="13" fillId="0" borderId="55" xfId="0" applyFont="1" applyBorder="1" applyAlignment="1">
      <alignment horizontal="left" vertical="center"/>
    </xf>
    <xf numFmtId="43" fontId="13" fillId="0" borderId="84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103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 quotePrefix="1">
      <alignment horizontal="center" vertical="center"/>
      <protection/>
    </xf>
    <xf numFmtId="0" fontId="2" fillId="0" borderId="21" xfId="0" applyFont="1" applyBorder="1" applyAlignment="1" applyProtection="1" quotePrefix="1">
      <alignment horizontal="center" vertical="center"/>
      <protection/>
    </xf>
    <xf numFmtId="0" fontId="2" fillId="0" borderId="47" xfId="0" applyFont="1" applyBorder="1" applyAlignment="1" applyProtection="1" quotePrefix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 quotePrefix="1">
      <alignment horizontal="center" vertical="center"/>
      <protection/>
    </xf>
    <xf numFmtId="2" fontId="2" fillId="0" borderId="27" xfId="0" applyNumberFormat="1" applyFont="1" applyBorder="1" applyAlignment="1" applyProtection="1">
      <alignment horizontal="center" vertical="center"/>
      <protection/>
    </xf>
    <xf numFmtId="0" fontId="2" fillId="0" borderId="10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3" fillId="0" borderId="104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77" fontId="1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77" fontId="2" fillId="0" borderId="29" xfId="0" applyNumberFormat="1" applyFont="1" applyFill="1" applyBorder="1" applyAlignment="1">
      <alignment/>
    </xf>
    <xf numFmtId="0" fontId="40" fillId="33" borderId="105" xfId="0" applyFont="1" applyFill="1" applyBorder="1" applyAlignment="1">
      <alignment/>
    </xf>
    <xf numFmtId="0" fontId="40" fillId="33" borderId="106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52" xfId="0" applyFont="1" applyFill="1" applyBorder="1" applyAlignment="1">
      <alignment/>
    </xf>
    <xf numFmtId="0" fontId="41" fillId="0" borderId="27" xfId="0" applyFont="1" applyFill="1" applyBorder="1" applyAlignment="1">
      <alignment/>
    </xf>
    <xf numFmtId="177" fontId="41" fillId="0" borderId="13" xfId="0" applyNumberFormat="1" applyFont="1" applyFill="1" applyBorder="1" applyAlignment="1">
      <alignment/>
    </xf>
    <xf numFmtId="177" fontId="41" fillId="0" borderId="34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47" xfId="0" applyFont="1" applyBorder="1" applyAlignment="1">
      <alignment/>
    </xf>
    <xf numFmtId="0" fontId="41" fillId="0" borderId="40" xfId="0" applyFont="1" applyFill="1" applyBorder="1" applyAlignment="1">
      <alignment/>
    </xf>
    <xf numFmtId="177" fontId="41" fillId="0" borderId="16" xfId="0" applyNumberFormat="1" applyFont="1" applyFill="1" applyBorder="1" applyAlignment="1">
      <alignment/>
    </xf>
    <xf numFmtId="0" fontId="41" fillId="0" borderId="16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52" xfId="0" applyFont="1" applyBorder="1" applyAlignment="1">
      <alignment/>
    </xf>
    <xf numFmtId="177" fontId="41" fillId="0" borderId="29" xfId="0" applyNumberFormat="1" applyFont="1" applyFill="1" applyBorder="1" applyAlignment="1">
      <alignment/>
    </xf>
    <xf numFmtId="0" fontId="41" fillId="0" borderId="29" xfId="0" applyFont="1" applyBorder="1" applyAlignment="1">
      <alignment/>
    </xf>
    <xf numFmtId="0" fontId="41" fillId="0" borderId="42" xfId="0" applyFont="1" applyBorder="1" applyAlignment="1">
      <alignment/>
    </xf>
    <xf numFmtId="177" fontId="41" fillId="0" borderId="30" xfId="0" applyNumberFormat="1" applyFont="1" applyFill="1" applyBorder="1" applyAlignment="1">
      <alignment/>
    </xf>
    <xf numFmtId="0" fontId="41" fillId="0" borderId="71" xfId="0" applyFont="1" applyBorder="1" applyAlignment="1">
      <alignment/>
    </xf>
    <xf numFmtId="0" fontId="40" fillId="0" borderId="46" xfId="0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64" xfId="0" applyNumberFormat="1" applyFont="1" applyFill="1" applyBorder="1" applyAlignment="1">
      <alignment horizontal="center"/>
    </xf>
    <xf numFmtId="0" fontId="1" fillId="0" borderId="67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7" xfId="0" applyFont="1" applyBorder="1" applyAlignment="1">
      <alignment/>
    </xf>
    <xf numFmtId="164" fontId="2" fillId="0" borderId="47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2" fillId="0" borderId="47" xfId="42" applyFont="1" applyFill="1" applyBorder="1" applyAlignment="1">
      <alignment/>
    </xf>
    <xf numFmtId="2" fontId="2" fillId="0" borderId="52" xfId="0" applyNumberFormat="1" applyFont="1" applyFill="1" applyBorder="1" applyAlignment="1">
      <alignment horizontal="center"/>
    </xf>
    <xf numFmtId="0" fontId="1" fillId="0" borderId="83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/>
    </xf>
    <xf numFmtId="2" fontId="2" fillId="0" borderId="82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70" xfId="0" applyFont="1" applyFill="1" applyBorder="1" applyAlignment="1" quotePrefix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5" xfId="0" applyNumberFormat="1" applyFont="1" applyFill="1" applyBorder="1" applyAlignment="1" applyProtection="1" quotePrefix="1">
      <alignment horizontal="center"/>
      <protection/>
    </xf>
    <xf numFmtId="39" fontId="1" fillId="33" borderId="24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5" xfId="0" applyNumberFormat="1" applyFont="1" applyFill="1" applyBorder="1" applyAlignment="1" applyProtection="1">
      <alignment horizontal="center" vertical="center"/>
      <protection/>
    </xf>
    <xf numFmtId="39" fontId="1" fillId="33" borderId="24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15" xfId="0" applyNumberFormat="1" applyFont="1" applyFill="1" applyBorder="1" applyAlignment="1" applyProtection="1">
      <alignment horizontal="center" vertical="center"/>
      <protection/>
    </xf>
    <xf numFmtId="39" fontId="1" fillId="33" borderId="38" xfId="0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39" fontId="1" fillId="0" borderId="47" xfId="0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Border="1" applyAlignment="1">
      <alignment/>
    </xf>
    <xf numFmtId="177" fontId="7" fillId="0" borderId="13" xfId="0" applyNumberFormat="1" applyFont="1" applyFill="1" applyBorder="1" applyAlignment="1">
      <alignment/>
    </xf>
    <xf numFmtId="177" fontId="7" fillId="0" borderId="22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14" xfId="0" applyNumberFormat="1" applyFont="1" applyFill="1" applyBorder="1" applyAlignment="1">
      <alignment/>
    </xf>
    <xf numFmtId="43" fontId="2" fillId="0" borderId="13" xfId="42" applyFont="1" applyBorder="1" applyAlignment="1">
      <alignment/>
    </xf>
    <xf numFmtId="177" fontId="2" fillId="0" borderId="16" xfId="0" applyNumberFormat="1" applyFont="1" applyFill="1" applyBorder="1" applyAlignment="1">
      <alignment/>
    </xf>
    <xf numFmtId="43" fontId="2" fillId="0" borderId="14" xfId="42" applyFont="1" applyBorder="1" applyAlignment="1">
      <alignment/>
    </xf>
    <xf numFmtId="0" fontId="2" fillId="0" borderId="0" xfId="0" applyFont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43" fontId="2" fillId="0" borderId="13" xfId="42" applyNumberFormat="1" applyFont="1" applyBorder="1" applyAlignment="1">
      <alignment horizontal="right" vertical="center"/>
    </xf>
    <xf numFmtId="168" fontId="2" fillId="0" borderId="0" xfId="42" applyNumberFormat="1" applyFont="1" applyBorder="1" applyAlignment="1">
      <alignment horizontal="right" vertical="center"/>
    </xf>
    <xf numFmtId="43" fontId="2" fillId="0" borderId="14" xfId="42" applyNumberFormat="1" applyFont="1" applyBorder="1" applyAlignment="1">
      <alignment horizontal="right" vertical="center"/>
    </xf>
    <xf numFmtId="43" fontId="2" fillId="0" borderId="13" xfId="42" applyNumberFormat="1" applyFont="1" applyFill="1" applyBorder="1" applyAlignment="1">
      <alignment horizontal="right" vertical="center"/>
    </xf>
    <xf numFmtId="168" fontId="2" fillId="0" borderId="0" xfId="42" applyNumberFormat="1" applyFont="1" applyFill="1" applyBorder="1" applyAlignment="1">
      <alignment horizontal="right" vertical="center"/>
    </xf>
    <xf numFmtId="43" fontId="2" fillId="0" borderId="14" xfId="42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/>
    </xf>
    <xf numFmtId="43" fontId="2" fillId="0" borderId="13" xfId="42" applyFont="1" applyFill="1" applyBorder="1" applyAlignment="1">
      <alignment horizontal="right" vertical="center"/>
    </xf>
    <xf numFmtId="43" fontId="2" fillId="0" borderId="14" xfId="42" applyFont="1" applyFill="1" applyBorder="1" applyAlignment="1">
      <alignment horizontal="right" vertical="center"/>
    </xf>
    <xf numFmtId="43" fontId="2" fillId="0" borderId="16" xfId="42" applyFont="1" applyFill="1" applyBorder="1" applyAlignment="1">
      <alignment horizontal="right" vertical="center"/>
    </xf>
    <xf numFmtId="168" fontId="2" fillId="0" borderId="24" xfId="42" applyNumberFormat="1" applyFont="1" applyFill="1" applyBorder="1" applyAlignment="1">
      <alignment horizontal="right" vertical="center"/>
    </xf>
    <xf numFmtId="43" fontId="2" fillId="0" borderId="12" xfId="42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  <xf numFmtId="43" fontId="1" fillId="0" borderId="30" xfId="42" applyNumberFormat="1" applyFont="1" applyFill="1" applyBorder="1" applyAlignment="1">
      <alignment horizontal="right" vertical="center"/>
    </xf>
    <xf numFmtId="168" fontId="1" fillId="0" borderId="51" xfId="42" applyNumberFormat="1" applyFont="1" applyFill="1" applyBorder="1" applyAlignment="1">
      <alignment horizontal="right" vertical="center"/>
    </xf>
    <xf numFmtId="43" fontId="1" fillId="0" borderId="49" xfId="42" applyNumberFormat="1" applyFont="1" applyFill="1" applyBorder="1" applyAlignment="1">
      <alignment horizontal="right" vertical="center"/>
    </xf>
    <xf numFmtId="0" fontId="2" fillId="33" borderId="10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0" borderId="108" xfId="0" applyFont="1" applyBorder="1" applyAlignment="1">
      <alignment/>
    </xf>
    <xf numFmtId="164" fontId="2" fillId="0" borderId="15" xfId="0" applyNumberFormat="1" applyFont="1" applyBorder="1" applyAlignment="1">
      <alignment horizontal="right"/>
    </xf>
    <xf numFmtId="164" fontId="2" fillId="0" borderId="109" xfId="0" applyNumberFormat="1" applyFont="1" applyBorder="1" applyAlignment="1">
      <alignment horizontal="center"/>
    </xf>
    <xf numFmtId="164" fontId="2" fillId="0" borderId="109" xfId="0" applyNumberFormat="1" applyFont="1" applyBorder="1" applyAlignment="1" quotePrefix="1">
      <alignment horizontal="center"/>
    </xf>
    <xf numFmtId="0" fontId="0" fillId="0" borderId="108" xfId="0" applyFont="1" applyFill="1" applyBorder="1" applyAlignment="1">
      <alignment/>
    </xf>
    <xf numFmtId="0" fontId="2" fillId="0" borderId="108" xfId="0" applyFont="1" applyFill="1" applyBorder="1" applyAlignment="1">
      <alignment/>
    </xf>
    <xf numFmtId="0" fontId="2" fillId="0" borderId="108" xfId="0" applyFont="1" applyBorder="1" applyAlignment="1">
      <alignment wrapText="1"/>
    </xf>
    <xf numFmtId="0" fontId="2" fillId="0" borderId="108" xfId="0" applyFont="1" applyBorder="1" applyAlignment="1">
      <alignment horizontal="left" vertical="center"/>
    </xf>
    <xf numFmtId="0" fontId="2" fillId="0" borderId="108" xfId="0" applyFont="1" applyBorder="1" applyAlignment="1">
      <alignment horizontal="left" vertical="center" wrapText="1"/>
    </xf>
    <xf numFmtId="0" fontId="2" fillId="0" borderId="110" xfId="0" applyFont="1" applyFill="1" applyBorder="1" applyAlignment="1">
      <alignment horizontal="left" vertical="center" wrapText="1"/>
    </xf>
    <xf numFmtId="164" fontId="2" fillId="0" borderId="111" xfId="0" applyNumberFormat="1" applyFont="1" applyFill="1" applyBorder="1" applyAlignment="1">
      <alignment horizontal="right"/>
    </xf>
    <xf numFmtId="164" fontId="2" fillId="0" borderId="111" xfId="0" applyNumberFormat="1" applyFont="1" applyFill="1" applyBorder="1" applyAlignment="1" quotePrefix="1">
      <alignment horizontal="center"/>
    </xf>
    <xf numFmtId="164" fontId="2" fillId="0" borderId="112" xfId="0" applyNumberFormat="1" applyFont="1" applyFill="1" applyBorder="1" applyAlignment="1" quotePrefix="1">
      <alignment horizontal="center"/>
    </xf>
    <xf numFmtId="0" fontId="2" fillId="0" borderId="110" xfId="0" applyFont="1" applyBorder="1" applyAlignment="1">
      <alignment horizontal="left" vertical="center" wrapText="1"/>
    </xf>
    <xf numFmtId="164" fontId="2" fillId="35" borderId="111" xfId="0" applyNumberFormat="1" applyFont="1" applyFill="1" applyBorder="1" applyAlignment="1">
      <alignment/>
    </xf>
    <xf numFmtId="164" fontId="2" fillId="0" borderId="111" xfId="0" applyNumberFormat="1" applyFont="1" applyBorder="1" applyAlignment="1" quotePrefix="1">
      <alignment horizontal="center"/>
    </xf>
    <xf numFmtId="164" fontId="2" fillId="0" borderId="112" xfId="0" applyNumberFormat="1" applyFont="1" applyBorder="1" applyAlignment="1" quotePrefix="1">
      <alignment horizontal="center"/>
    </xf>
    <xf numFmtId="0" fontId="1" fillId="36" borderId="59" xfId="0" applyFont="1" applyFill="1" applyBorder="1" applyAlignment="1">
      <alignment horizontal="center"/>
    </xf>
    <xf numFmtId="0" fontId="1" fillId="36" borderId="86" xfId="57" applyFont="1" applyFill="1" applyBorder="1" applyAlignment="1">
      <alignment horizontal="center"/>
      <protection/>
    </xf>
    <xf numFmtId="0" fontId="1" fillId="36" borderId="102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41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15" fontId="8" fillId="0" borderId="38" xfId="57" applyNumberFormat="1" applyFont="1" applyFill="1" applyBorder="1" applyAlignment="1" quotePrefix="1">
      <alignment horizontal="center" vertical="center"/>
      <protection/>
    </xf>
    <xf numFmtId="0" fontId="2" fillId="0" borderId="37" xfId="0" applyFont="1" applyBorder="1" applyAlignment="1">
      <alignment/>
    </xf>
    <xf numFmtId="0" fontId="2" fillId="35" borderId="15" xfId="0" applyFont="1" applyFill="1" applyBorder="1" applyAlignment="1">
      <alignment horizontal="right"/>
    </xf>
    <xf numFmtId="164" fontId="2" fillId="35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64" fontId="2" fillId="35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2" fillId="35" borderId="15" xfId="0" applyNumberFormat="1" applyFont="1" applyFill="1" applyBorder="1" applyAlignment="1">
      <alignment horizontal="right"/>
    </xf>
    <xf numFmtId="164" fontId="13" fillId="0" borderId="15" xfId="0" applyNumberFormat="1" applyFont="1" applyBorder="1" applyAlignment="1">
      <alignment horizontal="right" vertical="center"/>
    </xf>
    <xf numFmtId="164" fontId="1" fillId="35" borderId="1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16" fontId="2" fillId="35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5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5" borderId="0" xfId="0" applyNumberFormat="1" applyFont="1" applyFill="1" applyBorder="1" applyAlignment="1">
      <alignment horizontal="right" vertical="center"/>
    </xf>
    <xf numFmtId="2" fontId="2" fillId="35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15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2" fillId="35" borderId="21" xfId="0" applyNumberFormat="1" applyFont="1" applyFill="1" applyBorder="1" applyAlignment="1">
      <alignment horizontal="right" vertical="center"/>
    </xf>
    <xf numFmtId="0" fontId="1" fillId="33" borderId="32" xfId="0" applyFont="1" applyFill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 indent="1"/>
    </xf>
    <xf numFmtId="0" fontId="1" fillId="0" borderId="36" xfId="0" applyFont="1" applyBorder="1" applyAlignment="1">
      <alignment horizontal="left" vertical="center"/>
    </xf>
    <xf numFmtId="164" fontId="1" fillId="0" borderId="30" xfId="0" applyNumberFormat="1" applyFont="1" applyFill="1" applyBorder="1" applyAlignment="1">
      <alignment horizontal="right" vertical="center"/>
    </xf>
    <xf numFmtId="164" fontId="1" fillId="35" borderId="30" xfId="0" applyNumberFormat="1" applyFont="1" applyFill="1" applyBorder="1" applyAlignment="1">
      <alignment horizontal="right" vertical="center"/>
    </xf>
    <xf numFmtId="164" fontId="1" fillId="0" borderId="37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/>
    </xf>
    <xf numFmtId="164" fontId="8" fillId="0" borderId="15" xfId="0" applyNumberFormat="1" applyFont="1" applyBorder="1" applyAlignment="1">
      <alignment horizontal="right" vertical="center"/>
    </xf>
    <xf numFmtId="164" fontId="8" fillId="35" borderId="15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36" borderId="15" xfId="0" applyNumberFormat="1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 wrapText="1"/>
    </xf>
    <xf numFmtId="0" fontId="6" fillId="36" borderId="83" xfId="0" applyFont="1" applyFill="1" applyBorder="1" applyAlignment="1">
      <alignment vertical="center"/>
    </xf>
    <xf numFmtId="0" fontId="6" fillId="36" borderId="38" xfId="0" applyFont="1" applyFill="1" applyBorder="1" applyAlignment="1">
      <alignment vertical="center"/>
    </xf>
    <xf numFmtId="0" fontId="8" fillId="0" borderId="41" xfId="0" applyFont="1" applyBorder="1" applyAlignment="1">
      <alignment vertical="center"/>
    </xf>
    <xf numFmtId="164" fontId="8" fillId="0" borderId="38" xfId="0" applyNumberFormat="1" applyFont="1" applyFill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right" vertical="center"/>
    </xf>
    <xf numFmtId="0" fontId="6" fillId="36" borderId="41" xfId="0" applyFont="1" applyFill="1" applyBorder="1" applyAlignment="1">
      <alignment vertical="center"/>
    </xf>
    <xf numFmtId="164" fontId="6" fillId="36" borderId="38" xfId="0" applyNumberFormat="1" applyFont="1" applyFill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164" fontId="6" fillId="0" borderId="30" xfId="0" applyNumberFormat="1" applyFont="1" applyFill="1" applyBorder="1" applyAlignment="1">
      <alignment horizontal="right" vertical="center"/>
    </xf>
    <xf numFmtId="164" fontId="6" fillId="0" borderId="30" xfId="0" applyNumberFormat="1" applyFont="1" applyBorder="1" applyAlignment="1">
      <alignment horizontal="right" vertical="center"/>
    </xf>
    <xf numFmtId="164" fontId="6" fillId="35" borderId="30" xfId="0" applyNumberFormat="1" applyFont="1" applyFill="1" applyBorder="1" applyAlignment="1">
      <alignment horizontal="right" vertical="center"/>
    </xf>
    <xf numFmtId="164" fontId="6" fillId="0" borderId="37" xfId="0" applyNumberFormat="1" applyFont="1" applyFill="1" applyBorder="1" applyAlignment="1">
      <alignment horizontal="right" vertical="center"/>
    </xf>
    <xf numFmtId="164" fontId="8" fillId="0" borderId="38" xfId="0" applyNumberFormat="1" applyFont="1" applyFill="1" applyBorder="1" applyAlignment="1" quotePrefix="1">
      <alignment horizontal="right" vertical="center"/>
    </xf>
    <xf numFmtId="164" fontId="8" fillId="0" borderId="15" xfId="0" applyNumberFormat="1" applyFont="1" applyFill="1" applyBorder="1" applyAlignment="1" quotePrefix="1">
      <alignment horizontal="right" vertical="center"/>
    </xf>
    <xf numFmtId="164" fontId="13" fillId="0" borderId="30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/>
    </xf>
    <xf numFmtId="0" fontId="1" fillId="0" borderId="81" xfId="0" applyFont="1" applyBorder="1" applyAlignment="1">
      <alignment vertical="center" wrapText="1"/>
    </xf>
    <xf numFmtId="0" fontId="1" fillId="0" borderId="30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164" fontId="1" fillId="0" borderId="49" xfId="0" applyNumberFormat="1" applyFont="1" applyFill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164" fontId="2" fillId="35" borderId="30" xfId="0" applyNumberFormat="1" applyFont="1" applyFill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79" xfId="64" applyNumberFormat="1" applyFont="1" applyBorder="1" applyAlignment="1" applyProtection="1" quotePrefix="1">
      <alignment horizontal="left"/>
      <protection/>
    </xf>
    <xf numFmtId="164" fontId="2" fillId="0" borderId="15" xfId="64" applyNumberFormat="1" applyFont="1" applyBorder="1">
      <alignment/>
      <protection/>
    </xf>
    <xf numFmtId="166" fontId="2" fillId="0" borderId="79" xfId="64" applyNumberFormat="1" applyFont="1" applyBorder="1" applyAlignment="1" applyProtection="1" quotePrefix="1">
      <alignment horizontal="left"/>
      <protection/>
    </xf>
    <xf numFmtId="164" fontId="2" fillId="0" borderId="79" xfId="64" applyNumberFormat="1" applyFont="1" applyBorder="1">
      <alignment/>
      <protection/>
    </xf>
    <xf numFmtId="166" fontId="2" fillId="0" borderId="25" xfId="64" applyNumberFormat="1" applyFont="1" applyBorder="1" applyAlignment="1" applyProtection="1">
      <alignment horizontal="left"/>
      <protection/>
    </xf>
    <xf numFmtId="164" fontId="2" fillId="0" borderId="25" xfId="64" applyNumberFormat="1" applyFont="1" applyBorder="1">
      <alignment/>
      <protection/>
    </xf>
    <xf numFmtId="166" fontId="2" fillId="0" borderId="21" xfId="64" applyNumberFormat="1" applyFont="1" applyBorder="1" applyAlignment="1" applyProtection="1" quotePrefix="1">
      <alignment horizontal="left"/>
      <protection/>
    </xf>
    <xf numFmtId="164" fontId="2" fillId="0" borderId="23" xfId="64" applyNumberFormat="1" applyFont="1" applyBorder="1">
      <alignment/>
      <protection/>
    </xf>
    <xf numFmtId="166" fontId="2" fillId="0" borderId="16" xfId="64" applyNumberFormat="1" applyFont="1" applyBorder="1" applyAlignment="1" applyProtection="1">
      <alignment horizontal="left"/>
      <protection/>
    </xf>
    <xf numFmtId="166" fontId="2" fillId="0" borderId="22" xfId="64" applyNumberFormat="1" applyFont="1" applyBorder="1" applyAlignment="1" applyProtection="1">
      <alignment horizontal="left"/>
      <protection/>
    </xf>
    <xf numFmtId="167" fontId="13" fillId="0" borderId="27" xfId="65" applyNumberFormat="1" applyFont="1" applyBorder="1" applyAlignment="1">
      <alignment horizontal="left"/>
      <protection/>
    </xf>
    <xf numFmtId="166" fontId="13" fillId="0" borderId="13" xfId="65" applyFont="1" applyBorder="1" applyAlignment="1">
      <alignment horizontal="right"/>
      <protection/>
    </xf>
    <xf numFmtId="166" fontId="13" fillId="0" borderId="34" xfId="65" applyFont="1" applyBorder="1" applyAlignment="1">
      <alignment horizontal="right"/>
      <protection/>
    </xf>
    <xf numFmtId="166" fontId="13" fillId="0" borderId="39" xfId="65" applyFont="1" applyBorder="1" applyAlignment="1">
      <alignment horizontal="right"/>
      <protection/>
    </xf>
    <xf numFmtId="166" fontId="13" fillId="33" borderId="16" xfId="57" applyNumberFormat="1" applyFont="1" applyFill="1" applyBorder="1" applyAlignment="1" quotePrefix="1">
      <alignment horizontal="center"/>
      <protection/>
    </xf>
    <xf numFmtId="168" fontId="2" fillId="35" borderId="0" xfId="57" applyNumberFormat="1" applyFont="1" applyFill="1">
      <alignment/>
      <protection/>
    </xf>
    <xf numFmtId="168" fontId="2" fillId="0" borderId="0" xfId="57" applyNumberFormat="1" applyFont="1" applyFill="1">
      <alignment/>
      <protection/>
    </xf>
    <xf numFmtId="166" fontId="1" fillId="37" borderId="14" xfId="57" applyNumberFormat="1" applyFont="1" applyFill="1" applyBorder="1" applyAlignment="1" quotePrefix="1">
      <alignment horizontal="center"/>
      <protection/>
    </xf>
    <xf numFmtId="166" fontId="1" fillId="37" borderId="13" xfId="57" applyNumberFormat="1" applyFont="1" applyFill="1" applyBorder="1" applyAlignment="1" quotePrefix="1">
      <alignment horizontal="center"/>
      <protection/>
    </xf>
    <xf numFmtId="166" fontId="1" fillId="37" borderId="16" xfId="57" applyNumberFormat="1" applyFont="1" applyFill="1" applyBorder="1" applyAlignment="1" quotePrefix="1">
      <alignment horizontal="centerContinuous"/>
      <protection/>
    </xf>
    <xf numFmtId="167" fontId="1" fillId="37" borderId="12" xfId="57" applyNumberFormat="1" applyFont="1" applyFill="1" applyBorder="1" applyAlignment="1" quotePrefix="1">
      <alignment horizontal="center"/>
      <protection/>
    </xf>
    <xf numFmtId="167" fontId="1" fillId="37" borderId="16" xfId="57" applyNumberFormat="1" applyFont="1" applyFill="1" applyBorder="1" applyAlignment="1" quotePrefix="1">
      <alignment horizontal="center"/>
      <protection/>
    </xf>
    <xf numFmtId="166" fontId="2" fillId="0" borderId="0" xfId="57" applyNumberFormat="1" applyFont="1" applyFill="1" applyAlignment="1" quotePrefix="1">
      <alignment/>
      <protection/>
    </xf>
    <xf numFmtId="166" fontId="2" fillId="0" borderId="0" xfId="57" applyNumberFormat="1" applyFont="1" applyFill="1" applyAlignment="1">
      <alignment horizontal="left"/>
      <protection/>
    </xf>
    <xf numFmtId="166" fontId="9" fillId="35" borderId="0" xfId="57" applyNumberFormat="1" applyFont="1" applyFill="1">
      <alignment/>
      <protection/>
    </xf>
    <xf numFmtId="166" fontId="9" fillId="0" borderId="0" xfId="57" applyNumberFormat="1" applyFont="1" applyFill="1">
      <alignment/>
      <protection/>
    </xf>
    <xf numFmtId="166" fontId="2" fillId="0" borderId="0" xfId="57" applyNumberFormat="1" applyFont="1" applyFill="1" applyBorder="1" applyAlignment="1" quotePrefix="1">
      <alignment/>
      <protection/>
    </xf>
    <xf numFmtId="166" fontId="19" fillId="35" borderId="0" xfId="57" applyNumberFormat="1" applyFont="1" applyFill="1">
      <alignment/>
      <protection/>
    </xf>
    <xf numFmtId="166" fontId="19" fillId="0" borderId="0" xfId="57" applyNumberFormat="1" applyFont="1" applyFill="1">
      <alignment/>
      <protection/>
    </xf>
    <xf numFmtId="2" fontId="2" fillId="0" borderId="21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53" xfId="0" applyNumberFormat="1" applyFont="1" applyBorder="1" applyAlignment="1">
      <alignment/>
    </xf>
    <xf numFmtId="2" fontId="2" fillId="35" borderId="30" xfId="58" applyNumberFormat="1" applyFont="1" applyFill="1" applyBorder="1">
      <alignment/>
      <protection/>
    </xf>
    <xf numFmtId="2" fontId="2" fillId="35" borderId="37" xfId="58" applyNumberFormat="1" applyFont="1" applyFill="1" applyBorder="1">
      <alignment/>
      <protection/>
    </xf>
    <xf numFmtId="0" fontId="1" fillId="0" borderId="15" xfId="0" applyFont="1" applyBorder="1" applyAlignment="1">
      <alignment/>
    </xf>
    <xf numFmtId="166" fontId="2" fillId="35" borderId="30" xfId="58" applyNumberFormat="1" applyFont="1" applyFill="1" applyBorder="1" applyAlignment="1" applyProtection="1">
      <alignment horizontal="left" indent="2"/>
      <protection/>
    </xf>
    <xf numFmtId="166" fontId="2" fillId="35" borderId="13" xfId="58" applyNumberFormat="1" applyFont="1" applyFill="1" applyBorder="1" applyAlignment="1" applyProtection="1">
      <alignment horizontal="left" indent="2"/>
      <protection/>
    </xf>
    <xf numFmtId="2" fontId="2" fillId="35" borderId="13" xfId="58" applyNumberFormat="1" applyFont="1" applyFill="1" applyBorder="1">
      <alignment/>
      <protection/>
    </xf>
    <xf numFmtId="2" fontId="2" fillId="35" borderId="0" xfId="58" applyNumberFormat="1" applyFont="1" applyFill="1" applyBorder="1">
      <alignment/>
      <protection/>
    </xf>
    <xf numFmtId="166" fontId="2" fillId="35" borderId="16" xfId="58" applyNumberFormat="1" applyFont="1" applyFill="1" applyBorder="1" applyAlignment="1" applyProtection="1">
      <alignment horizontal="left" indent="2"/>
      <protection/>
    </xf>
    <xf numFmtId="2" fontId="2" fillId="35" borderId="16" xfId="58" applyNumberFormat="1" applyFont="1" applyFill="1" applyBorder="1">
      <alignment/>
      <protection/>
    </xf>
    <xf numFmtId="166" fontId="1" fillId="35" borderId="15" xfId="58" applyNumberFormat="1" applyFont="1" applyFill="1" applyBorder="1" applyAlignment="1">
      <alignment horizontal="left"/>
      <protection/>
    </xf>
    <xf numFmtId="2" fontId="1" fillId="35" borderId="15" xfId="58" applyNumberFormat="1" applyFont="1" applyFill="1" applyBorder="1">
      <alignment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1" fontId="1" fillId="37" borderId="15" xfId="58" applyNumberFormat="1" applyFont="1" applyFill="1" applyBorder="1" applyAlignment="1" applyProtection="1">
      <alignment horizontal="right"/>
      <protection/>
    </xf>
    <xf numFmtId="1" fontId="1" fillId="33" borderId="15" xfId="58" applyNumberFormat="1" applyFont="1" applyFill="1" applyBorder="1" applyAlignment="1" applyProtection="1">
      <alignment horizontal="right"/>
      <protection/>
    </xf>
    <xf numFmtId="2" fontId="2" fillId="0" borderId="15" xfId="58" applyNumberFormat="1" applyFont="1" applyFill="1" applyBorder="1">
      <alignment/>
      <protection/>
    </xf>
    <xf numFmtId="164" fontId="2" fillId="0" borderId="15" xfId="58" applyNumberFormat="1" applyFont="1" applyBorder="1">
      <alignment/>
      <protection/>
    </xf>
    <xf numFmtId="0" fontId="2" fillId="33" borderId="41" xfId="0" applyFont="1" applyFill="1" applyBorder="1" applyAlignment="1">
      <alignment/>
    </xf>
    <xf numFmtId="1" fontId="1" fillId="33" borderId="38" xfId="58" applyNumberFormat="1" applyFont="1" applyFill="1" applyBorder="1" applyAlignment="1" applyProtection="1">
      <alignment horizontal="right"/>
      <protection/>
    </xf>
    <xf numFmtId="164" fontId="2" fillId="0" borderId="38" xfId="58" applyNumberFormat="1" applyFont="1" applyBorder="1">
      <alignment/>
      <protection/>
    </xf>
    <xf numFmtId="2" fontId="2" fillId="0" borderId="30" xfId="58" applyNumberFormat="1" applyFont="1" applyFill="1" applyBorder="1">
      <alignment/>
      <protection/>
    </xf>
    <xf numFmtId="164" fontId="2" fillId="0" borderId="30" xfId="58" applyNumberFormat="1" applyFont="1" applyBorder="1">
      <alignment/>
      <protection/>
    </xf>
    <xf numFmtId="164" fontId="2" fillId="0" borderId="37" xfId="58" applyNumberFormat="1" applyFont="1" applyBorder="1">
      <alignment/>
      <protection/>
    </xf>
    <xf numFmtId="164" fontId="2" fillId="0" borderId="13" xfId="58" applyNumberFormat="1" applyFont="1" applyBorder="1">
      <alignment/>
      <protection/>
    </xf>
    <xf numFmtId="164" fontId="2" fillId="0" borderId="32" xfId="58" applyNumberFormat="1" applyFont="1" applyBorder="1">
      <alignment/>
      <protection/>
    </xf>
    <xf numFmtId="164" fontId="2" fillId="0" borderId="34" xfId="58" applyNumberFormat="1" applyFont="1" applyBorder="1">
      <alignment/>
      <protection/>
    </xf>
    <xf numFmtId="164" fontId="2" fillId="0" borderId="13" xfId="58" applyNumberFormat="1" applyFont="1" applyBorder="1" applyAlignment="1">
      <alignment horizontal="right"/>
      <protection/>
    </xf>
    <xf numFmtId="164" fontId="2" fillId="0" borderId="34" xfId="58" applyNumberFormat="1" applyFont="1" applyBorder="1" applyAlignment="1">
      <alignment horizontal="right"/>
      <protection/>
    </xf>
    <xf numFmtId="164" fontId="2" fillId="0" borderId="21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164" fontId="2" fillId="0" borderId="53" xfId="58" applyNumberFormat="1" applyFont="1" applyBorder="1">
      <alignment/>
      <protection/>
    </xf>
    <xf numFmtId="164" fontId="2" fillId="0" borderId="30" xfId="58" applyNumberFormat="1" applyFont="1" applyFill="1" applyBorder="1">
      <alignment/>
      <protection/>
    </xf>
    <xf numFmtId="164" fontId="2" fillId="0" borderId="37" xfId="58" applyNumberFormat="1" applyFont="1" applyFill="1" applyBorder="1">
      <alignment/>
      <protection/>
    </xf>
    <xf numFmtId="0" fontId="1" fillId="0" borderId="33" xfId="0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7" fillId="0" borderId="39" xfId="0" applyNumberFormat="1" applyFont="1" applyFill="1" applyBorder="1" applyAlignment="1">
      <alignment vertical="center"/>
    </xf>
    <xf numFmtId="0" fontId="1" fillId="0" borderId="46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77" fillId="35" borderId="14" xfId="0" applyFont="1" applyFill="1" applyBorder="1" applyAlignment="1">
      <alignment horizontal="center"/>
    </xf>
    <xf numFmtId="0" fontId="77" fillId="35" borderId="13" xfId="0" applyFont="1" applyFill="1" applyBorder="1" applyAlignment="1">
      <alignment horizontal="center"/>
    </xf>
    <xf numFmtId="164" fontId="2" fillId="35" borderId="52" xfId="0" applyNumberFormat="1" applyFont="1" applyFill="1" applyBorder="1" applyAlignment="1">
      <alignment horizontal="center"/>
    </xf>
    <xf numFmtId="2" fontId="13" fillId="0" borderId="89" xfId="0" applyNumberFormat="1" applyFont="1" applyBorder="1" applyAlignment="1">
      <alignment horizontal="right" wrapText="1"/>
    </xf>
    <xf numFmtId="2" fontId="13" fillId="0" borderId="87" xfId="0" applyNumberFormat="1" applyFont="1" applyBorder="1" applyAlignment="1">
      <alignment horizontal="right" wrapText="1"/>
    </xf>
    <xf numFmtId="2" fontId="13" fillId="0" borderId="93" xfId="0" applyNumberFormat="1" applyFont="1" applyBorder="1" applyAlignment="1">
      <alignment horizontal="right" wrapText="1"/>
    </xf>
    <xf numFmtId="166" fontId="2" fillId="0" borderId="0" xfId="57" applyNumberFormat="1" applyFont="1">
      <alignment/>
      <protection/>
    </xf>
    <xf numFmtId="164" fontId="2" fillId="0" borderId="0" xfId="57" applyNumberFormat="1" applyFont="1">
      <alignment/>
      <protection/>
    </xf>
    <xf numFmtId="166" fontId="19" fillId="0" borderId="0" xfId="57" applyNumberFormat="1" applyFont="1">
      <alignment/>
      <protection/>
    </xf>
    <xf numFmtId="166" fontId="2" fillId="0" borderId="0" xfId="57" applyNumberFormat="1" applyFont="1" applyFill="1">
      <alignment/>
      <protection/>
    </xf>
    <xf numFmtId="166" fontId="1" fillId="33" borderId="59" xfId="57" applyNumberFormat="1" applyFont="1" applyFill="1" applyBorder="1" applyAlignment="1">
      <alignment horizontal="center"/>
      <protection/>
    </xf>
    <xf numFmtId="166" fontId="1" fillId="33" borderId="86" xfId="57" applyNumberFormat="1" applyFont="1" applyFill="1" applyBorder="1" applyAlignment="1">
      <alignment horizontal="center"/>
      <protection/>
    </xf>
    <xf numFmtId="166" fontId="1" fillId="33" borderId="86" xfId="57" applyNumberFormat="1" applyFont="1" applyFill="1" applyBorder="1" applyAlignment="1" quotePrefix="1">
      <alignment horizontal="center"/>
      <protection/>
    </xf>
    <xf numFmtId="166" fontId="1" fillId="33" borderId="102" xfId="57" applyNumberFormat="1" applyFont="1" applyFill="1" applyBorder="1" applyAlignment="1" quotePrefix="1">
      <alignment horizontal="center"/>
      <protection/>
    </xf>
    <xf numFmtId="166" fontId="2" fillId="0" borderId="41" xfId="57" applyNumberFormat="1" applyFont="1" applyBorder="1" applyAlignment="1">
      <alignment horizontal="center"/>
      <protection/>
    </xf>
    <xf numFmtId="2" fontId="2" fillId="0" borderId="15" xfId="57" applyNumberFormat="1" applyFont="1" applyBorder="1">
      <alignment/>
      <protection/>
    </xf>
    <xf numFmtId="2" fontId="2" fillId="0" borderId="38" xfId="57" applyNumberFormat="1" applyFont="1" applyBorder="1">
      <alignment/>
      <protection/>
    </xf>
    <xf numFmtId="2" fontId="2" fillId="0" borderId="15" xfId="57" applyNumberFormat="1" applyFont="1" applyFill="1" applyBorder="1">
      <alignment/>
      <protection/>
    </xf>
    <xf numFmtId="166" fontId="1" fillId="0" borderId="36" xfId="57" applyNumberFormat="1" applyFont="1" applyBorder="1" applyAlignment="1">
      <alignment horizontal="center"/>
      <protection/>
    </xf>
    <xf numFmtId="2" fontId="1" fillId="0" borderId="30" xfId="57" applyNumberFormat="1" applyFont="1" applyBorder="1">
      <alignment/>
      <protection/>
    </xf>
    <xf numFmtId="2" fontId="1" fillId="0" borderId="37" xfId="57" applyNumberFormat="1" applyFont="1" applyBorder="1">
      <alignment/>
      <protection/>
    </xf>
    <xf numFmtId="0" fontId="1" fillId="0" borderId="53" xfId="0" applyFont="1" applyFill="1" applyBorder="1" applyAlignment="1">
      <alignment horizontal="center"/>
    </xf>
    <xf numFmtId="0" fontId="41" fillId="0" borderId="64" xfId="0" applyFont="1" applyFill="1" applyBorder="1" applyAlignment="1">
      <alignment/>
    </xf>
    <xf numFmtId="164" fontId="2" fillId="0" borderId="47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66" xfId="0" applyFont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82" xfId="0" applyNumberFormat="1" applyFont="1" applyFill="1" applyBorder="1" applyAlignment="1" applyProtection="1" quotePrefix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85" xfId="0" applyFont="1" applyBorder="1" applyAlignment="1" applyProtection="1">
      <alignment horizontal="center"/>
      <protection/>
    </xf>
    <xf numFmtId="0" fontId="1" fillId="0" borderId="105" xfId="0" applyFont="1" applyBorder="1" applyAlignment="1" applyProtection="1">
      <alignment horizontal="center"/>
      <protection/>
    </xf>
    <xf numFmtId="0" fontId="1" fillId="0" borderId="106" xfId="0" applyFont="1" applyBorder="1" applyAlignment="1" applyProtection="1">
      <alignment horizontal="center"/>
      <protection/>
    </xf>
    <xf numFmtId="167" fontId="1" fillId="0" borderId="80" xfId="0" applyNumberFormat="1" applyFont="1" applyFill="1" applyBorder="1" applyAlignment="1" applyProtection="1" quotePrefix="1">
      <alignment horizontal="center"/>
      <protection/>
    </xf>
    <xf numFmtId="0" fontId="1" fillId="0" borderId="85" xfId="0" applyFont="1" applyBorder="1" applyAlignment="1" applyProtection="1">
      <alignment horizontal="center" vertical="center"/>
      <protection/>
    </xf>
    <xf numFmtId="0" fontId="1" fillId="0" borderId="105" xfId="0" applyFont="1" applyBorder="1" applyAlignment="1" applyProtection="1">
      <alignment horizontal="center" vertical="center"/>
      <protection/>
    </xf>
    <xf numFmtId="0" fontId="1" fillId="0" borderId="106" xfId="0" applyFont="1" applyBorder="1" applyAlignment="1" applyProtection="1">
      <alignment horizontal="center" vertical="center"/>
      <protection/>
    </xf>
    <xf numFmtId="167" fontId="1" fillId="0" borderId="80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82" xfId="0" applyNumberFormat="1" applyFont="1" applyFill="1" applyBorder="1" applyAlignment="1" applyProtection="1">
      <alignment horizontal="center"/>
      <protection/>
    </xf>
    <xf numFmtId="167" fontId="1" fillId="0" borderId="85" xfId="0" applyNumberFormat="1" applyFont="1" applyBorder="1" applyAlignment="1" applyProtection="1" quotePrefix="1">
      <alignment horizontal="center"/>
      <protection/>
    </xf>
    <xf numFmtId="167" fontId="1" fillId="0" borderId="105" xfId="0" applyNumberFormat="1" applyFont="1" applyBorder="1" applyAlignment="1" applyProtection="1" quotePrefix="1">
      <alignment horizontal="center"/>
      <protection/>
    </xf>
    <xf numFmtId="167" fontId="1" fillId="0" borderId="106" xfId="0" applyNumberFormat="1" applyFont="1" applyBorder="1" applyAlignment="1" applyProtection="1" quotePrefix="1">
      <alignment horizontal="center"/>
      <protection/>
    </xf>
    <xf numFmtId="167" fontId="1" fillId="0" borderId="82" xfId="0" applyNumberFormat="1" applyFont="1" applyBorder="1" applyAlignment="1" applyProtection="1" quotePrefix="1">
      <alignment horizontal="center"/>
      <protection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86" xfId="42" applyNumberFormat="1" applyFont="1" applyFill="1" applyBorder="1" applyAlignment="1">
      <alignment horizontal="center" wrapText="1"/>
    </xf>
    <xf numFmtId="164" fontId="1" fillId="0" borderId="86" xfId="42" applyNumberFormat="1" applyFont="1" applyFill="1" applyBorder="1" applyAlignment="1" quotePrefix="1">
      <alignment horizontal="center" wrapText="1"/>
    </xf>
    <xf numFmtId="164" fontId="1" fillId="0" borderId="102" xfId="42" applyNumberFormat="1" applyFont="1" applyFill="1" applyBorder="1" applyAlignment="1" quotePrefix="1">
      <alignment horizontal="center" wrapText="1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center"/>
    </xf>
    <xf numFmtId="164" fontId="1" fillId="0" borderId="38" xfId="42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102" xfId="42" applyNumberFormat="1" applyFont="1" applyFill="1" applyBorder="1" applyAlignment="1">
      <alignment horizontal="center" wrapText="1"/>
    </xf>
    <xf numFmtId="164" fontId="1" fillId="0" borderId="15" xfId="0" applyNumberFormat="1" applyFont="1" applyFill="1" applyBorder="1" applyAlignment="1" quotePrefix="1">
      <alignment horizontal="center"/>
    </xf>
    <xf numFmtId="164" fontId="1" fillId="0" borderId="38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105" xfId="0" applyFont="1" applyFill="1" applyBorder="1" applyAlignment="1">
      <alignment horizontal="center"/>
    </xf>
    <xf numFmtId="0" fontId="1" fillId="33" borderId="106" xfId="0" applyFont="1" applyFill="1" applyBorder="1" applyAlignment="1">
      <alignment horizontal="center"/>
    </xf>
    <xf numFmtId="0" fontId="1" fillId="33" borderId="99" xfId="0" applyFont="1" applyFill="1" applyBorder="1" applyAlignment="1">
      <alignment horizontal="center" vertical="center"/>
    </xf>
    <xf numFmtId="0" fontId="1" fillId="33" borderId="10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8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1" fillId="33" borderId="113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31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113" xfId="0" applyFont="1" applyFill="1" applyBorder="1" applyAlignment="1" applyProtection="1">
      <alignment horizontal="center" vertical="center"/>
      <protection/>
    </xf>
    <xf numFmtId="0" fontId="1" fillId="0" borderId="105" xfId="0" applyFont="1" applyFill="1" applyBorder="1" applyAlignment="1" applyProtection="1">
      <alignment horizontal="center" vertical="center"/>
      <protection/>
    </xf>
    <xf numFmtId="0" fontId="1" fillId="0" borderId="106" xfId="0" applyFont="1" applyFill="1" applyBorder="1" applyAlignment="1" applyProtection="1">
      <alignment horizontal="center" vertical="center"/>
      <protection/>
    </xf>
    <xf numFmtId="0" fontId="1" fillId="33" borderId="8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 wrapText="1"/>
    </xf>
    <xf numFmtId="0" fontId="40" fillId="33" borderId="31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  <xf numFmtId="0" fontId="40" fillId="33" borderId="40" xfId="0" applyFont="1" applyFill="1" applyBorder="1" applyAlignment="1">
      <alignment horizontal="center" vertical="center"/>
    </xf>
    <xf numFmtId="0" fontId="40" fillId="33" borderId="85" xfId="0" applyFont="1" applyFill="1" applyBorder="1" applyAlignment="1">
      <alignment horizontal="center"/>
    </xf>
    <xf numFmtId="0" fontId="40" fillId="33" borderId="105" xfId="0" applyFont="1" applyFill="1" applyBorder="1" applyAlignment="1">
      <alignment horizontal="center"/>
    </xf>
    <xf numFmtId="0" fontId="40" fillId="33" borderId="114" xfId="0" applyFont="1" applyFill="1" applyBorder="1" applyAlignment="1">
      <alignment horizontal="center"/>
    </xf>
    <xf numFmtId="0" fontId="40" fillId="33" borderId="8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82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center"/>
    </xf>
    <xf numFmtId="0" fontId="1" fillId="33" borderId="85" xfId="0" applyFont="1" applyFill="1" applyBorder="1" applyAlignment="1" quotePrefix="1">
      <alignment horizontal="center" vertical="center"/>
    </xf>
    <xf numFmtId="0" fontId="1" fillId="33" borderId="105" xfId="0" applyFont="1" applyFill="1" applyBorder="1" applyAlignment="1" quotePrefix="1">
      <alignment horizontal="center" vertical="center"/>
    </xf>
    <xf numFmtId="0" fontId="1" fillId="33" borderId="106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9" fontId="1" fillId="33" borderId="80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8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31" xfId="0" applyNumberFormat="1" applyFont="1" applyFill="1" applyBorder="1" applyAlignment="1">
      <alignment horizontal="center" vertical="center"/>
    </xf>
    <xf numFmtId="177" fontId="1" fillId="33" borderId="27" xfId="0" applyNumberFormat="1" applyFont="1" applyFill="1" applyBorder="1" applyAlignment="1">
      <alignment horizontal="center" vertical="center"/>
    </xf>
    <xf numFmtId="177" fontId="1" fillId="33" borderId="40" xfId="0" applyNumberFormat="1" applyFont="1" applyFill="1" applyBorder="1" applyAlignment="1">
      <alignment horizontal="center" vertical="center"/>
    </xf>
    <xf numFmtId="39" fontId="1" fillId="33" borderId="85" xfId="0" applyNumberFormat="1" applyFont="1" applyFill="1" applyBorder="1" applyAlignment="1" applyProtection="1" quotePrefix="1">
      <alignment horizontal="center"/>
      <protection/>
    </xf>
    <xf numFmtId="39" fontId="1" fillId="33" borderId="105" xfId="0" applyNumberFormat="1" applyFont="1" applyFill="1" applyBorder="1" applyAlignment="1" applyProtection="1" quotePrefix="1">
      <alignment horizontal="center"/>
      <protection/>
    </xf>
    <xf numFmtId="39" fontId="1" fillId="33" borderId="114" xfId="0" applyNumberFormat="1" applyFont="1" applyFill="1" applyBorder="1" applyAlignment="1" applyProtection="1" quotePrefix="1">
      <alignment horizontal="center"/>
      <protection/>
    </xf>
    <xf numFmtId="39" fontId="1" fillId="33" borderId="106" xfId="0" applyNumberFormat="1" applyFont="1" applyFill="1" applyBorder="1" applyAlignment="1" applyProtection="1" quotePrefix="1">
      <alignment horizontal="center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39" fontId="1" fillId="33" borderId="85" xfId="0" applyNumberFormat="1" applyFont="1" applyFill="1" applyBorder="1" applyAlignment="1" quotePrefix="1">
      <alignment horizontal="center"/>
    </xf>
    <xf numFmtId="0" fontId="1" fillId="33" borderId="105" xfId="0" applyFont="1" applyFill="1" applyBorder="1" applyAlignment="1" quotePrefix="1">
      <alignment horizontal="center"/>
    </xf>
    <xf numFmtId="0" fontId="1" fillId="33" borderId="114" xfId="0" applyFont="1" applyFill="1" applyBorder="1" applyAlignment="1" quotePrefix="1">
      <alignment horizontal="center"/>
    </xf>
    <xf numFmtId="39" fontId="1" fillId="33" borderId="105" xfId="0" applyNumberFormat="1" applyFont="1" applyFill="1" applyBorder="1" applyAlignment="1" quotePrefix="1">
      <alignment horizontal="center"/>
    </xf>
    <xf numFmtId="0" fontId="1" fillId="33" borderId="106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6" fillId="33" borderId="115" xfId="0" applyFont="1" applyFill="1" applyBorder="1" applyAlignment="1">
      <alignment horizontal="center" vertical="center"/>
    </xf>
    <xf numFmtId="0" fontId="6" fillId="33" borderId="116" xfId="0" applyFont="1" applyFill="1" applyBorder="1" applyAlignment="1">
      <alignment horizontal="center" vertical="center"/>
    </xf>
    <xf numFmtId="0" fontId="6" fillId="33" borderId="117" xfId="0" applyFont="1" applyFill="1" applyBorder="1" applyAlignment="1">
      <alignment horizontal="center" vertical="center"/>
    </xf>
    <xf numFmtId="0" fontId="1" fillId="33" borderId="115" xfId="0" applyFont="1" applyFill="1" applyBorder="1" applyAlignment="1">
      <alignment horizontal="center" vertical="center"/>
    </xf>
    <xf numFmtId="0" fontId="1" fillId="33" borderId="11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33" borderId="8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105" xfId="0" applyFont="1" applyFill="1" applyBorder="1" applyAlignment="1">
      <alignment horizontal="center" vertical="center"/>
    </xf>
    <xf numFmtId="0" fontId="1" fillId="33" borderId="114" xfId="0" applyFont="1" applyFill="1" applyBorder="1" applyAlignment="1">
      <alignment horizontal="center" vertical="center"/>
    </xf>
    <xf numFmtId="0" fontId="1" fillId="33" borderId="106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1" fillId="33" borderId="10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33" borderId="85" xfId="0" applyFont="1" applyFill="1" applyBorder="1" applyAlignment="1">
      <alignment horizontal="center" vertical="center"/>
    </xf>
    <xf numFmtId="0" fontId="6" fillId="33" borderId="105" xfId="0" applyFont="1" applyFill="1" applyBorder="1" applyAlignment="1">
      <alignment horizontal="center" vertical="center"/>
    </xf>
    <xf numFmtId="0" fontId="6" fillId="33" borderId="114" xfId="0" applyFont="1" applyFill="1" applyBorder="1" applyAlignment="1">
      <alignment horizontal="center" vertical="center"/>
    </xf>
    <xf numFmtId="0" fontId="6" fillId="33" borderId="10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19" xfId="0" applyFont="1" applyFill="1" applyBorder="1" applyAlignment="1">
      <alignment horizontal="center" vertical="center" wrapText="1"/>
    </xf>
    <xf numFmtId="0" fontId="13" fillId="33" borderId="120" xfId="0" applyFont="1" applyFill="1" applyBorder="1" applyAlignment="1">
      <alignment horizontal="center" vertical="center" wrapText="1"/>
    </xf>
    <xf numFmtId="0" fontId="13" fillId="33" borderId="121" xfId="0" applyFont="1" applyFill="1" applyBorder="1" applyAlignment="1">
      <alignment horizontal="center" vertical="center" wrapText="1"/>
    </xf>
    <xf numFmtId="0" fontId="13" fillId="33" borderId="122" xfId="0" applyFont="1" applyFill="1" applyBorder="1" applyAlignment="1">
      <alignment horizontal="center" vertical="center" wrapText="1"/>
    </xf>
    <xf numFmtId="165" fontId="1" fillId="0" borderId="0" xfId="59" applyFont="1" applyAlignment="1">
      <alignment horizontal="center"/>
      <protection/>
    </xf>
    <xf numFmtId="165" fontId="5" fillId="0" borderId="0" xfId="59" applyNumberFormat="1" applyFont="1" applyAlignment="1" applyProtection="1">
      <alignment horizontal="center"/>
      <protection/>
    </xf>
    <xf numFmtId="165" fontId="1" fillId="0" borderId="0" xfId="59" applyNumberFormat="1" applyFont="1" applyAlignment="1" applyProtection="1">
      <alignment horizontal="center"/>
      <protection/>
    </xf>
    <xf numFmtId="165" fontId="1" fillId="0" borderId="0" xfId="59" applyFont="1" applyBorder="1" applyAlignment="1" quotePrefix="1">
      <alignment horizontal="center"/>
      <protection/>
    </xf>
    <xf numFmtId="165" fontId="13" fillId="33" borderId="31" xfId="59" applyNumberFormat="1" applyFont="1" applyFill="1" applyBorder="1" applyAlignment="1" applyProtection="1">
      <alignment horizontal="center" vertical="center"/>
      <protection/>
    </xf>
    <xf numFmtId="165" fontId="13" fillId="33" borderId="40" xfId="59" applyFont="1" applyFill="1" applyBorder="1" applyAlignment="1">
      <alignment horizontal="center" vertical="center"/>
      <protection/>
    </xf>
    <xf numFmtId="165" fontId="13" fillId="33" borderId="86" xfId="59" applyNumberFormat="1" applyFont="1" applyFill="1" applyBorder="1" applyAlignment="1" applyProtection="1">
      <alignment horizontal="center" vertical="center"/>
      <protection/>
    </xf>
    <xf numFmtId="165" fontId="13" fillId="33" borderId="102" xfId="59" applyNumberFormat="1" applyFont="1" applyFill="1" applyBorder="1" applyAlignment="1" applyProtection="1">
      <alignment horizontal="center" vertical="center"/>
      <protection/>
    </xf>
    <xf numFmtId="0" fontId="2" fillId="33" borderId="85" xfId="60" applyFont="1" applyFill="1" applyBorder="1" applyAlignment="1">
      <alignment horizontal="center" vertical="center"/>
      <protection/>
    </xf>
    <xf numFmtId="0" fontId="2" fillId="33" borderId="105" xfId="60" applyFont="1" applyFill="1" applyBorder="1" applyAlignment="1">
      <alignment horizontal="center" vertical="center"/>
      <protection/>
    </xf>
    <xf numFmtId="0" fontId="2" fillId="33" borderId="106" xfId="60" applyFont="1" applyFill="1" applyBorder="1" applyAlignment="1">
      <alignment horizontal="center" vertical="center"/>
      <protection/>
    </xf>
    <xf numFmtId="0" fontId="13" fillId="0" borderId="0" xfId="60" applyFont="1" applyAlignment="1">
      <alignment horizontal="center"/>
      <protection/>
    </xf>
    <xf numFmtId="0" fontId="1" fillId="33" borderId="63" xfId="60" applyNumberFormat="1" applyFont="1" applyFill="1" applyBorder="1" applyAlignment="1">
      <alignment horizontal="center" vertical="center"/>
      <protection/>
    </xf>
    <xf numFmtId="0" fontId="1" fillId="33" borderId="44" xfId="60" applyFont="1" applyFill="1" applyBorder="1" applyAlignment="1">
      <alignment horizontal="center" vertical="center"/>
      <protection/>
    </xf>
    <xf numFmtId="0" fontId="2" fillId="33" borderId="28" xfId="60" applyFont="1" applyFill="1" applyBorder="1" applyAlignment="1">
      <alignment horizontal="center" vertical="center"/>
      <protection/>
    </xf>
    <xf numFmtId="0" fontId="2" fillId="33" borderId="16" xfId="60" applyFont="1" applyFill="1" applyBorder="1" applyAlignment="1">
      <alignment horizontal="center" vertical="center"/>
      <protection/>
    </xf>
    <xf numFmtId="0" fontId="2" fillId="33" borderId="85" xfId="0" applyFont="1" applyFill="1" applyBorder="1" applyAlignment="1" applyProtection="1" quotePrefix="1">
      <alignment horizontal="center" vertical="center"/>
      <protection/>
    </xf>
    <xf numFmtId="0" fontId="2" fillId="33" borderId="114" xfId="0" applyFont="1" applyFill="1" applyBorder="1" applyAlignment="1" applyProtection="1" quotePrefix="1">
      <alignment horizontal="center" vertical="center"/>
      <protection/>
    </xf>
    <xf numFmtId="0" fontId="2" fillId="33" borderId="105" xfId="0" applyFont="1" applyFill="1" applyBorder="1" applyAlignment="1" applyProtection="1" quotePrefix="1">
      <alignment horizontal="center" vertical="center"/>
      <protection/>
    </xf>
    <xf numFmtId="0" fontId="5" fillId="0" borderId="0" xfId="60" applyFont="1" applyAlignment="1">
      <alignment horizontal="center"/>
      <protection/>
    </xf>
    <xf numFmtId="165" fontId="1" fillId="0" borderId="0" xfId="63" applyFont="1" applyAlignment="1">
      <alignment horizontal="center"/>
      <protection/>
    </xf>
    <xf numFmtId="165" fontId="5" fillId="0" borderId="0" xfId="63" applyNumberFormat="1" applyFont="1" applyAlignment="1" applyProtection="1">
      <alignment horizontal="center"/>
      <protection/>
    </xf>
    <xf numFmtId="165" fontId="1" fillId="0" borderId="0" xfId="63" applyNumberFormat="1" applyFont="1" applyAlignment="1" applyProtection="1">
      <alignment horizontal="center"/>
      <protection/>
    </xf>
    <xf numFmtId="165" fontId="1" fillId="0" borderId="0" xfId="63" applyFont="1" applyBorder="1" applyAlignment="1">
      <alignment horizontal="center"/>
      <protection/>
    </xf>
    <xf numFmtId="165" fontId="1" fillId="0" borderId="0" xfId="63" applyFont="1" applyBorder="1" applyAlignment="1" quotePrefix="1">
      <alignment horizontal="center"/>
      <protection/>
    </xf>
    <xf numFmtId="0" fontId="1" fillId="33" borderId="85" xfId="0" applyFont="1" applyFill="1" applyBorder="1" applyAlignment="1" applyProtection="1" quotePrefix="1">
      <alignment horizontal="center" vertical="center"/>
      <protection/>
    </xf>
    <xf numFmtId="0" fontId="1" fillId="33" borderId="114" xfId="0" applyFont="1" applyFill="1" applyBorder="1" applyAlignment="1" applyProtection="1" quotePrefix="1">
      <alignment horizontal="center" vertical="center"/>
      <protection/>
    </xf>
    <xf numFmtId="0" fontId="1" fillId="33" borderId="105" xfId="0" applyFont="1" applyFill="1" applyBorder="1" applyAlignment="1" applyProtection="1" quotePrefix="1">
      <alignment horizontal="center" vertical="center"/>
      <protection/>
    </xf>
    <xf numFmtId="0" fontId="1" fillId="33" borderId="31" xfId="60" applyFont="1" applyFill="1" applyBorder="1" applyAlignment="1">
      <alignment horizontal="center" vertical="center"/>
      <protection/>
    </xf>
    <xf numFmtId="0" fontId="1" fillId="33" borderId="27" xfId="60" applyFont="1" applyFill="1" applyBorder="1" applyAlignment="1">
      <alignment horizontal="center" vertical="center"/>
      <protection/>
    </xf>
    <xf numFmtId="0" fontId="1" fillId="33" borderId="40" xfId="60" applyFont="1" applyFill="1" applyBorder="1" applyAlignment="1">
      <alignment horizontal="center" vertical="center"/>
      <protection/>
    </xf>
    <xf numFmtId="0" fontId="1" fillId="0" borderId="0" xfId="60" applyFont="1" applyAlignment="1">
      <alignment horizontal="center"/>
      <protection/>
    </xf>
    <xf numFmtId="0" fontId="1" fillId="33" borderId="85" xfId="60" applyFont="1" applyFill="1" applyBorder="1" applyAlignment="1">
      <alignment horizontal="center" vertical="center"/>
      <protection/>
    </xf>
    <xf numFmtId="0" fontId="1" fillId="33" borderId="105" xfId="60" applyFont="1" applyFill="1" applyBorder="1" applyAlignment="1">
      <alignment horizontal="center" vertical="center"/>
      <protection/>
    </xf>
    <xf numFmtId="0" fontId="1" fillId="33" borderId="106" xfId="60" applyFont="1" applyFill="1" applyBorder="1" applyAlignment="1">
      <alignment horizontal="center" vertical="center"/>
      <protection/>
    </xf>
    <xf numFmtId="164" fontId="1" fillId="33" borderId="21" xfId="60" applyNumberFormat="1" applyFont="1" applyFill="1" applyBorder="1" applyAlignment="1">
      <alignment horizontal="center" vertical="center"/>
      <protection/>
    </xf>
    <xf numFmtId="0" fontId="1" fillId="33" borderId="16" xfId="60" applyFont="1" applyFill="1" applyBorder="1" applyAlignment="1">
      <alignment horizontal="center" vertical="center"/>
      <protection/>
    </xf>
    <xf numFmtId="164" fontId="1" fillId="33" borderId="32" xfId="60" applyNumberFormat="1" applyFont="1" applyFill="1" applyBorder="1" applyAlignment="1">
      <alignment horizontal="center" vertical="center"/>
      <protection/>
    </xf>
    <xf numFmtId="0" fontId="1" fillId="33" borderId="53" xfId="60" applyFont="1" applyFill="1" applyBorder="1" applyAlignment="1">
      <alignment horizontal="center" vertical="center"/>
      <protection/>
    </xf>
    <xf numFmtId="0" fontId="1" fillId="33" borderId="28" xfId="60" applyFont="1" applyFill="1" applyBorder="1" applyAlignment="1">
      <alignment horizontal="center" vertic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" fillId="0" borderId="70" xfId="0" applyFont="1" applyBorder="1" applyAlignment="1">
      <alignment horizontal="center"/>
    </xf>
    <xf numFmtId="0" fontId="12" fillId="0" borderId="70" xfId="0" applyFont="1" applyBorder="1" applyAlignment="1">
      <alignment horizontal="right"/>
    </xf>
    <xf numFmtId="164" fontId="1" fillId="33" borderId="86" xfId="0" applyNumberFormat="1" applyFont="1" applyFill="1" applyBorder="1" applyAlignment="1">
      <alignment horizontal="center"/>
    </xf>
    <xf numFmtId="0" fontId="1" fillId="33" borderId="86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33" borderId="28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left" vertical="center" wrapText="1"/>
    </xf>
    <xf numFmtId="0" fontId="13" fillId="33" borderId="40" xfId="0" applyFont="1" applyFill="1" applyBorder="1" applyAlignment="1">
      <alignment horizontal="left" vertical="center" wrapText="1"/>
    </xf>
    <xf numFmtId="0" fontId="13" fillId="33" borderId="85" xfId="0" applyFont="1" applyFill="1" applyBorder="1" applyAlignment="1">
      <alignment horizontal="center"/>
    </xf>
    <xf numFmtId="0" fontId="13" fillId="33" borderId="114" xfId="0" applyFont="1" applyFill="1" applyBorder="1" applyAlignment="1">
      <alignment horizontal="center"/>
    </xf>
    <xf numFmtId="0" fontId="13" fillId="33" borderId="106" xfId="0" applyFont="1" applyFill="1" applyBorder="1" applyAlignment="1">
      <alignment horizontal="center"/>
    </xf>
    <xf numFmtId="1" fontId="1" fillId="33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5" fillId="0" borderId="70" xfId="0" applyFont="1" applyBorder="1" applyAlignment="1">
      <alignment horizontal="right"/>
    </xf>
    <xf numFmtId="166" fontId="1" fillId="0" borderId="80" xfId="64" applyNumberFormat="1" applyFont="1" applyBorder="1" applyAlignment="1" applyProtection="1" quotePrefix="1">
      <alignment/>
      <protection/>
    </xf>
    <xf numFmtId="166" fontId="19" fillId="0" borderId="10" xfId="57" applyNumberFormat="1" applyFont="1" applyBorder="1" applyAlignment="1">
      <alignment/>
      <protection/>
    </xf>
    <xf numFmtId="166" fontId="19" fillId="0" borderId="11" xfId="57" applyNumberFormat="1" applyFont="1" applyBorder="1" applyAlignment="1">
      <alignment/>
      <protection/>
    </xf>
    <xf numFmtId="4" fontId="1" fillId="0" borderId="0" xfId="64" applyNumberFormat="1" applyFont="1" applyFill="1" applyAlignment="1">
      <alignment horizontal="center"/>
      <protection/>
    </xf>
    <xf numFmtId="166" fontId="1" fillId="0" borderId="10" xfId="64" applyNumberFormat="1" applyFont="1" applyBorder="1" applyAlignment="1" applyProtection="1" quotePrefix="1">
      <alignment/>
      <protection/>
    </xf>
    <xf numFmtId="166" fontId="1" fillId="0" borderId="11" xfId="64" applyNumberFormat="1" applyFont="1" applyBorder="1" applyAlignment="1" applyProtection="1" quotePrefix="1">
      <alignment/>
      <protection/>
    </xf>
    <xf numFmtId="0" fontId="1" fillId="0" borderId="0" xfId="64" applyFont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2" fillId="33" borderId="63" xfId="64" applyFont="1" applyFill="1" applyBorder="1" applyAlignment="1">
      <alignment horizontal="center" vertical="center"/>
      <protection/>
    </xf>
    <xf numFmtId="0" fontId="2" fillId="33" borderId="44" xfId="64" applyFont="1" applyFill="1" applyBorder="1" applyAlignment="1">
      <alignment horizontal="center" vertical="center"/>
      <protection/>
    </xf>
    <xf numFmtId="0" fontId="1" fillId="33" borderId="76" xfId="64" applyFont="1" applyFill="1" applyBorder="1" applyAlignment="1" applyProtection="1">
      <alignment horizontal="center" vertical="center"/>
      <protection/>
    </xf>
    <xf numFmtId="0" fontId="1" fillId="33" borderId="19" xfId="64" applyFont="1" applyFill="1" applyBorder="1" applyAlignment="1" applyProtection="1">
      <alignment horizontal="center" vertical="center"/>
      <protection/>
    </xf>
    <xf numFmtId="0" fontId="1" fillId="33" borderId="28" xfId="64" applyFont="1" applyFill="1" applyBorder="1" applyAlignment="1" applyProtection="1">
      <alignment horizontal="center" vertical="center"/>
      <protection/>
    </xf>
    <xf numFmtId="0" fontId="1" fillId="33" borderId="16" xfId="64" applyFont="1" applyFill="1" applyBorder="1" applyAlignment="1" applyProtection="1">
      <alignment horizontal="center" vertical="center"/>
      <protection/>
    </xf>
    <xf numFmtId="0" fontId="1" fillId="33" borderId="58" xfId="64" applyFont="1" applyFill="1" applyBorder="1" applyAlignment="1" applyProtection="1">
      <alignment horizontal="center" vertical="center"/>
      <protection/>
    </xf>
    <xf numFmtId="0" fontId="1" fillId="33" borderId="20" xfId="64" applyFont="1" applyFill="1" applyBorder="1" applyAlignment="1" applyProtection="1">
      <alignment horizontal="center" vertical="center"/>
      <protection/>
    </xf>
    <xf numFmtId="0" fontId="1" fillId="33" borderId="114" xfId="64" applyFont="1" applyFill="1" applyBorder="1" applyAlignment="1" applyProtection="1">
      <alignment horizontal="center"/>
      <protection/>
    </xf>
    <xf numFmtId="0" fontId="1" fillId="33" borderId="102" xfId="64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6" fontId="5" fillId="0" borderId="14" xfId="65" applyFont="1" applyBorder="1" applyAlignment="1" applyProtection="1">
      <alignment horizontal="center"/>
      <protection/>
    </xf>
    <xf numFmtId="166" fontId="5" fillId="0" borderId="13" xfId="65" applyFont="1" applyBorder="1" applyAlignment="1" applyProtection="1">
      <alignment horizontal="center"/>
      <protection/>
    </xf>
    <xf numFmtId="166" fontId="5" fillId="0" borderId="22" xfId="65" applyFont="1" applyBorder="1" applyAlignment="1" applyProtection="1">
      <alignment horizontal="center"/>
      <protection/>
    </xf>
    <xf numFmtId="166" fontId="15" fillId="0" borderId="42" xfId="65" applyFont="1" applyBorder="1" applyAlignment="1" applyProtection="1">
      <alignment horizontal="right"/>
      <protection/>
    </xf>
    <xf numFmtId="166" fontId="15" fillId="0" borderId="29" xfId="65" applyFont="1" applyBorder="1" applyAlignment="1" applyProtection="1">
      <alignment horizontal="right"/>
      <protection/>
    </xf>
    <xf numFmtId="166" fontId="15" fillId="0" borderId="84" xfId="65" applyFont="1" applyBorder="1" applyAlignment="1" applyProtection="1">
      <alignment horizontal="right"/>
      <protection/>
    </xf>
    <xf numFmtId="166" fontId="13" fillId="33" borderId="16" xfId="65" applyFont="1" applyFill="1" applyBorder="1" applyAlignment="1" applyProtection="1">
      <alignment horizontal="center" wrapText="1"/>
      <protection hidden="1"/>
    </xf>
    <xf numFmtId="166" fontId="13" fillId="33" borderId="16" xfId="65" applyFont="1" applyFill="1" applyBorder="1" applyAlignment="1">
      <alignment horizontal="center"/>
      <protection/>
    </xf>
    <xf numFmtId="166" fontId="13" fillId="33" borderId="53" xfId="65" applyFont="1" applyFill="1" applyBorder="1" applyAlignment="1">
      <alignment horizontal="center"/>
      <protection/>
    </xf>
    <xf numFmtId="166" fontId="5" fillId="0" borderId="0" xfId="65" applyFont="1" applyAlignment="1" applyProtection="1">
      <alignment horizontal="center"/>
      <protection/>
    </xf>
    <xf numFmtId="166" fontId="12" fillId="0" borderId="0" xfId="65" applyFont="1" applyAlignment="1" applyProtection="1">
      <alignment horizontal="right"/>
      <protection/>
    </xf>
    <xf numFmtId="166" fontId="1" fillId="33" borderId="86" xfId="65" applyFont="1" applyFill="1" applyBorder="1" applyAlignment="1" applyProtection="1">
      <alignment horizontal="center"/>
      <protection/>
    </xf>
    <xf numFmtId="166" fontId="1" fillId="33" borderId="86" xfId="65" applyFont="1" applyFill="1" applyBorder="1" applyAlignment="1">
      <alignment horizontal="center"/>
      <protection/>
    </xf>
    <xf numFmtId="166" fontId="1" fillId="33" borderId="102" xfId="65" applyFont="1" applyFill="1" applyBorder="1" applyAlignment="1">
      <alignment horizontal="center"/>
      <protection/>
    </xf>
    <xf numFmtId="166" fontId="1" fillId="33" borderId="114" xfId="65" applyFont="1" applyFill="1" applyBorder="1" applyAlignment="1" applyProtection="1">
      <alignment horizontal="center"/>
      <protection/>
    </xf>
    <xf numFmtId="166" fontId="1" fillId="33" borderId="60" xfId="65" applyFont="1" applyFill="1" applyBorder="1" applyAlignment="1" applyProtection="1">
      <alignment horizontal="center"/>
      <protection/>
    </xf>
    <xf numFmtId="166" fontId="1" fillId="33" borderId="114" xfId="65" applyFont="1" applyFill="1" applyBorder="1" applyAlignment="1">
      <alignment horizontal="center"/>
      <protection/>
    </xf>
    <xf numFmtId="166" fontId="15" fillId="0" borderId="0" xfId="65" applyFont="1" applyAlignment="1" applyProtection="1">
      <alignment horizontal="right"/>
      <protection/>
    </xf>
    <xf numFmtId="166" fontId="12" fillId="0" borderId="70" xfId="57" applyNumberFormat="1" applyFont="1" applyBorder="1" applyAlignment="1">
      <alignment horizontal="right"/>
      <protection/>
    </xf>
    <xf numFmtId="0" fontId="1" fillId="33" borderId="63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33" borderId="59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123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artaman point" xfId="59"/>
    <cellStyle name="Normal_Bartamane_Book1" xfId="60"/>
    <cellStyle name="Normal_Book1" xfId="61"/>
    <cellStyle name="Normal_Comm_wt" xfId="62"/>
    <cellStyle name="Normal_CPI" xfId="63"/>
    <cellStyle name="Normal_Direction of Trade_BartamanFormat 2063-64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0.421875" style="32" bestFit="1" customWidth="1"/>
    <col min="2" max="16384" width="9.140625" style="32" customWidth="1"/>
  </cols>
  <sheetData>
    <row r="1" spans="1:7" ht="15.75" customHeight="1">
      <c r="A1" s="1424" t="s">
        <v>609</v>
      </c>
      <c r="B1" s="1424"/>
      <c r="C1" s="1424"/>
      <c r="D1" s="1424"/>
      <c r="E1" s="1424"/>
      <c r="F1" s="1424"/>
      <c r="G1" s="1424"/>
    </row>
    <row r="2" spans="1:7" s="57" customFormat="1" ht="15.75">
      <c r="A2" s="1425" t="s">
        <v>1401</v>
      </c>
      <c r="B2" s="1425"/>
      <c r="C2" s="1425"/>
      <c r="D2" s="1425"/>
      <c r="E2" s="1425"/>
      <c r="F2" s="1425"/>
      <c r="G2" s="1425"/>
    </row>
    <row r="3" spans="1:5" ht="15.75">
      <c r="A3" s="36" t="s">
        <v>430</v>
      </c>
      <c r="B3" s="52" t="s">
        <v>201</v>
      </c>
      <c r="C3" s="31"/>
      <c r="D3" s="31"/>
      <c r="E3" s="31"/>
    </row>
    <row r="4" spans="1:5" ht="15.75">
      <c r="A4" s="38">
        <v>1</v>
      </c>
      <c r="B4" s="34" t="s">
        <v>610</v>
      </c>
      <c r="C4" s="34"/>
      <c r="D4" s="34"/>
      <c r="E4" s="34"/>
    </row>
    <row r="5" spans="1:5" ht="15.75">
      <c r="A5" s="38">
        <v>2</v>
      </c>
      <c r="B5" s="34" t="s">
        <v>1142</v>
      </c>
      <c r="C5" s="34"/>
      <c r="D5" s="34"/>
      <c r="E5" s="34"/>
    </row>
    <row r="6" spans="1:5" ht="15.75">
      <c r="A6" s="38">
        <v>3</v>
      </c>
      <c r="B6" s="32" t="s">
        <v>1167</v>
      </c>
      <c r="C6" s="34"/>
      <c r="D6" s="34"/>
      <c r="E6" s="34"/>
    </row>
    <row r="7" spans="1:5" ht="15.75">
      <c r="A7" s="38">
        <v>4</v>
      </c>
      <c r="B7" s="32" t="s">
        <v>612</v>
      </c>
      <c r="C7" s="34"/>
      <c r="D7" s="34"/>
      <c r="E7" s="34"/>
    </row>
    <row r="8" spans="1:5" ht="15.75">
      <c r="A8" s="38">
        <v>5</v>
      </c>
      <c r="B8" s="32" t="s">
        <v>1168</v>
      </c>
      <c r="C8" s="34"/>
      <c r="D8" s="34"/>
      <c r="E8" s="34"/>
    </row>
    <row r="9" spans="1:5" ht="15.75">
      <c r="A9" s="38">
        <v>6</v>
      </c>
      <c r="B9" s="32" t="s">
        <v>1169</v>
      </c>
      <c r="C9" s="34"/>
      <c r="D9" s="34"/>
      <c r="E9" s="34"/>
    </row>
    <row r="10" spans="1:5" ht="15.75">
      <c r="A10" s="38">
        <v>7</v>
      </c>
      <c r="B10" s="32" t="s">
        <v>1407</v>
      </c>
      <c r="C10" s="34"/>
      <c r="D10" s="34"/>
      <c r="E10" s="34"/>
    </row>
    <row r="11" spans="1:5" ht="15.75">
      <c r="A11" s="38">
        <v>8</v>
      </c>
      <c r="B11" s="32" t="s">
        <v>1403</v>
      </c>
      <c r="C11" s="34"/>
      <c r="D11" s="34"/>
      <c r="E11" s="34"/>
    </row>
    <row r="12" spans="1:5" ht="15.75">
      <c r="A12" s="38">
        <v>9</v>
      </c>
      <c r="B12" s="32" t="s">
        <v>1404</v>
      </c>
      <c r="C12" s="34"/>
      <c r="D12" s="34"/>
      <c r="E12" s="34"/>
    </row>
    <row r="13" spans="1:5" ht="15.75">
      <c r="A13" s="38">
        <v>10</v>
      </c>
      <c r="B13" s="32" t="s">
        <v>1405</v>
      </c>
      <c r="C13" s="34"/>
      <c r="D13" s="34"/>
      <c r="E13" s="34"/>
    </row>
    <row r="14" spans="1:5" ht="15.75">
      <c r="A14" s="38">
        <v>11</v>
      </c>
      <c r="B14" s="32" t="s">
        <v>1281</v>
      </c>
      <c r="C14" s="34"/>
      <c r="D14" s="34"/>
      <c r="E14" s="34"/>
    </row>
    <row r="15" spans="1:5" ht="15.75">
      <c r="A15" s="38">
        <v>12</v>
      </c>
      <c r="B15" s="32" t="s">
        <v>1284</v>
      </c>
      <c r="C15" s="34"/>
      <c r="D15" s="34"/>
      <c r="E15" s="34"/>
    </row>
    <row r="16" spans="1:5" ht="15.75">
      <c r="A16" s="38">
        <v>13</v>
      </c>
      <c r="B16" s="32" t="s">
        <v>1013</v>
      </c>
      <c r="C16" s="34"/>
      <c r="D16" s="34"/>
      <c r="E16" s="34"/>
    </row>
    <row r="17" spans="1:5" ht="15.75">
      <c r="A17" s="38">
        <v>14</v>
      </c>
      <c r="B17" s="32" t="s">
        <v>1406</v>
      </c>
      <c r="C17" s="34"/>
      <c r="D17" s="34"/>
      <c r="E17" s="34"/>
    </row>
    <row r="18" spans="1:5" ht="15.75">
      <c r="A18" s="38">
        <v>15</v>
      </c>
      <c r="B18" s="32" t="s">
        <v>1301</v>
      </c>
      <c r="C18" s="34"/>
      <c r="D18" s="34"/>
      <c r="E18" s="34"/>
    </row>
    <row r="19" spans="1:5" ht="15.75">
      <c r="A19" s="38">
        <v>16</v>
      </c>
      <c r="B19" s="32" t="s">
        <v>939</v>
      </c>
      <c r="C19" s="34"/>
      <c r="D19" s="34"/>
      <c r="E19" s="34"/>
    </row>
    <row r="20" spans="1:5" ht="15.75">
      <c r="A20" s="38">
        <v>17</v>
      </c>
      <c r="B20" s="32" t="s">
        <v>1316</v>
      </c>
      <c r="C20" s="34"/>
      <c r="D20" s="34"/>
      <c r="E20" s="34"/>
    </row>
    <row r="21" spans="1:5" s="36" customFormat="1" ht="15.75">
      <c r="A21" s="38">
        <v>18</v>
      </c>
      <c r="B21" s="32" t="s">
        <v>1012</v>
      </c>
      <c r="C21" s="33"/>
      <c r="D21" s="33"/>
      <c r="E21" s="33"/>
    </row>
    <row r="22" spans="1:7" ht="15.75">
      <c r="A22" s="38" t="s">
        <v>382</v>
      </c>
      <c r="B22" s="36" t="s">
        <v>1014</v>
      </c>
      <c r="C22" s="34"/>
      <c r="D22" s="34"/>
      <c r="E22" s="34"/>
      <c r="G22" s="34"/>
    </row>
    <row r="23" spans="1:5" ht="15.75">
      <c r="A23" s="38">
        <v>19</v>
      </c>
      <c r="B23" s="32" t="s">
        <v>804</v>
      </c>
      <c r="C23" s="34"/>
      <c r="D23" s="34"/>
      <c r="E23" s="34"/>
    </row>
    <row r="24" spans="1:2" ht="15.75">
      <c r="A24" s="38">
        <v>20</v>
      </c>
      <c r="B24" s="32" t="s">
        <v>115</v>
      </c>
    </row>
    <row r="25" spans="1:5" ht="15.75">
      <c r="A25" s="38">
        <v>21</v>
      </c>
      <c r="B25" s="32" t="s">
        <v>457</v>
      </c>
      <c r="C25" s="34"/>
      <c r="D25" s="34"/>
      <c r="E25" s="34"/>
    </row>
    <row r="26" spans="1:5" ht="15.75">
      <c r="A26" s="38">
        <v>22</v>
      </c>
      <c r="B26" s="32" t="s">
        <v>1343</v>
      </c>
      <c r="C26" s="34"/>
      <c r="D26" s="34"/>
      <c r="E26" s="34"/>
    </row>
    <row r="27" spans="1:5" ht="15.75">
      <c r="A27" s="38">
        <v>23</v>
      </c>
      <c r="B27" s="32" t="s">
        <v>1410</v>
      </c>
      <c r="C27" s="34"/>
      <c r="D27" s="34"/>
      <c r="E27" s="34"/>
    </row>
    <row r="28" spans="1:5" ht="15.75">
      <c r="A28" s="38">
        <v>24</v>
      </c>
      <c r="B28" s="32" t="s">
        <v>1411</v>
      </c>
      <c r="C28" s="34"/>
      <c r="D28" s="34"/>
      <c r="E28" s="34"/>
    </row>
    <row r="29" spans="1:5" ht="15.75">
      <c r="A29" s="38" t="s">
        <v>382</v>
      </c>
      <c r="B29" s="36" t="s">
        <v>1015</v>
      </c>
      <c r="C29" s="34"/>
      <c r="D29" s="34"/>
      <c r="E29" s="34"/>
    </row>
    <row r="30" spans="1:5" ht="15.75" customHeight="1">
      <c r="A30" s="38">
        <v>25</v>
      </c>
      <c r="B30" s="32" t="s">
        <v>299</v>
      </c>
      <c r="C30" s="34"/>
      <c r="D30" s="34"/>
      <c r="E30" s="34"/>
    </row>
    <row r="31" spans="1:5" ht="15.75">
      <c r="A31" s="38">
        <v>26</v>
      </c>
      <c r="B31" s="34" t="s">
        <v>300</v>
      </c>
      <c r="C31" s="34"/>
      <c r="D31" s="34"/>
      <c r="E31" s="34"/>
    </row>
    <row r="32" spans="1:5" ht="15.75">
      <c r="A32" s="38">
        <v>27</v>
      </c>
      <c r="B32" s="34" t="s">
        <v>481</v>
      </c>
      <c r="C32" s="34"/>
      <c r="D32" s="34"/>
      <c r="E32" s="34"/>
    </row>
    <row r="33" spans="1:5" ht="15.75">
      <c r="A33" s="38">
        <v>28</v>
      </c>
      <c r="B33" s="34" t="s">
        <v>1016</v>
      </c>
      <c r="C33" s="34"/>
      <c r="D33" s="34"/>
      <c r="E33" s="34"/>
    </row>
    <row r="34" spans="1:5" ht="15.75">
      <c r="A34" s="38">
        <v>29</v>
      </c>
      <c r="B34" s="34" t="s">
        <v>508</v>
      </c>
      <c r="C34" s="34"/>
      <c r="D34" s="34"/>
      <c r="E34" s="34"/>
    </row>
    <row r="35" spans="1:5" ht="15.75">
      <c r="A35" s="38"/>
      <c r="B35" s="33" t="s">
        <v>1017</v>
      </c>
      <c r="C35" s="34"/>
      <c r="D35" s="34"/>
      <c r="E35" s="34"/>
    </row>
    <row r="36" spans="1:5" ht="15.75">
      <c r="A36" s="38">
        <v>30</v>
      </c>
      <c r="B36" s="34" t="s">
        <v>613</v>
      </c>
      <c r="C36" s="34"/>
      <c r="D36" s="34"/>
      <c r="E36" s="34"/>
    </row>
    <row r="37" spans="1:5" ht="15.75">
      <c r="A37" s="38">
        <v>31</v>
      </c>
      <c r="B37" s="34" t="s">
        <v>961</v>
      </c>
      <c r="C37" s="34"/>
      <c r="D37" s="34"/>
      <c r="E37" s="34"/>
    </row>
    <row r="38" spans="1:6" ht="15.75">
      <c r="A38" s="38">
        <v>32</v>
      </c>
      <c r="B38" s="32" t="s">
        <v>379</v>
      </c>
      <c r="C38" s="34"/>
      <c r="D38" s="34"/>
      <c r="E38" s="34"/>
      <c r="F38" s="32" t="s">
        <v>382</v>
      </c>
    </row>
    <row r="39" spans="1:5" ht="15.75">
      <c r="A39" s="38">
        <v>33</v>
      </c>
      <c r="B39" s="34" t="s">
        <v>809</v>
      </c>
      <c r="C39" s="34"/>
      <c r="D39" s="34"/>
      <c r="E39" s="34"/>
    </row>
    <row r="40" spans="1:5" ht="15.75">
      <c r="A40" s="38"/>
      <c r="B40" s="33" t="s">
        <v>1018</v>
      </c>
      <c r="C40" s="34"/>
      <c r="D40" s="34"/>
      <c r="E40" s="34"/>
    </row>
    <row r="41" spans="1:5" ht="15.75">
      <c r="A41" s="38">
        <v>34</v>
      </c>
      <c r="B41" s="34" t="s">
        <v>614</v>
      </c>
      <c r="C41" s="34"/>
      <c r="D41" s="34"/>
      <c r="E41" s="34"/>
    </row>
    <row r="42" spans="1:5" ht="15.75">
      <c r="A42" s="38">
        <v>35</v>
      </c>
      <c r="B42" s="34" t="s">
        <v>199</v>
      </c>
      <c r="C42" s="34"/>
      <c r="D42" s="34"/>
      <c r="E42" s="34"/>
    </row>
    <row r="43" spans="1:5" ht="15.75">
      <c r="A43" s="38">
        <v>36</v>
      </c>
      <c r="B43" s="34" t="s">
        <v>200</v>
      </c>
      <c r="C43" s="34"/>
      <c r="D43" s="34"/>
      <c r="E43" s="34"/>
    </row>
    <row r="44" spans="1:5" ht="15.75">
      <c r="A44" s="38">
        <v>37</v>
      </c>
      <c r="B44" s="34" t="s">
        <v>297</v>
      </c>
      <c r="C44" s="34"/>
      <c r="D44" s="34"/>
      <c r="E44" s="34"/>
    </row>
    <row r="45" spans="1:5" ht="15.75">
      <c r="A45" s="38">
        <v>38</v>
      </c>
      <c r="B45" s="34" t="s">
        <v>298</v>
      </c>
      <c r="C45" s="34"/>
      <c r="D45" s="34"/>
      <c r="E45" s="34"/>
    </row>
    <row r="46" spans="1:5" ht="15.75">
      <c r="A46" s="38">
        <v>39</v>
      </c>
      <c r="B46" s="34" t="s">
        <v>1019</v>
      </c>
      <c r="C46" s="34"/>
      <c r="D46" s="34"/>
      <c r="E46" s="34"/>
    </row>
    <row r="47" spans="1:5" ht="15.75">
      <c r="A47" s="38">
        <v>40</v>
      </c>
      <c r="B47" s="34" t="s">
        <v>381</v>
      </c>
      <c r="C47" s="34"/>
      <c r="D47" s="34"/>
      <c r="E47" s="34"/>
    </row>
    <row r="48" spans="1:5" ht="15.75">
      <c r="A48" s="38">
        <v>41</v>
      </c>
      <c r="B48" s="34" t="s">
        <v>615</v>
      </c>
      <c r="C48" s="34"/>
      <c r="D48" s="34"/>
      <c r="E48" s="34"/>
    </row>
    <row r="49" spans="1:5" ht="15.75">
      <c r="A49" s="38">
        <v>42</v>
      </c>
      <c r="B49" s="34" t="s">
        <v>1020</v>
      </c>
      <c r="C49" s="34"/>
      <c r="D49" s="34"/>
      <c r="E49" s="34"/>
    </row>
    <row r="50" spans="1:5" ht="15.75">
      <c r="A50" s="38">
        <v>43</v>
      </c>
      <c r="B50" s="53" t="s">
        <v>768</v>
      </c>
      <c r="C50" s="34"/>
      <c r="D50" s="34"/>
      <c r="E50" s="34"/>
    </row>
    <row r="51" spans="1:2" ht="15.75">
      <c r="A51" s="38">
        <v>44</v>
      </c>
      <c r="B51" s="53" t="s">
        <v>761</v>
      </c>
    </row>
    <row r="52" spans="1:5" ht="15.75">
      <c r="A52" s="34"/>
      <c r="B52" s="34"/>
      <c r="C52" s="34"/>
      <c r="D52" s="34"/>
      <c r="E52" s="34"/>
    </row>
    <row r="53" spans="1:5" ht="15.75">
      <c r="A53" s="34"/>
      <c r="B53" s="34"/>
      <c r="C53" s="34"/>
      <c r="D53" s="34"/>
      <c r="E53" s="34"/>
    </row>
    <row r="54" spans="1:5" ht="15.75">
      <c r="A54" s="34"/>
      <c r="B54" s="34"/>
      <c r="C54" s="34"/>
      <c r="D54" s="34"/>
      <c r="E54" s="34"/>
    </row>
    <row r="55" spans="1:5" ht="15.75">
      <c r="A55" s="34"/>
      <c r="B55" s="34"/>
      <c r="C55" s="34"/>
      <c r="D55" s="34"/>
      <c r="E55" s="34"/>
    </row>
    <row r="56" spans="1:5" ht="15.75">
      <c r="A56" s="34"/>
      <c r="B56" s="34"/>
      <c r="C56" s="34"/>
      <c r="D56" s="34"/>
      <c r="E56" s="34"/>
    </row>
    <row r="57" spans="1:5" ht="15.75">
      <c r="A57" s="34"/>
      <c r="B57" s="34"/>
      <c r="C57" s="34"/>
      <c r="D57" s="34"/>
      <c r="E57" s="34"/>
    </row>
    <row r="58" spans="1:5" ht="15.75">
      <c r="A58" s="34"/>
      <c r="B58" s="34"/>
      <c r="C58" s="34"/>
      <c r="D58" s="34"/>
      <c r="E58" s="34"/>
    </row>
    <row r="59" spans="1:5" ht="15.75">
      <c r="A59" s="34"/>
      <c r="B59" s="34"/>
      <c r="C59" s="34"/>
      <c r="D59" s="34"/>
      <c r="E59" s="34"/>
    </row>
    <row r="60" spans="1:5" ht="15.75">
      <c r="A60" s="34"/>
      <c r="B60" s="34"/>
      <c r="C60" s="34"/>
      <c r="D60" s="34"/>
      <c r="E60" s="34"/>
    </row>
    <row r="61" spans="1:5" ht="15.75">
      <c r="A61" s="34"/>
      <c r="B61" s="34"/>
      <c r="C61" s="34"/>
      <c r="D61" s="34"/>
      <c r="E61" s="34"/>
    </row>
    <row r="62" spans="1:5" ht="15.75">
      <c r="A62" s="34"/>
      <c r="B62" s="34"/>
      <c r="C62" s="34"/>
      <c r="D62" s="34"/>
      <c r="E62" s="34"/>
    </row>
    <row r="63" spans="1:5" ht="15.75">
      <c r="A63" s="34"/>
      <c r="B63" s="34"/>
      <c r="C63" s="34"/>
      <c r="D63" s="34"/>
      <c r="E63" s="34"/>
    </row>
    <row r="64" spans="1:5" ht="15.75">
      <c r="A64" s="34"/>
      <c r="B64" s="34"/>
      <c r="C64" s="34"/>
      <c r="D64" s="34"/>
      <c r="E64" s="34"/>
    </row>
    <row r="65" spans="1:5" ht="15.75">
      <c r="A65" s="34"/>
      <c r="B65" s="34"/>
      <c r="C65" s="34"/>
      <c r="D65" s="34"/>
      <c r="E65" s="34"/>
    </row>
    <row r="66" spans="1:5" ht="15.75">
      <c r="A66" s="34"/>
      <c r="B66" s="34"/>
      <c r="C66" s="34"/>
      <c r="D66" s="34"/>
      <c r="E66" s="34"/>
    </row>
    <row r="67" spans="1:5" ht="15.75">
      <c r="A67" s="34"/>
      <c r="B67" s="34"/>
      <c r="C67" s="34"/>
      <c r="D67" s="34"/>
      <c r="E67" s="34"/>
    </row>
    <row r="68" spans="1:5" ht="15.75">
      <c r="A68" s="34"/>
      <c r="B68" s="34"/>
      <c r="C68" s="34"/>
      <c r="D68" s="34"/>
      <c r="E68" s="34"/>
    </row>
    <row r="69" spans="1:5" ht="15.75">
      <c r="A69" s="34"/>
      <c r="B69" s="34"/>
      <c r="C69" s="34"/>
      <c r="D69" s="34"/>
      <c r="E69" s="34"/>
    </row>
    <row r="70" spans="1:5" ht="15.75">
      <c r="A70" s="34"/>
      <c r="B70" s="34"/>
      <c r="C70" s="34"/>
      <c r="D70" s="34"/>
      <c r="E70" s="34"/>
    </row>
    <row r="71" spans="1:5" ht="15.75">
      <c r="A71" s="34"/>
      <c r="B71" s="34"/>
      <c r="C71" s="34"/>
      <c r="D71" s="34"/>
      <c r="E71" s="34"/>
    </row>
    <row r="72" spans="1:5" ht="15.75">
      <c r="A72" s="34"/>
      <c r="B72" s="34"/>
      <c r="C72" s="34"/>
      <c r="D72" s="34"/>
      <c r="E72" s="34"/>
    </row>
    <row r="73" spans="1:5" ht="15.75">
      <c r="A73" s="34"/>
      <c r="B73" s="34"/>
      <c r="C73" s="34"/>
      <c r="D73" s="34"/>
      <c r="E73" s="34"/>
    </row>
    <row r="74" spans="1:5" ht="15.75">
      <c r="A74" s="34"/>
      <c r="B74" s="34"/>
      <c r="C74" s="34"/>
      <c r="D74" s="34"/>
      <c r="E74" s="34"/>
    </row>
    <row r="75" spans="1:5" ht="15.75">
      <c r="A75" s="34"/>
      <c r="B75" s="34"/>
      <c r="C75" s="34"/>
      <c r="D75" s="34"/>
      <c r="E75" s="34"/>
    </row>
    <row r="76" spans="1:5" ht="15.75">
      <c r="A76" s="34"/>
      <c r="B76" s="34"/>
      <c r="C76" s="34"/>
      <c r="D76" s="34"/>
      <c r="E76" s="34"/>
    </row>
    <row r="77" spans="1:5" ht="15.75">
      <c r="A77" s="34"/>
      <c r="B77" s="34"/>
      <c r="C77" s="34"/>
      <c r="D77" s="34"/>
      <c r="E77" s="34"/>
    </row>
    <row r="78" spans="1:5" ht="15.75">
      <c r="A78" s="34"/>
      <c r="B78" s="34"/>
      <c r="C78" s="34"/>
      <c r="D78" s="34"/>
      <c r="E78" s="34"/>
    </row>
    <row r="79" spans="1:5" ht="15.75">
      <c r="A79" s="34"/>
      <c r="B79" s="34"/>
      <c r="C79" s="34"/>
      <c r="D79" s="34"/>
      <c r="E79" s="34"/>
    </row>
    <row r="80" spans="1:5" ht="15.75">
      <c r="A80" s="34"/>
      <c r="B80" s="34"/>
      <c r="C80" s="34"/>
      <c r="D80" s="34"/>
      <c r="E80" s="34"/>
    </row>
    <row r="81" spans="1:5" ht="15.75">
      <c r="A81" s="34"/>
      <c r="B81" s="34"/>
      <c r="C81" s="34"/>
      <c r="D81" s="34"/>
      <c r="E81" s="34"/>
    </row>
    <row r="82" spans="1:5" ht="15.75">
      <c r="A82" s="34"/>
      <c r="B82" s="34"/>
      <c r="C82" s="34"/>
      <c r="D82" s="34"/>
      <c r="E82" s="34"/>
    </row>
    <row r="83" spans="1:5" ht="15.75">
      <c r="A83" s="34"/>
      <c r="B83" s="34"/>
      <c r="C83" s="34"/>
      <c r="D83" s="34"/>
      <c r="E83" s="34"/>
    </row>
    <row r="84" spans="1:5" ht="15.75">
      <c r="A84" s="34"/>
      <c r="B84" s="34"/>
      <c r="C84" s="34"/>
      <c r="D84" s="34"/>
      <c r="E84" s="34"/>
    </row>
    <row r="85" spans="1:5" ht="15.75">
      <c r="A85" s="34"/>
      <c r="B85" s="34"/>
      <c r="C85" s="34"/>
      <c r="D85" s="34"/>
      <c r="E85" s="34"/>
    </row>
    <row r="86" spans="1:5" ht="15.75">
      <c r="A86" s="34"/>
      <c r="B86" s="34"/>
      <c r="C86" s="34"/>
      <c r="D86" s="34"/>
      <c r="E86" s="34"/>
    </row>
    <row r="87" spans="1:5" ht="15.75">
      <c r="A87" s="34"/>
      <c r="B87" s="34"/>
      <c r="C87" s="34"/>
      <c r="D87" s="34"/>
      <c r="E87" s="34"/>
    </row>
    <row r="88" spans="1:5" ht="15.75">
      <c r="A88" s="34"/>
      <c r="B88" s="34"/>
      <c r="C88" s="34"/>
      <c r="D88" s="34"/>
      <c r="E88" s="34"/>
    </row>
    <row r="89" spans="1:5" ht="15.75">
      <c r="A89" s="34"/>
      <c r="B89" s="34"/>
      <c r="C89" s="34"/>
      <c r="D89" s="34"/>
      <c r="E89" s="34"/>
    </row>
    <row r="90" spans="1:5" ht="15.75">
      <c r="A90" s="34"/>
      <c r="B90" s="34"/>
      <c r="C90" s="34"/>
      <c r="D90" s="34"/>
      <c r="E90" s="34"/>
    </row>
    <row r="91" spans="1:5" ht="15.75">
      <c r="A91" s="34"/>
      <c r="B91" s="34"/>
      <c r="C91" s="34"/>
      <c r="D91" s="34"/>
      <c r="E91" s="34"/>
    </row>
    <row r="92" spans="1:5" ht="15.75">
      <c r="A92" s="34"/>
      <c r="B92" s="34"/>
      <c r="C92" s="34"/>
      <c r="D92" s="34"/>
      <c r="E92" s="34"/>
    </row>
    <row r="93" spans="1:5" ht="15.75">
      <c r="A93" s="34"/>
      <c r="B93" s="34"/>
      <c r="C93" s="34"/>
      <c r="D93" s="34"/>
      <c r="E93" s="34"/>
    </row>
    <row r="94" spans="1:5" ht="15.75">
      <c r="A94" s="34"/>
      <c r="B94" s="34"/>
      <c r="C94" s="34"/>
      <c r="D94" s="34"/>
      <c r="E94" s="34"/>
    </row>
    <row r="95" spans="1:5" ht="15.75">
      <c r="A95" s="34"/>
      <c r="B95" s="34"/>
      <c r="C95" s="34"/>
      <c r="D95" s="34"/>
      <c r="E95" s="34"/>
    </row>
    <row r="96" spans="1:5" ht="15.75">
      <c r="A96" s="34"/>
      <c r="B96" s="34"/>
      <c r="C96" s="34"/>
      <c r="D96" s="34"/>
      <c r="E96" s="34"/>
    </row>
    <row r="97" spans="1:5" ht="15.75">
      <c r="A97" s="34"/>
      <c r="B97" s="34"/>
      <c r="C97" s="34"/>
      <c r="D97" s="34"/>
      <c r="E97" s="34"/>
    </row>
    <row r="98" spans="1:5" ht="15.75">
      <c r="A98" s="34"/>
      <c r="B98" s="34"/>
      <c r="C98" s="34"/>
      <c r="D98" s="34"/>
      <c r="E98" s="34"/>
    </row>
    <row r="99" spans="1:5" ht="15.75">
      <c r="A99" s="34"/>
      <c r="B99" s="34"/>
      <c r="C99" s="34"/>
      <c r="D99" s="34"/>
      <c r="E99" s="34"/>
    </row>
    <row r="100" spans="1:5" ht="15.75">
      <c r="A100" s="34"/>
      <c r="B100" s="34"/>
      <c r="C100" s="34"/>
      <c r="D100" s="34"/>
      <c r="E100" s="34"/>
    </row>
    <row r="101" spans="1:5" ht="15.75">
      <c r="A101" s="34"/>
      <c r="B101" s="34"/>
      <c r="C101" s="34"/>
      <c r="D101" s="34"/>
      <c r="E101" s="34"/>
    </row>
    <row r="102" spans="1:5" ht="15.75">
      <c r="A102" s="34"/>
      <c r="B102" s="34"/>
      <c r="C102" s="34"/>
      <c r="D102" s="34"/>
      <c r="E102" s="34"/>
    </row>
    <row r="103" spans="1:5" ht="15.75">
      <c r="A103" s="34"/>
      <c r="B103" s="34"/>
      <c r="C103" s="34"/>
      <c r="D103" s="34"/>
      <c r="E103" s="34"/>
    </row>
    <row r="104" spans="1:5" ht="15.75">
      <c r="A104" s="34"/>
      <c r="B104" s="34"/>
      <c r="C104" s="34"/>
      <c r="D104" s="34"/>
      <c r="E104" s="34"/>
    </row>
    <row r="105" spans="1:5" ht="15.75">
      <c r="A105" s="34"/>
      <c r="B105" s="34"/>
      <c r="C105" s="34"/>
      <c r="D105" s="34"/>
      <c r="E105" s="34"/>
    </row>
    <row r="106" spans="1:5" ht="15.75">
      <c r="A106" s="34"/>
      <c r="B106" s="34"/>
      <c r="C106" s="34"/>
      <c r="D106" s="34"/>
      <c r="E106" s="34"/>
    </row>
    <row r="107" spans="1:5" ht="15.75">
      <c r="A107" s="34"/>
      <c r="B107" s="34"/>
      <c r="C107" s="34"/>
      <c r="D107" s="34"/>
      <c r="E107" s="34"/>
    </row>
    <row r="108" spans="1:5" ht="15.75">
      <c r="A108" s="34"/>
      <c r="B108" s="34"/>
      <c r="C108" s="34"/>
      <c r="D108" s="34"/>
      <c r="E108" s="34"/>
    </row>
    <row r="109" spans="1:5" ht="15.75">
      <c r="A109" s="34"/>
      <c r="B109" s="34"/>
      <c r="C109" s="34"/>
      <c r="D109" s="34"/>
      <c r="E109" s="34"/>
    </row>
    <row r="110" spans="1:5" ht="15.75">
      <c r="A110" s="34"/>
      <c r="B110" s="34"/>
      <c r="C110" s="34"/>
      <c r="D110" s="34"/>
      <c r="E110" s="34"/>
    </row>
    <row r="111" spans="1:5" ht="15.75">
      <c r="A111" s="34"/>
      <c r="B111" s="34"/>
      <c r="C111" s="34"/>
      <c r="D111" s="34"/>
      <c r="E111" s="34"/>
    </row>
    <row r="112" spans="1:5" ht="15.75">
      <c r="A112" s="34"/>
      <c r="B112" s="34"/>
      <c r="C112" s="34"/>
      <c r="D112" s="34"/>
      <c r="E112" s="34"/>
    </row>
    <row r="113" spans="1:5" ht="15.75">
      <c r="A113" s="34"/>
      <c r="B113" s="34"/>
      <c r="C113" s="34"/>
      <c r="D113" s="34"/>
      <c r="E113" s="34"/>
    </row>
    <row r="114" spans="1:5" ht="15.75">
      <c r="A114" s="34"/>
      <c r="B114" s="34"/>
      <c r="C114" s="34"/>
      <c r="D114" s="34"/>
      <c r="E114" s="34"/>
    </row>
    <row r="115" spans="1:5" ht="15.75">
      <c r="A115" s="34"/>
      <c r="B115" s="34"/>
      <c r="C115" s="34"/>
      <c r="D115" s="34"/>
      <c r="E115" s="34"/>
    </row>
    <row r="116" spans="1:5" ht="15.75">
      <c r="A116" s="34"/>
      <c r="B116" s="34"/>
      <c r="C116" s="34"/>
      <c r="D116" s="34"/>
      <c r="E116" s="34"/>
    </row>
    <row r="117" spans="1:5" ht="15.75">
      <c r="A117" s="34"/>
      <c r="B117" s="34"/>
      <c r="C117" s="34"/>
      <c r="D117" s="34"/>
      <c r="E117" s="34"/>
    </row>
    <row r="118" spans="1:5" ht="15.75">
      <c r="A118" s="34"/>
      <c r="B118" s="34"/>
      <c r="C118" s="34"/>
      <c r="D118" s="34"/>
      <c r="E118" s="34"/>
    </row>
    <row r="119" spans="1:5" ht="15.75">
      <c r="A119" s="34"/>
      <c r="B119" s="34"/>
      <c r="C119" s="34"/>
      <c r="D119" s="34"/>
      <c r="E119" s="34"/>
    </row>
    <row r="120" spans="1:5" ht="15.75">
      <c r="A120" s="34"/>
      <c r="B120" s="34"/>
      <c r="C120" s="34"/>
      <c r="D120" s="34"/>
      <c r="E120" s="34"/>
    </row>
    <row r="121" spans="1:5" ht="15.75">
      <c r="A121" s="34"/>
      <c r="B121" s="34"/>
      <c r="C121" s="34"/>
      <c r="D121" s="34"/>
      <c r="E121" s="34"/>
    </row>
    <row r="122" spans="1:5" ht="15.75">
      <c r="A122" s="34"/>
      <c r="B122" s="34"/>
      <c r="C122" s="34"/>
      <c r="D122" s="34"/>
      <c r="E122" s="34"/>
    </row>
    <row r="123" spans="1:5" ht="15.75">
      <c r="A123" s="34"/>
      <c r="B123" s="34"/>
      <c r="C123" s="34"/>
      <c r="D123" s="34"/>
      <c r="E123" s="34"/>
    </row>
    <row r="124" spans="1:5" ht="15.75">
      <c r="A124" s="34"/>
      <c r="B124" s="34"/>
      <c r="C124" s="34"/>
      <c r="D124" s="34"/>
      <c r="E124" s="34"/>
    </row>
    <row r="125" spans="1:5" ht="15.75">
      <c r="A125" s="34"/>
      <c r="B125" s="34"/>
      <c r="C125" s="34"/>
      <c r="D125" s="34"/>
      <c r="E125" s="34"/>
    </row>
    <row r="126" spans="1:5" ht="15.75">
      <c r="A126" s="34"/>
      <c r="B126" s="34"/>
      <c r="C126" s="34"/>
      <c r="D126" s="34"/>
      <c r="E126" s="34"/>
    </row>
    <row r="127" spans="1:5" ht="15.75">
      <c r="A127" s="34"/>
      <c r="B127" s="34"/>
      <c r="C127" s="34"/>
      <c r="D127" s="34"/>
      <c r="E127" s="34"/>
    </row>
    <row r="128" spans="1:5" ht="15.75">
      <c r="A128" s="34"/>
      <c r="B128" s="34"/>
      <c r="C128" s="34"/>
      <c r="D128" s="34"/>
      <c r="E128" s="34"/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  <row r="145" spans="1:5" ht="15.75">
      <c r="A145" s="34"/>
      <c r="B145" s="34"/>
      <c r="C145" s="34"/>
      <c r="D145" s="34"/>
      <c r="E145" s="34"/>
    </row>
    <row r="146" spans="1:5" ht="15.75">
      <c r="A146" s="34"/>
      <c r="B146" s="34"/>
      <c r="C146" s="34"/>
      <c r="D146" s="34"/>
      <c r="E146" s="34"/>
    </row>
    <row r="147" spans="1:5" ht="15.75">
      <c r="A147" s="34"/>
      <c r="B147" s="34"/>
      <c r="C147" s="34"/>
      <c r="D147" s="34"/>
      <c r="E147" s="34"/>
    </row>
    <row r="148" spans="1:5" ht="15.75">
      <c r="A148" s="34"/>
      <c r="B148" s="34"/>
      <c r="C148" s="34"/>
      <c r="D148" s="34"/>
      <c r="E148" s="34"/>
    </row>
    <row r="149" spans="1:5" ht="15.75">
      <c r="A149" s="34"/>
      <c r="B149" s="34"/>
      <c r="C149" s="34"/>
      <c r="D149" s="34"/>
      <c r="E149" s="34"/>
    </row>
    <row r="150" spans="1:5" ht="15.75">
      <c r="A150" s="34"/>
      <c r="B150" s="34"/>
      <c r="C150" s="34"/>
      <c r="D150" s="34"/>
      <c r="E150" s="34"/>
    </row>
    <row r="151" spans="1:5" ht="15.75">
      <c r="A151" s="34"/>
      <c r="B151" s="34"/>
      <c r="C151" s="34"/>
      <c r="D151" s="34"/>
      <c r="E151" s="34"/>
    </row>
    <row r="152" spans="1:5" ht="15.75">
      <c r="A152" s="34"/>
      <c r="B152" s="34"/>
      <c r="C152" s="34"/>
      <c r="D152" s="34"/>
      <c r="E152" s="34"/>
    </row>
    <row r="153" spans="1:5" ht="15.75">
      <c r="A153" s="34"/>
      <c r="B153" s="34"/>
      <c r="C153" s="34"/>
      <c r="D153" s="34"/>
      <c r="E153" s="34"/>
    </row>
    <row r="154" spans="1:5" ht="15.75">
      <c r="A154" s="34"/>
      <c r="B154" s="34"/>
      <c r="C154" s="34"/>
      <c r="D154" s="34"/>
      <c r="E154" s="34"/>
    </row>
    <row r="155" spans="1:5" ht="15.75">
      <c r="A155" s="34"/>
      <c r="B155" s="34"/>
      <c r="C155" s="34"/>
      <c r="D155" s="34"/>
      <c r="E155" s="34"/>
    </row>
    <row r="156" spans="1:5" ht="15.75">
      <c r="A156" s="34"/>
      <c r="B156" s="34"/>
      <c r="C156" s="34"/>
      <c r="D156" s="34"/>
      <c r="E156" s="34"/>
    </row>
    <row r="157" spans="1:5" ht="15.75">
      <c r="A157" s="34"/>
      <c r="B157" s="34"/>
      <c r="C157" s="34"/>
      <c r="D157" s="34"/>
      <c r="E157" s="34"/>
    </row>
    <row r="158" spans="1:5" ht="15.75">
      <c r="A158" s="34"/>
      <c r="B158" s="34"/>
      <c r="C158" s="34"/>
      <c r="D158" s="34"/>
      <c r="E158" s="34"/>
    </row>
    <row r="159" spans="1:5" ht="15.75">
      <c r="A159" s="34"/>
      <c r="B159" s="34"/>
      <c r="C159" s="34"/>
      <c r="D159" s="34"/>
      <c r="E159" s="34"/>
    </row>
    <row r="160" spans="1:5" ht="15.75">
      <c r="A160" s="34"/>
      <c r="B160" s="34"/>
      <c r="C160" s="34"/>
      <c r="D160" s="34"/>
      <c r="E160" s="34"/>
    </row>
    <row r="161" spans="1:5" ht="15.75">
      <c r="A161" s="34"/>
      <c r="B161" s="34"/>
      <c r="C161" s="34"/>
      <c r="D161" s="34"/>
      <c r="E161" s="34"/>
    </row>
    <row r="162" spans="1:5" ht="15.75">
      <c r="A162" s="34"/>
      <c r="B162" s="34"/>
      <c r="C162" s="34"/>
      <c r="D162" s="34"/>
      <c r="E162" s="34"/>
    </row>
    <row r="163" spans="1:5" ht="15.75">
      <c r="A163" s="34"/>
      <c r="B163" s="34"/>
      <c r="C163" s="34"/>
      <c r="D163" s="34"/>
      <c r="E163" s="34"/>
    </row>
    <row r="164" spans="1:5" ht="15.75">
      <c r="A164" s="34"/>
      <c r="B164" s="34"/>
      <c r="C164" s="34"/>
      <c r="D164" s="34"/>
      <c r="E164" s="34"/>
    </row>
    <row r="165" spans="1:5" ht="15.75">
      <c r="A165" s="34"/>
      <c r="B165" s="34"/>
      <c r="C165" s="34"/>
      <c r="D165" s="34"/>
      <c r="E165" s="34"/>
    </row>
    <row r="166" spans="1:5" ht="15.75">
      <c r="A166" s="34"/>
      <c r="B166" s="34"/>
      <c r="C166" s="34"/>
      <c r="D166" s="34"/>
      <c r="E166" s="34"/>
    </row>
    <row r="167" spans="1:5" ht="15.75">
      <c r="A167" s="34"/>
      <c r="B167" s="34"/>
      <c r="C167" s="34"/>
      <c r="D167" s="34"/>
      <c r="E167" s="34"/>
    </row>
    <row r="168" spans="1:5" ht="15.75">
      <c r="A168" s="34"/>
      <c r="B168" s="34"/>
      <c r="C168" s="34"/>
      <c r="D168" s="34"/>
      <c r="E168" s="34"/>
    </row>
    <row r="169" spans="1:5" ht="15.75">
      <c r="A169" s="34"/>
      <c r="B169" s="34"/>
      <c r="C169" s="34"/>
      <c r="D169" s="34"/>
      <c r="E169" s="34"/>
    </row>
    <row r="170" spans="1:5" ht="15.75">
      <c r="A170" s="34"/>
      <c r="B170" s="34"/>
      <c r="C170" s="34"/>
      <c r="D170" s="34"/>
      <c r="E170" s="34"/>
    </row>
    <row r="171" spans="1:5" ht="15.75">
      <c r="A171" s="34"/>
      <c r="B171" s="34"/>
      <c r="C171" s="34"/>
      <c r="D171" s="34"/>
      <c r="E171" s="34"/>
    </row>
    <row r="172" spans="1:5" ht="15.75">
      <c r="A172" s="34"/>
      <c r="B172" s="34"/>
      <c r="C172" s="34"/>
      <c r="D172" s="34"/>
      <c r="E172" s="34"/>
    </row>
    <row r="173" spans="1:5" ht="15.75">
      <c r="A173" s="34"/>
      <c r="B173" s="34"/>
      <c r="C173" s="34"/>
      <c r="D173" s="34"/>
      <c r="E173" s="34"/>
    </row>
    <row r="174" spans="1:5" ht="15.75">
      <c r="A174" s="34"/>
      <c r="B174" s="34"/>
      <c r="C174" s="34"/>
      <c r="D174" s="34"/>
      <c r="E174" s="34"/>
    </row>
    <row r="175" spans="1:5" ht="15.75">
      <c r="A175" s="34"/>
      <c r="B175" s="34"/>
      <c r="C175" s="34"/>
      <c r="D175" s="34"/>
      <c r="E175" s="34"/>
    </row>
    <row r="176" spans="1:5" ht="15.75">
      <c r="A176" s="34"/>
      <c r="B176" s="34"/>
      <c r="C176" s="34"/>
      <c r="D176" s="34"/>
      <c r="E176" s="34"/>
    </row>
    <row r="177" spans="1:5" ht="15.75">
      <c r="A177" s="34"/>
      <c r="B177" s="34"/>
      <c r="C177" s="34"/>
      <c r="D177" s="34"/>
      <c r="E177" s="34"/>
    </row>
    <row r="178" spans="1:5" ht="15.75">
      <c r="A178" s="34"/>
      <c r="B178" s="34"/>
      <c r="C178" s="34"/>
      <c r="D178" s="34"/>
      <c r="E178" s="34"/>
    </row>
    <row r="179" spans="1:5" ht="15.75">
      <c r="A179" s="34"/>
      <c r="B179" s="34"/>
      <c r="C179" s="34"/>
      <c r="D179" s="34"/>
      <c r="E179" s="34"/>
    </row>
    <row r="180" spans="1:5" ht="15.75">
      <c r="A180" s="34"/>
      <c r="B180" s="34"/>
      <c r="C180" s="34"/>
      <c r="D180" s="34"/>
      <c r="E180" s="34"/>
    </row>
    <row r="181" spans="1:5" ht="15.75">
      <c r="A181" s="34"/>
      <c r="B181" s="34"/>
      <c r="C181" s="34"/>
      <c r="D181" s="34"/>
      <c r="E181" s="34"/>
    </row>
    <row r="182" spans="1:5" ht="15.75">
      <c r="A182" s="34"/>
      <c r="B182" s="34"/>
      <c r="C182" s="34"/>
      <c r="D182" s="34"/>
      <c r="E182" s="34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41" bestFit="1" customWidth="1"/>
    <col min="2" max="2" width="12.57421875" style="41" bestFit="1" customWidth="1"/>
    <col min="3" max="5" width="8.421875" style="41" bestFit="1" customWidth="1"/>
    <col min="6" max="6" width="7.140625" style="41" bestFit="1" customWidth="1"/>
    <col min="7" max="7" width="7.28125" style="41" bestFit="1" customWidth="1"/>
    <col min="8" max="8" width="7.140625" style="41" bestFit="1" customWidth="1"/>
    <col min="9" max="9" width="7.28125" style="41" bestFit="1" customWidth="1"/>
    <col min="10" max="16384" width="9.140625" style="41" customWidth="1"/>
  </cols>
  <sheetData>
    <row r="1" spans="1:9" ht="12.75">
      <c r="A1" s="1467" t="s">
        <v>479</v>
      </c>
      <c r="B1" s="1467"/>
      <c r="C1" s="1467"/>
      <c r="D1" s="1467"/>
      <c r="E1" s="1467"/>
      <c r="F1" s="1467"/>
      <c r="G1" s="1467"/>
      <c r="H1" s="1467"/>
      <c r="I1" s="1467"/>
    </row>
    <row r="2" spans="1:9" ht="15.75">
      <c r="A2" s="1466" t="s">
        <v>1227</v>
      </c>
      <c r="B2" s="1466"/>
      <c r="C2" s="1466"/>
      <c r="D2" s="1466"/>
      <c r="E2" s="1466"/>
      <c r="F2" s="1466"/>
      <c r="G2" s="1466"/>
      <c r="H2" s="1466"/>
      <c r="I2" s="1466"/>
    </row>
    <row r="3" spans="1:9" ht="13.5" thickBot="1">
      <c r="A3" s="73"/>
      <c r="B3" s="73"/>
      <c r="C3" s="73"/>
      <c r="D3" s="73"/>
      <c r="E3" s="73"/>
      <c r="F3" s="73"/>
      <c r="G3" s="73"/>
      <c r="H3" s="1462" t="s">
        <v>116</v>
      </c>
      <c r="I3" s="1462"/>
    </row>
    <row r="4" spans="1:9" ht="13.5" thickTop="1">
      <c r="A4" s="840"/>
      <c r="B4" s="981">
        <v>2011</v>
      </c>
      <c r="C4" s="981">
        <v>2011</v>
      </c>
      <c r="D4" s="981">
        <v>2012</v>
      </c>
      <c r="E4" s="981">
        <v>2012</v>
      </c>
      <c r="F4" s="1456" t="s">
        <v>1084</v>
      </c>
      <c r="G4" s="1457"/>
      <c r="H4" s="1457"/>
      <c r="I4" s="1458"/>
    </row>
    <row r="5" spans="1:9" ht="12.75">
      <c r="A5" s="1009" t="s">
        <v>295</v>
      </c>
      <c r="B5" s="983" t="s">
        <v>759</v>
      </c>
      <c r="C5" s="983" t="s">
        <v>384</v>
      </c>
      <c r="D5" s="983" t="s">
        <v>409</v>
      </c>
      <c r="E5" s="983" t="s">
        <v>432</v>
      </c>
      <c r="F5" s="1463" t="s">
        <v>431</v>
      </c>
      <c r="G5" s="1464"/>
      <c r="H5" s="1463" t="s">
        <v>255</v>
      </c>
      <c r="I5" s="1465"/>
    </row>
    <row r="6" spans="1:9" ht="12.75">
      <c r="A6" s="1011"/>
      <c r="B6" s="810"/>
      <c r="C6" s="810"/>
      <c r="D6" s="810"/>
      <c r="E6" s="810"/>
      <c r="F6" s="810" t="s">
        <v>385</v>
      </c>
      <c r="G6" s="810" t="s">
        <v>374</v>
      </c>
      <c r="H6" s="810" t="s">
        <v>385</v>
      </c>
      <c r="I6" s="811" t="s">
        <v>374</v>
      </c>
    </row>
    <row r="7" spans="1:9" s="73" customFormat="1" ht="12.75">
      <c r="A7" s="194" t="s">
        <v>1228</v>
      </c>
      <c r="B7" s="105">
        <v>16662.05452869</v>
      </c>
      <c r="C7" s="105">
        <v>17154.104105420007</v>
      </c>
      <c r="D7" s="105">
        <v>23325.669200779994</v>
      </c>
      <c r="E7" s="105">
        <v>23433.057671999995</v>
      </c>
      <c r="F7" s="105">
        <v>492.04957673000536</v>
      </c>
      <c r="G7" s="105">
        <v>2.9531146707193683</v>
      </c>
      <c r="H7" s="105">
        <v>107.38847122000152</v>
      </c>
      <c r="I7" s="175">
        <v>0.46038752541517874</v>
      </c>
    </row>
    <row r="8" spans="1:9" s="73" customFormat="1" ht="12.75">
      <c r="A8" s="194" t="s">
        <v>1229</v>
      </c>
      <c r="B8" s="105">
        <v>2834.0999955400007</v>
      </c>
      <c r="C8" s="105">
        <v>2756.53986697</v>
      </c>
      <c r="D8" s="105">
        <v>2443.2657572499998</v>
      </c>
      <c r="E8" s="105">
        <v>1984.4964831200002</v>
      </c>
      <c r="F8" s="105">
        <v>-77.56012857000087</v>
      </c>
      <c r="G8" s="105">
        <v>-2.7366757945046607</v>
      </c>
      <c r="H8" s="105">
        <v>-458.76927412999953</v>
      </c>
      <c r="I8" s="175">
        <v>-18.77688797334777</v>
      </c>
    </row>
    <row r="9" spans="1:9" s="73" customFormat="1" ht="12.75">
      <c r="A9" s="194" t="s">
        <v>1230</v>
      </c>
      <c r="B9" s="105">
        <v>8230.855684220001</v>
      </c>
      <c r="C9" s="105">
        <v>8194.217009850001</v>
      </c>
      <c r="D9" s="105">
        <v>7593.59513932</v>
      </c>
      <c r="E9" s="105">
        <v>7809.891935</v>
      </c>
      <c r="F9" s="105">
        <v>-36.638674370000444</v>
      </c>
      <c r="G9" s="105">
        <v>-0.4451380971269273</v>
      </c>
      <c r="H9" s="105">
        <v>216.29679567999938</v>
      </c>
      <c r="I9" s="175">
        <v>2.848410953067595</v>
      </c>
    </row>
    <row r="10" spans="1:9" s="73" customFormat="1" ht="12.75">
      <c r="A10" s="194" t="s">
        <v>1231</v>
      </c>
      <c r="B10" s="105">
        <v>14275.088249399541</v>
      </c>
      <c r="C10" s="105">
        <v>15061.50673665</v>
      </c>
      <c r="D10" s="105">
        <v>10616.257456842</v>
      </c>
      <c r="E10" s="105">
        <v>10206.323771152001</v>
      </c>
      <c r="F10" s="105">
        <v>786.4184872504593</v>
      </c>
      <c r="G10" s="105">
        <v>5.509027149331555</v>
      </c>
      <c r="H10" s="105">
        <v>-409.93368568999904</v>
      </c>
      <c r="I10" s="175">
        <v>-3.8613766419709767</v>
      </c>
    </row>
    <row r="11" spans="1:10" ht="12.75">
      <c r="A11" s="198" t="s">
        <v>1232</v>
      </c>
      <c r="B11" s="199">
        <v>13629.232340019542</v>
      </c>
      <c r="C11" s="199">
        <v>14319.99375037</v>
      </c>
      <c r="D11" s="199">
        <v>10104.533768822002</v>
      </c>
      <c r="E11" s="199">
        <v>9683.989611622002</v>
      </c>
      <c r="F11" s="199">
        <v>690.7614103504584</v>
      </c>
      <c r="G11" s="199">
        <v>5.068234168421756</v>
      </c>
      <c r="H11" s="199">
        <v>-420.5441572</v>
      </c>
      <c r="I11" s="177">
        <v>-4.161935293814427</v>
      </c>
      <c r="J11" s="73"/>
    </row>
    <row r="12" spans="1:10" ht="12.75">
      <c r="A12" s="198" t="s">
        <v>1233</v>
      </c>
      <c r="B12" s="199">
        <v>645.8559093800001</v>
      </c>
      <c r="C12" s="199">
        <v>741.51298628</v>
      </c>
      <c r="D12" s="199">
        <v>511.72368801999977</v>
      </c>
      <c r="E12" s="199">
        <v>522.3341595299997</v>
      </c>
      <c r="F12" s="199">
        <v>95.65707689999988</v>
      </c>
      <c r="G12" s="199">
        <v>14.810900622064052</v>
      </c>
      <c r="H12" s="199">
        <v>10.610471509999968</v>
      </c>
      <c r="I12" s="177">
        <v>2.07347671378177</v>
      </c>
      <c r="J12" s="73"/>
    </row>
    <row r="13" spans="1:9" s="73" customFormat="1" ht="12.75">
      <c r="A13" s="194" t="s">
        <v>1234</v>
      </c>
      <c r="B13" s="105">
        <v>606585.1087456392</v>
      </c>
      <c r="C13" s="105">
        <v>600203.3325140801</v>
      </c>
      <c r="D13" s="105">
        <v>678906.9945349424</v>
      </c>
      <c r="E13" s="105">
        <v>678670.7617796686</v>
      </c>
      <c r="F13" s="105">
        <v>-6381.77623155911</v>
      </c>
      <c r="G13" s="105">
        <v>-1.0520825749837515</v>
      </c>
      <c r="H13" s="105">
        <v>-236.23275527381338</v>
      </c>
      <c r="I13" s="175">
        <v>-0.034796040867959385</v>
      </c>
    </row>
    <row r="14" spans="1:10" ht="12.75">
      <c r="A14" s="198" t="s">
        <v>1235</v>
      </c>
      <c r="B14" s="199">
        <v>525060.9612765791</v>
      </c>
      <c r="C14" s="199">
        <v>520077.37194625905</v>
      </c>
      <c r="D14" s="199">
        <v>573535.8345931795</v>
      </c>
      <c r="E14" s="199">
        <v>569636.7779160166</v>
      </c>
      <c r="F14" s="199">
        <v>-4983.589330320014</v>
      </c>
      <c r="G14" s="199">
        <v>-0.949144898947244</v>
      </c>
      <c r="H14" s="199">
        <v>-3899.05667716288</v>
      </c>
      <c r="I14" s="177">
        <v>-0.6798279099558896</v>
      </c>
      <c r="J14" s="73"/>
    </row>
    <row r="15" spans="1:10" ht="12.75">
      <c r="A15" s="198" t="s">
        <v>1236</v>
      </c>
      <c r="B15" s="199">
        <v>433995.852555396</v>
      </c>
      <c r="C15" s="199">
        <v>423645.59947859304</v>
      </c>
      <c r="D15" s="199">
        <v>478271.63838345493</v>
      </c>
      <c r="E15" s="199">
        <v>474234.16364186537</v>
      </c>
      <c r="F15" s="199">
        <v>-10350.25307680294</v>
      </c>
      <c r="G15" s="199">
        <v>-2.384873729981513</v>
      </c>
      <c r="H15" s="199">
        <v>-4037.474741589569</v>
      </c>
      <c r="I15" s="177">
        <v>-0.84418025606455</v>
      </c>
      <c r="J15" s="73"/>
    </row>
    <row r="16" spans="1:10" ht="12.75">
      <c r="A16" s="198" t="s">
        <v>1237</v>
      </c>
      <c r="B16" s="199">
        <v>17283.51676812</v>
      </c>
      <c r="C16" s="199">
        <v>20762.801247713</v>
      </c>
      <c r="D16" s="199">
        <v>19650.547087962004</v>
      </c>
      <c r="E16" s="199">
        <v>20208.691744661504</v>
      </c>
      <c r="F16" s="199">
        <v>3479.2844795929996</v>
      </c>
      <c r="G16" s="199">
        <v>20.13065122261837</v>
      </c>
      <c r="H16" s="199">
        <v>558.1446566995</v>
      </c>
      <c r="I16" s="177">
        <v>2.84035174288568</v>
      </c>
      <c r="J16" s="73"/>
    </row>
    <row r="17" spans="1:10" ht="12.75">
      <c r="A17" s="198" t="s">
        <v>1238</v>
      </c>
      <c r="B17" s="199">
        <v>2674.7060753499995</v>
      </c>
      <c r="C17" s="199">
        <v>2710.386905340001</v>
      </c>
      <c r="D17" s="199">
        <v>2640.409026640001</v>
      </c>
      <c r="E17" s="199">
        <v>2728.276695640001</v>
      </c>
      <c r="F17" s="199">
        <v>35.68082999000126</v>
      </c>
      <c r="G17" s="199">
        <v>1.3340093821461196</v>
      </c>
      <c r="H17" s="199">
        <v>87.8676690000002</v>
      </c>
      <c r="I17" s="177">
        <v>3.3278052041737802</v>
      </c>
      <c r="J17" s="73"/>
    </row>
    <row r="18" spans="1:10" ht="12.75">
      <c r="A18" s="198" t="s">
        <v>1239</v>
      </c>
      <c r="B18" s="199">
        <v>56000.688014681306</v>
      </c>
      <c r="C18" s="199">
        <v>55746.687058451</v>
      </c>
      <c r="D18" s="199">
        <v>52771.088552612506</v>
      </c>
      <c r="E18" s="199">
        <v>52358.836851112515</v>
      </c>
      <c r="F18" s="199">
        <v>-254.0009562303021</v>
      </c>
      <c r="G18" s="199">
        <v>-0.4535675636051337</v>
      </c>
      <c r="H18" s="199">
        <v>-412.2517014999903</v>
      </c>
      <c r="I18" s="177">
        <v>-0.7812074998016717</v>
      </c>
      <c r="J18" s="73"/>
    </row>
    <row r="19" spans="1:10" ht="12.75">
      <c r="A19" s="198" t="s">
        <v>1240</v>
      </c>
      <c r="B19" s="199">
        <v>15106.197863031895</v>
      </c>
      <c r="C19" s="199">
        <v>17211.897256161992</v>
      </c>
      <c r="D19" s="199">
        <v>20202.151542509895</v>
      </c>
      <c r="E19" s="199">
        <v>20106.808982737395</v>
      </c>
      <c r="F19" s="199">
        <v>2105.6993931300967</v>
      </c>
      <c r="G19" s="199">
        <v>13.939307641952675</v>
      </c>
      <c r="H19" s="199">
        <v>-95.34255977249995</v>
      </c>
      <c r="I19" s="177">
        <v>-0.4719426026078344</v>
      </c>
      <c r="J19" s="73"/>
    </row>
    <row r="20" spans="1:10" ht="12.75">
      <c r="A20" s="198" t="s">
        <v>1241</v>
      </c>
      <c r="B20" s="199">
        <v>81524.14746906002</v>
      </c>
      <c r="C20" s="199">
        <v>80125.96056782098</v>
      </c>
      <c r="D20" s="199">
        <v>105371.15994176298</v>
      </c>
      <c r="E20" s="199">
        <v>109033.98386365203</v>
      </c>
      <c r="F20" s="199">
        <v>-1398.186901239038</v>
      </c>
      <c r="G20" s="199">
        <v>-1.7150585987663065</v>
      </c>
      <c r="H20" s="199">
        <v>3662.823921889052</v>
      </c>
      <c r="I20" s="177">
        <v>3.4761161630121933</v>
      </c>
      <c r="J20" s="73"/>
    </row>
    <row r="21" spans="1:10" ht="12.75">
      <c r="A21" s="198" t="s">
        <v>1242</v>
      </c>
      <c r="B21" s="199">
        <v>7145.059496209001</v>
      </c>
      <c r="C21" s="199">
        <v>7042.536611209003</v>
      </c>
      <c r="D21" s="199">
        <v>9370.159705709004</v>
      </c>
      <c r="E21" s="199">
        <v>9218.442113539</v>
      </c>
      <c r="F21" s="199">
        <v>-102.52288499999759</v>
      </c>
      <c r="G21" s="199">
        <v>-1.434877974835532</v>
      </c>
      <c r="H21" s="199">
        <v>-151.71759217000363</v>
      </c>
      <c r="I21" s="177">
        <v>-1.6191569507354917</v>
      </c>
      <c r="J21" s="73"/>
    </row>
    <row r="22" spans="1:10" ht="12.75">
      <c r="A22" s="198" t="s">
        <v>1243</v>
      </c>
      <c r="B22" s="199">
        <v>2364.8419921600007</v>
      </c>
      <c r="C22" s="199">
        <v>2220.8937162100005</v>
      </c>
      <c r="D22" s="199">
        <v>3396.9698277199996</v>
      </c>
      <c r="E22" s="199">
        <v>2893.6723618700003</v>
      </c>
      <c r="F22" s="199">
        <v>-143.94827595000015</v>
      </c>
      <c r="G22" s="199">
        <v>-6.087014541657415</v>
      </c>
      <c r="H22" s="199">
        <v>-503.2974658499993</v>
      </c>
      <c r="I22" s="177">
        <v>-14.816071127361347</v>
      </c>
      <c r="J22" s="73"/>
    </row>
    <row r="23" spans="1:10" ht="12.75">
      <c r="A23" s="198" t="s">
        <v>1244</v>
      </c>
      <c r="B23" s="199">
        <v>89.762</v>
      </c>
      <c r="C23" s="199">
        <v>94.834</v>
      </c>
      <c r="D23" s="199">
        <v>146.48635903</v>
      </c>
      <c r="E23" s="199">
        <v>270.56335902999996</v>
      </c>
      <c r="F23" s="199">
        <v>5.072000000000003</v>
      </c>
      <c r="G23" s="199">
        <v>5.650497983556519</v>
      </c>
      <c r="H23" s="199">
        <v>124.07699999999997</v>
      </c>
      <c r="I23" s="177">
        <v>84.70208476858201</v>
      </c>
      <c r="J23" s="73"/>
    </row>
    <row r="24" spans="1:10" ht="12.75">
      <c r="A24" s="198" t="s">
        <v>1245</v>
      </c>
      <c r="B24" s="199">
        <v>4690.455504049001</v>
      </c>
      <c r="C24" s="199">
        <v>4726.8088949990015</v>
      </c>
      <c r="D24" s="199">
        <v>5826.703518959001</v>
      </c>
      <c r="E24" s="199">
        <v>6054.206392639001</v>
      </c>
      <c r="F24" s="199">
        <v>36.353390950000176</v>
      </c>
      <c r="G24" s="199">
        <v>0.7750503318626171</v>
      </c>
      <c r="H24" s="199">
        <v>227.50287368000045</v>
      </c>
      <c r="I24" s="177">
        <v>3.904486867055253</v>
      </c>
      <c r="J24" s="73"/>
    </row>
    <row r="25" spans="1:10" ht="12.75">
      <c r="A25" s="198" t="s">
        <v>1246</v>
      </c>
      <c r="B25" s="199">
        <v>74379.08797285099</v>
      </c>
      <c r="C25" s="199">
        <v>73083.42395661196</v>
      </c>
      <c r="D25" s="199">
        <v>96001.000236054</v>
      </c>
      <c r="E25" s="199">
        <v>99815.54175011301</v>
      </c>
      <c r="F25" s="199">
        <v>-1295.664016239025</v>
      </c>
      <c r="G25" s="199">
        <v>-1.7419735191052</v>
      </c>
      <c r="H25" s="199">
        <v>3814.5415140590194</v>
      </c>
      <c r="I25" s="177">
        <v>3.973439344048038</v>
      </c>
      <c r="J25" s="73"/>
    </row>
    <row r="26" spans="1:10" ht="12.75">
      <c r="A26" s="198" t="s">
        <v>1247</v>
      </c>
      <c r="B26" s="199">
        <v>15109.386876110997</v>
      </c>
      <c r="C26" s="199">
        <v>14160.473019104993</v>
      </c>
      <c r="D26" s="199">
        <v>18539.428882022</v>
      </c>
      <c r="E26" s="199">
        <v>18539.495293102</v>
      </c>
      <c r="F26" s="199">
        <v>-948.913857006004</v>
      </c>
      <c r="G26" s="199">
        <v>-6.280293600174495</v>
      </c>
      <c r="H26" s="199">
        <v>0.066411080002581</v>
      </c>
      <c r="I26" s="177">
        <v>0.0003582153497024979</v>
      </c>
      <c r="J26" s="73"/>
    </row>
    <row r="27" spans="1:10" ht="12.75">
      <c r="A27" s="198" t="s">
        <v>1248</v>
      </c>
      <c r="B27" s="199">
        <v>3165.57456809</v>
      </c>
      <c r="C27" s="199">
        <v>3160.0777793899997</v>
      </c>
      <c r="D27" s="199">
        <v>3884.662701269999</v>
      </c>
      <c r="E27" s="199">
        <v>3826.5449058799995</v>
      </c>
      <c r="F27" s="199">
        <v>-5.496788700000252</v>
      </c>
      <c r="G27" s="199">
        <v>-0.17364268576736852</v>
      </c>
      <c r="H27" s="199">
        <v>-58.11779538999963</v>
      </c>
      <c r="I27" s="177">
        <v>-1.496083440423267</v>
      </c>
      <c r="J27" s="73"/>
    </row>
    <row r="28" spans="1:9" ht="12.75">
      <c r="A28" s="198" t="s">
        <v>1249</v>
      </c>
      <c r="B28" s="199">
        <v>56104.12652865002</v>
      </c>
      <c r="C28" s="199">
        <v>55762.873158116985</v>
      </c>
      <c r="D28" s="199">
        <v>73576.90865276201</v>
      </c>
      <c r="E28" s="199">
        <v>77449.50155113102</v>
      </c>
      <c r="F28" s="199">
        <v>-341.2533705330352</v>
      </c>
      <c r="G28" s="199">
        <v>-0.6082500372923041</v>
      </c>
      <c r="H28" s="199">
        <v>3872.59289836901</v>
      </c>
      <c r="I28" s="177">
        <v>5.263326455648305</v>
      </c>
    </row>
    <row r="29" spans="1:9" ht="12.75">
      <c r="A29" s="198" t="s">
        <v>1250</v>
      </c>
      <c r="B29" s="199">
        <v>3291.0073626600006</v>
      </c>
      <c r="C29" s="199">
        <v>3004.4753739600005</v>
      </c>
      <c r="D29" s="199">
        <v>4244.56395338</v>
      </c>
      <c r="E29" s="199">
        <v>5999.59945505</v>
      </c>
      <c r="F29" s="199">
        <v>-286.53198870000006</v>
      </c>
      <c r="G29" s="199">
        <v>-8.706513147038564</v>
      </c>
      <c r="H29" s="199">
        <v>1755.0355016699996</v>
      </c>
      <c r="I29" s="177">
        <v>41.347839753302395</v>
      </c>
    </row>
    <row r="30" spans="1:9" ht="12.75">
      <c r="A30" s="198" t="s">
        <v>1251</v>
      </c>
      <c r="B30" s="199">
        <v>2145.4123314099998</v>
      </c>
      <c r="C30" s="199">
        <v>2023.7528266500003</v>
      </c>
      <c r="D30" s="199">
        <v>2256.2036021500003</v>
      </c>
      <c r="E30" s="199">
        <v>2166.3992904500005</v>
      </c>
      <c r="F30" s="199">
        <v>-121.65950475999944</v>
      </c>
      <c r="G30" s="199">
        <v>-5.670681713665869</v>
      </c>
      <c r="H30" s="199">
        <v>-89.80431169999974</v>
      </c>
      <c r="I30" s="177">
        <v>-3.9803283539846612</v>
      </c>
    </row>
    <row r="31" spans="1:9" ht="12.75">
      <c r="A31" s="198" t="s">
        <v>1252</v>
      </c>
      <c r="B31" s="199">
        <v>50667.70683458002</v>
      </c>
      <c r="C31" s="199">
        <v>50734.597301277</v>
      </c>
      <c r="D31" s="199">
        <v>67076.141097232</v>
      </c>
      <c r="E31" s="199">
        <v>69283.50280563103</v>
      </c>
      <c r="F31" s="199">
        <v>66.89046669697564</v>
      </c>
      <c r="G31" s="199">
        <v>0.13201794767495537</v>
      </c>
      <c r="H31" s="199">
        <v>2207.361708399025</v>
      </c>
      <c r="I31" s="177">
        <v>3.2908299020948224</v>
      </c>
    </row>
    <row r="32" spans="1:9" s="73" customFormat="1" ht="12.75">
      <c r="A32" s="194" t="s">
        <v>1253</v>
      </c>
      <c r="B32" s="105">
        <v>6203.767240751</v>
      </c>
      <c r="C32" s="105">
        <v>7201.510829827</v>
      </c>
      <c r="D32" s="105">
        <v>9828.094216265003</v>
      </c>
      <c r="E32" s="105">
        <v>9450.977184444002</v>
      </c>
      <c r="F32" s="105">
        <v>997.7435890759998</v>
      </c>
      <c r="G32" s="105">
        <v>16.0828662707084</v>
      </c>
      <c r="H32" s="105">
        <v>-377.11703182100064</v>
      </c>
      <c r="I32" s="175">
        <v>-3.837132851218407</v>
      </c>
    </row>
    <row r="33" spans="1:10" ht="12.75">
      <c r="A33" s="198" t="s">
        <v>1254</v>
      </c>
      <c r="B33" s="199">
        <v>338.74181803</v>
      </c>
      <c r="C33" s="199">
        <v>333.7</v>
      </c>
      <c r="D33" s="199">
        <v>658.9224136390043</v>
      </c>
      <c r="E33" s="199">
        <v>434.1589415690043</v>
      </c>
      <c r="F33" s="199">
        <v>-5.041818030000002</v>
      </c>
      <c r="G33" s="199">
        <v>-1.4883955158891788</v>
      </c>
      <c r="H33" s="199">
        <v>-224.76347206999998</v>
      </c>
      <c r="I33" s="177">
        <v>-34.11076439617645</v>
      </c>
      <c r="J33" s="73"/>
    </row>
    <row r="34" spans="1:10" ht="12.75">
      <c r="A34" s="198" t="s">
        <v>1255</v>
      </c>
      <c r="B34" s="199">
        <v>5865.025422721001</v>
      </c>
      <c r="C34" s="199">
        <v>6867.810829827</v>
      </c>
      <c r="D34" s="199">
        <v>9169.171802625997</v>
      </c>
      <c r="E34" s="199">
        <v>9016.818242874995</v>
      </c>
      <c r="F34" s="199">
        <v>1002.7854071059992</v>
      </c>
      <c r="G34" s="199">
        <v>17.097716289877056</v>
      </c>
      <c r="H34" s="199">
        <v>-152.35355975100174</v>
      </c>
      <c r="I34" s="177">
        <v>-1.661584743208417</v>
      </c>
      <c r="J34" s="73"/>
    </row>
    <row r="35" spans="1:10" ht="12.75">
      <c r="A35" s="198" t="s">
        <v>1256</v>
      </c>
      <c r="B35" s="199">
        <v>4365.160812443</v>
      </c>
      <c r="C35" s="199">
        <v>4600.044728530001</v>
      </c>
      <c r="D35" s="199">
        <v>8087.9601995409985</v>
      </c>
      <c r="E35" s="199">
        <v>7969.4064809209995</v>
      </c>
      <c r="F35" s="199">
        <v>234.88391608700022</v>
      </c>
      <c r="G35" s="199">
        <v>5.380876585748175</v>
      </c>
      <c r="H35" s="199">
        <v>-118.55371861999902</v>
      </c>
      <c r="I35" s="177">
        <v>-1.4658049210816724</v>
      </c>
      <c r="J35" s="73"/>
    </row>
    <row r="36" spans="1:10" ht="12.75">
      <c r="A36" s="198" t="s">
        <v>1257</v>
      </c>
      <c r="B36" s="199">
        <v>1033.07699995</v>
      </c>
      <c r="C36" s="199">
        <v>1885.1312390899993</v>
      </c>
      <c r="D36" s="199">
        <v>293.45955275000006</v>
      </c>
      <c r="E36" s="199">
        <v>400.01600591000005</v>
      </c>
      <c r="F36" s="199">
        <v>852.0542391399993</v>
      </c>
      <c r="G36" s="199">
        <v>82.47732155311152</v>
      </c>
      <c r="H36" s="199">
        <v>106.55645315999999</v>
      </c>
      <c r="I36" s="177">
        <v>36.31043943244065</v>
      </c>
      <c r="J36" s="73"/>
    </row>
    <row r="37" spans="1:10" ht="12.75">
      <c r="A37" s="198" t="s">
        <v>1258</v>
      </c>
      <c r="B37" s="199">
        <v>174.91799999999998</v>
      </c>
      <c r="C37" s="199">
        <v>189.103247115</v>
      </c>
      <c r="D37" s="199">
        <v>191.76</v>
      </c>
      <c r="E37" s="199">
        <v>193.40699999999995</v>
      </c>
      <c r="F37" s="199">
        <v>14.18524711500001</v>
      </c>
      <c r="G37" s="199">
        <v>8.109655447123803</v>
      </c>
      <c r="H37" s="199">
        <v>1.646999999999963</v>
      </c>
      <c r="I37" s="177">
        <v>0.8588861076345239</v>
      </c>
      <c r="J37" s="73"/>
    </row>
    <row r="38" spans="1:10" ht="12.75">
      <c r="A38" s="198" t="s">
        <v>1259</v>
      </c>
      <c r="B38" s="199">
        <v>291.86961032799996</v>
      </c>
      <c r="C38" s="199">
        <v>193.53161509200004</v>
      </c>
      <c r="D38" s="199">
        <v>595.9920503349999</v>
      </c>
      <c r="E38" s="199">
        <v>453.98875604399996</v>
      </c>
      <c r="F38" s="199">
        <v>-98.33799523599993</v>
      </c>
      <c r="G38" s="199">
        <v>-33.692440650292006</v>
      </c>
      <c r="H38" s="199">
        <v>-142.00329429099997</v>
      </c>
      <c r="I38" s="177">
        <v>-23.826373893943995</v>
      </c>
      <c r="J38" s="73"/>
    </row>
    <row r="39" spans="1:9" s="73" customFormat="1" ht="12.75">
      <c r="A39" s="194" t="s">
        <v>1260</v>
      </c>
      <c r="B39" s="195">
        <v>11148.98999763</v>
      </c>
      <c r="C39" s="195">
        <v>12150.16742157</v>
      </c>
      <c r="D39" s="195">
        <v>16959.3057455</v>
      </c>
      <c r="E39" s="195">
        <v>16026.686371847996</v>
      </c>
      <c r="F39" s="195">
        <v>1001.1774239400002</v>
      </c>
      <c r="G39" s="195">
        <v>8.9799831567956</v>
      </c>
      <c r="H39" s="195">
        <v>-932.6193736520054</v>
      </c>
      <c r="I39" s="196">
        <v>-5.499160093268957</v>
      </c>
    </row>
    <row r="40" spans="1:10" ht="12.75">
      <c r="A40" s="198" t="s">
        <v>1261</v>
      </c>
      <c r="B40" s="199">
        <v>2716.5804566300008</v>
      </c>
      <c r="C40" s="199">
        <v>2774.9744381299993</v>
      </c>
      <c r="D40" s="199">
        <v>2422.90301433</v>
      </c>
      <c r="E40" s="199">
        <v>2273.25805993</v>
      </c>
      <c r="F40" s="199">
        <v>58.39398149999852</v>
      </c>
      <c r="G40" s="199">
        <v>2.149539924631498</v>
      </c>
      <c r="H40" s="199">
        <v>-149.6449544000002</v>
      </c>
      <c r="I40" s="177">
        <v>-6.176266797100055</v>
      </c>
      <c r="J40" s="73"/>
    </row>
    <row r="41" spans="1:10" ht="12.75">
      <c r="A41" s="198" t="s">
        <v>1262</v>
      </c>
      <c r="B41" s="199">
        <v>5014.325893809999</v>
      </c>
      <c r="C41" s="199">
        <v>5215.90622566</v>
      </c>
      <c r="D41" s="199">
        <v>9245.312872189998</v>
      </c>
      <c r="E41" s="199">
        <v>8909.108798729998</v>
      </c>
      <c r="F41" s="199">
        <v>201.58033185000113</v>
      </c>
      <c r="G41" s="199">
        <v>4.020088365194704</v>
      </c>
      <c r="H41" s="199">
        <v>-336.20407345999956</v>
      </c>
      <c r="I41" s="177">
        <v>-3.6364812971479323</v>
      </c>
      <c r="J41" s="73"/>
    </row>
    <row r="42" spans="1:10" ht="12.75">
      <c r="A42" s="198" t="s">
        <v>1263</v>
      </c>
      <c r="B42" s="199">
        <v>1806.8143829300009</v>
      </c>
      <c r="C42" s="199">
        <v>1956.0248367800002</v>
      </c>
      <c r="D42" s="199">
        <v>1136.1252200499998</v>
      </c>
      <c r="E42" s="199">
        <v>1234.522989048</v>
      </c>
      <c r="F42" s="199">
        <v>149.21045384999934</v>
      </c>
      <c r="G42" s="199">
        <v>8.258206003874832</v>
      </c>
      <c r="H42" s="199">
        <v>98.39776899800017</v>
      </c>
      <c r="I42" s="177">
        <v>8.660820767069124</v>
      </c>
      <c r="J42" s="73"/>
    </row>
    <row r="43" spans="1:10" ht="12.75">
      <c r="A43" s="198" t="s">
        <v>1264</v>
      </c>
      <c r="B43" s="199">
        <v>269.46817531</v>
      </c>
      <c r="C43" s="199">
        <v>290.22798246</v>
      </c>
      <c r="D43" s="199">
        <v>1242.35851288</v>
      </c>
      <c r="E43" s="199">
        <v>1103.3024976699992</v>
      </c>
      <c r="F43" s="199">
        <v>20.75980715000003</v>
      </c>
      <c r="G43" s="199">
        <v>7.703992178711884</v>
      </c>
      <c r="H43" s="199">
        <v>-139.05601521000085</v>
      </c>
      <c r="I43" s="177">
        <v>-11.192905571809957</v>
      </c>
      <c r="J43" s="73"/>
    </row>
    <row r="44" spans="1:10" ht="12.75">
      <c r="A44" s="198" t="s">
        <v>1265</v>
      </c>
      <c r="B44" s="199">
        <v>1341.79616876</v>
      </c>
      <c r="C44" s="199">
        <v>1913</v>
      </c>
      <c r="D44" s="199">
        <v>2912.567198580001</v>
      </c>
      <c r="E44" s="199">
        <v>2506.4442759099998</v>
      </c>
      <c r="F44" s="199">
        <v>571.20383124</v>
      </c>
      <c r="G44" s="199">
        <v>42.57008959623645</v>
      </c>
      <c r="H44" s="199">
        <v>-406.1229226700011</v>
      </c>
      <c r="I44" s="177">
        <v>-13.943812965688934</v>
      </c>
      <c r="J44" s="73"/>
    </row>
    <row r="45" spans="1:9" s="73" customFormat="1" ht="12.75">
      <c r="A45" s="194" t="s">
        <v>1266</v>
      </c>
      <c r="B45" s="105">
        <v>387.6600842357</v>
      </c>
      <c r="C45" s="105">
        <v>398.895527079</v>
      </c>
      <c r="D45" s="105">
        <v>395.267725842</v>
      </c>
      <c r="E45" s="105">
        <v>399.0818960761997</v>
      </c>
      <c r="F45" s="105">
        <v>11.23544284329995</v>
      </c>
      <c r="G45" s="105">
        <v>2.898271785048863</v>
      </c>
      <c r="H45" s="105">
        <v>3.8141702341997075</v>
      </c>
      <c r="I45" s="175">
        <v>0.9649586811254968</v>
      </c>
    </row>
    <row r="46" spans="1:9" s="73" customFormat="1" ht="12.75">
      <c r="A46" s="194" t="s">
        <v>1267</v>
      </c>
      <c r="B46" s="105">
        <v>0</v>
      </c>
      <c r="C46" s="105">
        <v>0</v>
      </c>
      <c r="D46" s="105">
        <v>0</v>
      </c>
      <c r="E46" s="105">
        <v>0</v>
      </c>
      <c r="F46" s="105"/>
      <c r="G46" s="105"/>
      <c r="H46" s="105"/>
      <c r="I46" s="175"/>
    </row>
    <row r="47" spans="1:9" s="73" customFormat="1" ht="12.75">
      <c r="A47" s="194" t="s">
        <v>1268</v>
      </c>
      <c r="B47" s="105">
        <v>35904.542745847895</v>
      </c>
      <c r="C47" s="105">
        <v>35745.7959082344</v>
      </c>
      <c r="D47" s="105">
        <v>40398.35277084201</v>
      </c>
      <c r="E47" s="105">
        <v>41391.78347704899</v>
      </c>
      <c r="F47" s="105">
        <v>-158.74683761349297</v>
      </c>
      <c r="G47" s="105">
        <v>-0.4421358008572632</v>
      </c>
      <c r="H47" s="105">
        <v>993.4307062069856</v>
      </c>
      <c r="I47" s="175">
        <v>2.4590871609101996</v>
      </c>
    </row>
    <row r="48" spans="1:10" ht="13.5" thickBot="1">
      <c r="A48" s="1015" t="s">
        <v>590</v>
      </c>
      <c r="B48" s="1016">
        <v>702232.1672719532</v>
      </c>
      <c r="C48" s="1016">
        <v>698866.0699196805</v>
      </c>
      <c r="D48" s="1016">
        <v>790466.8025475834</v>
      </c>
      <c r="E48" s="1016">
        <v>789373.060570358</v>
      </c>
      <c r="F48" s="1016">
        <v>-3366.09735227284</v>
      </c>
      <c r="G48" s="1016">
        <v>-0.47934251792388377</v>
      </c>
      <c r="H48" s="1016">
        <v>-1093.7419772256321</v>
      </c>
      <c r="I48" s="1017">
        <v>-0.13836659220863268</v>
      </c>
      <c r="J48" s="73"/>
    </row>
    <row r="49" spans="1:8" ht="13.5" thickTop="1">
      <c r="A49" s="671" t="s">
        <v>433</v>
      </c>
      <c r="B49" s="55"/>
      <c r="C49" s="55"/>
      <c r="D49" s="55"/>
      <c r="E49" s="55"/>
      <c r="F49" s="55"/>
      <c r="H49" s="55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3.140625" style="39" bestFit="1" customWidth="1"/>
    <col min="2" max="2" width="6.421875" style="39" bestFit="1" customWidth="1"/>
    <col min="3" max="3" width="6.421875" style="1018" bestFit="1" customWidth="1"/>
    <col min="4" max="5" width="7.421875" style="39" bestFit="1" customWidth="1"/>
    <col min="6" max="9" width="7.140625" style="39" bestFit="1" customWidth="1"/>
    <col min="10" max="16384" width="9.140625" style="39" customWidth="1"/>
  </cols>
  <sheetData>
    <row r="1" spans="1:9" ht="12.75">
      <c r="A1" s="1468" t="s">
        <v>507</v>
      </c>
      <c r="B1" s="1468"/>
      <c r="C1" s="1468"/>
      <c r="D1" s="1468"/>
      <c r="E1" s="1468"/>
      <c r="F1" s="1468"/>
      <c r="G1" s="1468"/>
      <c r="H1" s="1468"/>
      <c r="I1" s="1468"/>
    </row>
    <row r="2" spans="1:10" ht="15.75" customHeight="1">
      <c r="A2" s="1469" t="s">
        <v>1269</v>
      </c>
      <c r="B2" s="1469"/>
      <c r="C2" s="1469"/>
      <c r="D2" s="1469"/>
      <c r="E2" s="1469"/>
      <c r="F2" s="1469"/>
      <c r="G2" s="1469"/>
      <c r="H2" s="1469"/>
      <c r="I2" s="1469"/>
      <c r="J2" s="1006"/>
    </row>
    <row r="3" spans="8:9" ht="13.5" thickBot="1">
      <c r="H3" s="1454" t="s">
        <v>116</v>
      </c>
      <c r="I3" s="1454"/>
    </row>
    <row r="4" spans="1:9" s="781" customFormat="1" ht="13.5" thickTop="1">
      <c r="A4" s="1019"/>
      <c r="B4" s="1020">
        <v>2011</v>
      </c>
      <c r="C4" s="1020">
        <v>2011</v>
      </c>
      <c r="D4" s="1020">
        <v>2012</v>
      </c>
      <c r="E4" s="1020">
        <v>2012</v>
      </c>
      <c r="F4" s="1456" t="s">
        <v>1084</v>
      </c>
      <c r="G4" s="1456"/>
      <c r="H4" s="1456"/>
      <c r="I4" s="1470"/>
    </row>
    <row r="5" spans="1:9" s="781" customFormat="1" ht="14.25" customHeight="1">
      <c r="A5" s="984" t="s">
        <v>295</v>
      </c>
      <c r="B5" s="1021" t="s">
        <v>759</v>
      </c>
      <c r="C5" s="1021" t="s">
        <v>384</v>
      </c>
      <c r="D5" s="1021" t="s">
        <v>1396</v>
      </c>
      <c r="E5" s="1021" t="s">
        <v>1397</v>
      </c>
      <c r="F5" s="1471" t="s">
        <v>431</v>
      </c>
      <c r="G5" s="1471"/>
      <c r="H5" s="1471" t="s">
        <v>255</v>
      </c>
      <c r="I5" s="1472"/>
    </row>
    <row r="6" spans="1:9" s="781" customFormat="1" ht="12.75">
      <c r="A6" s="1022"/>
      <c r="B6" s="1021"/>
      <c r="C6" s="1021"/>
      <c r="D6" s="1021"/>
      <c r="E6" s="1021"/>
      <c r="F6" s="1023" t="s">
        <v>385</v>
      </c>
      <c r="G6" s="1023" t="s">
        <v>374</v>
      </c>
      <c r="H6" s="1023" t="s">
        <v>385</v>
      </c>
      <c r="I6" s="1024" t="s">
        <v>374</v>
      </c>
    </row>
    <row r="7" spans="1:9" s="781" customFormat="1" ht="12.75">
      <c r="A7" s="206" t="s">
        <v>1270</v>
      </c>
      <c r="B7" s="105">
        <v>6223.048000000001</v>
      </c>
      <c r="C7" s="105">
        <v>6454.997</v>
      </c>
      <c r="D7" s="105">
        <v>9762.77960805</v>
      </c>
      <c r="E7" s="105">
        <v>10650.43920152</v>
      </c>
      <c r="F7" s="105">
        <v>231.94899999999961</v>
      </c>
      <c r="G7" s="105">
        <v>3.727257125447202</v>
      </c>
      <c r="H7" s="105">
        <v>887.6595934699999</v>
      </c>
      <c r="I7" s="175">
        <v>9.092283438807439</v>
      </c>
    </row>
    <row r="8" spans="1:9" s="781" customFormat="1" ht="12.75">
      <c r="A8" s="207" t="s">
        <v>1271</v>
      </c>
      <c r="B8" s="199">
        <v>6191.948</v>
      </c>
      <c r="C8" s="199">
        <v>6357.717000000001</v>
      </c>
      <c r="D8" s="199">
        <v>9610.519608049999</v>
      </c>
      <c r="E8" s="199">
        <v>10469.089201519999</v>
      </c>
      <c r="F8" s="199">
        <v>165.76900000000023</v>
      </c>
      <c r="G8" s="199">
        <v>2.677170415513829</v>
      </c>
      <c r="H8" s="199">
        <v>858.5695934699997</v>
      </c>
      <c r="I8" s="177">
        <v>8.933643845342571</v>
      </c>
    </row>
    <row r="9" spans="1:12" ht="12.75">
      <c r="A9" s="207" t="s">
        <v>1272</v>
      </c>
      <c r="B9" s="199">
        <v>728.8219999999999</v>
      </c>
      <c r="C9" s="199">
        <v>545.384</v>
      </c>
      <c r="D9" s="199">
        <v>546.0958727499999</v>
      </c>
      <c r="E9" s="199">
        <v>484.93110464</v>
      </c>
      <c r="F9" s="199">
        <v>-183.43799999999987</v>
      </c>
      <c r="G9" s="199">
        <v>-25.169108506603795</v>
      </c>
      <c r="H9" s="199">
        <v>-61.1647681099999</v>
      </c>
      <c r="I9" s="177">
        <v>-11.20037179588809</v>
      </c>
      <c r="K9" s="781"/>
      <c r="L9" s="781"/>
    </row>
    <row r="10" spans="1:12" ht="12.75">
      <c r="A10" s="207" t="s">
        <v>1273</v>
      </c>
      <c r="B10" s="199">
        <v>2803.844</v>
      </c>
      <c r="C10" s="199">
        <v>3337.6040000000003</v>
      </c>
      <c r="D10" s="199">
        <v>4327</v>
      </c>
      <c r="E10" s="199">
        <v>5207.46423833</v>
      </c>
      <c r="F10" s="199">
        <v>533.76</v>
      </c>
      <c r="G10" s="199">
        <v>19.03672244247541</v>
      </c>
      <c r="H10" s="199">
        <v>880.4642383299997</v>
      </c>
      <c r="I10" s="177">
        <v>20.34814509660272</v>
      </c>
      <c r="K10" s="781"/>
      <c r="L10" s="781"/>
    </row>
    <row r="11" spans="1:12" ht="12.75">
      <c r="A11" s="207" t="s">
        <v>1274</v>
      </c>
      <c r="B11" s="199">
        <v>630.99</v>
      </c>
      <c r="C11" s="199">
        <v>419.31</v>
      </c>
      <c r="D11" s="199">
        <v>527.9237353</v>
      </c>
      <c r="E11" s="199">
        <v>507.67133528</v>
      </c>
      <c r="F11" s="199">
        <v>-211.68</v>
      </c>
      <c r="G11" s="199">
        <v>-33.54728284124946</v>
      </c>
      <c r="H11" s="199">
        <v>-20.252400019999982</v>
      </c>
      <c r="I11" s="177">
        <v>-3.836235930648444</v>
      </c>
      <c r="K11" s="781"/>
      <c r="L11" s="781"/>
    </row>
    <row r="12" spans="1:12" ht="12.75">
      <c r="A12" s="207" t="s">
        <v>1275</v>
      </c>
      <c r="B12" s="199">
        <v>2028.292</v>
      </c>
      <c r="C12" s="199">
        <v>2055.419</v>
      </c>
      <c r="D12" s="199">
        <v>4209.5</v>
      </c>
      <c r="E12" s="199">
        <v>4269.0225232699995</v>
      </c>
      <c r="F12" s="199">
        <v>27.126999999999953</v>
      </c>
      <c r="G12" s="199">
        <v>1.3374307052436214</v>
      </c>
      <c r="H12" s="199">
        <v>59.52252326999951</v>
      </c>
      <c r="I12" s="177">
        <v>1.4140045912816133</v>
      </c>
      <c r="K12" s="781"/>
      <c r="L12" s="781"/>
    </row>
    <row r="13" spans="1:12" ht="12.75">
      <c r="A13" s="207" t="s">
        <v>1276</v>
      </c>
      <c r="B13" s="199">
        <v>550</v>
      </c>
      <c r="C13" s="199">
        <v>550</v>
      </c>
      <c r="D13" s="199">
        <v>2532.848940311</v>
      </c>
      <c r="E13" s="199">
        <v>2788.19014994</v>
      </c>
      <c r="F13" s="199">
        <v>0</v>
      </c>
      <c r="G13" s="199">
        <v>0</v>
      </c>
      <c r="H13" s="199">
        <v>255.34120962899988</v>
      </c>
      <c r="I13" s="177">
        <v>10.081185875919129</v>
      </c>
      <c r="K13" s="781"/>
      <c r="L13" s="781"/>
    </row>
    <row r="14" spans="1:12" ht="12.75">
      <c r="A14" s="207" t="s">
        <v>1277</v>
      </c>
      <c r="B14" s="199">
        <v>1478.292</v>
      </c>
      <c r="C14" s="199">
        <v>1505.4189999999999</v>
      </c>
      <c r="D14" s="199">
        <v>1676.6510596889998</v>
      </c>
      <c r="E14" s="199">
        <v>1480.8323733299994</v>
      </c>
      <c r="F14" s="199">
        <v>27.126999999999953</v>
      </c>
      <c r="G14" s="199">
        <v>1.835023121277796</v>
      </c>
      <c r="H14" s="199">
        <v>-195.81868635900037</v>
      </c>
      <c r="I14" s="177">
        <v>-11.679155613650616</v>
      </c>
      <c r="K14" s="781"/>
      <c r="L14" s="781"/>
    </row>
    <row r="15" spans="1:9" s="781" customFormat="1" ht="12.75">
      <c r="A15" s="207" t="s">
        <v>1278</v>
      </c>
      <c r="B15" s="199">
        <v>31.1</v>
      </c>
      <c r="C15" s="199">
        <v>97.28</v>
      </c>
      <c r="D15" s="199">
        <v>152.26</v>
      </c>
      <c r="E15" s="199">
        <v>181.35</v>
      </c>
      <c r="F15" s="199">
        <v>66.18</v>
      </c>
      <c r="G15" s="199">
        <v>212.79742765273312</v>
      </c>
      <c r="H15" s="199">
        <v>29.09</v>
      </c>
      <c r="I15" s="177">
        <v>19.105477472743996</v>
      </c>
    </row>
    <row r="16" spans="1:12" ht="12.75">
      <c r="A16" s="206" t="s">
        <v>1279</v>
      </c>
      <c r="B16" s="105">
        <v>2112.348</v>
      </c>
      <c r="C16" s="105">
        <v>1922.904</v>
      </c>
      <c r="D16" s="105">
        <v>1162.0420000000001</v>
      </c>
      <c r="E16" s="105">
        <v>1155.4</v>
      </c>
      <c r="F16" s="105">
        <v>-189.44399999999996</v>
      </c>
      <c r="G16" s="105">
        <v>-8.968408614489656</v>
      </c>
      <c r="H16" s="105">
        <v>-6.642000000000053</v>
      </c>
      <c r="I16" s="175">
        <v>-0.5715800289490442</v>
      </c>
      <c r="K16" s="781"/>
      <c r="L16" s="781"/>
    </row>
    <row r="17" spans="1:12" ht="12.75">
      <c r="A17" s="207" t="s">
        <v>1271</v>
      </c>
      <c r="B17" s="199">
        <v>2100.898</v>
      </c>
      <c r="C17" s="199">
        <v>1908.652</v>
      </c>
      <c r="D17" s="199">
        <v>1156.0420000000001</v>
      </c>
      <c r="E17" s="199">
        <v>1147.67</v>
      </c>
      <c r="F17" s="199">
        <v>-192.2460000000001</v>
      </c>
      <c r="G17" s="199">
        <v>-9.150658432727342</v>
      </c>
      <c r="H17" s="199">
        <v>-8.372000000000071</v>
      </c>
      <c r="I17" s="177">
        <v>-0.72419514169901</v>
      </c>
      <c r="K17" s="781"/>
      <c r="L17" s="781"/>
    </row>
    <row r="18" spans="1:12" ht="12.75">
      <c r="A18" s="207" t="s">
        <v>1278</v>
      </c>
      <c r="B18" s="199">
        <v>11.45</v>
      </c>
      <c r="C18" s="199">
        <v>14.252</v>
      </c>
      <c r="D18" s="199">
        <v>6</v>
      </c>
      <c r="E18" s="199">
        <v>7.73</v>
      </c>
      <c r="F18" s="199">
        <v>2.8020000000000014</v>
      </c>
      <c r="G18" s="199">
        <v>24.47161572052403</v>
      </c>
      <c r="H18" s="199">
        <v>1.73</v>
      </c>
      <c r="I18" s="177">
        <v>28.83333333333334</v>
      </c>
      <c r="K18" s="781"/>
      <c r="L18" s="781"/>
    </row>
    <row r="19" spans="1:12" ht="12.75">
      <c r="A19" s="206" t="s">
        <v>1280</v>
      </c>
      <c r="B19" s="105">
        <v>8335.396</v>
      </c>
      <c r="C19" s="105">
        <v>8377.901</v>
      </c>
      <c r="D19" s="105">
        <v>10924.821608049999</v>
      </c>
      <c r="E19" s="105">
        <v>11805.839201519999</v>
      </c>
      <c r="F19" s="105">
        <v>42.5049999999992</v>
      </c>
      <c r="G19" s="105">
        <v>0.5099337811904702</v>
      </c>
      <c r="H19" s="105">
        <v>881.0175934700001</v>
      </c>
      <c r="I19" s="175">
        <v>8.064365946450042</v>
      </c>
      <c r="K19" s="781"/>
      <c r="L19" s="781"/>
    </row>
    <row r="20" spans="1:12" ht="12.75">
      <c r="A20" s="207" t="s">
        <v>1271</v>
      </c>
      <c r="B20" s="199">
        <v>8292.846000000001</v>
      </c>
      <c r="C20" s="199">
        <v>8266.369</v>
      </c>
      <c r="D20" s="199">
        <v>10766.561608049999</v>
      </c>
      <c r="E20" s="199">
        <v>11616.759201519999</v>
      </c>
      <c r="F20" s="199">
        <v>-26.47700000000077</v>
      </c>
      <c r="G20" s="199">
        <v>-0.31927519213549566</v>
      </c>
      <c r="H20" s="199">
        <v>850.1975934700004</v>
      </c>
      <c r="I20" s="177">
        <v>7.896649129229151</v>
      </c>
      <c r="K20" s="781"/>
      <c r="L20" s="781"/>
    </row>
    <row r="21" spans="1:10" s="781" customFormat="1" ht="13.5" thickBot="1">
      <c r="A21" s="208" t="s">
        <v>1278</v>
      </c>
      <c r="B21" s="209">
        <v>42.55</v>
      </c>
      <c r="C21" s="209">
        <v>111.532</v>
      </c>
      <c r="D21" s="209">
        <v>158.26</v>
      </c>
      <c r="E21" s="209">
        <v>189.08</v>
      </c>
      <c r="F21" s="209">
        <v>68.982</v>
      </c>
      <c r="G21" s="209">
        <v>162.11985898942422</v>
      </c>
      <c r="H21" s="209">
        <v>30.82</v>
      </c>
      <c r="I21" s="178">
        <v>19.47428282572981</v>
      </c>
      <c r="J21" s="39"/>
    </row>
    <row r="22" spans="1:11" ht="13.5" thickTop="1">
      <c r="A22" s="671" t="s">
        <v>433</v>
      </c>
      <c r="D22" s="1018"/>
      <c r="K22" s="781"/>
    </row>
    <row r="23" spans="3:5" ht="12.75">
      <c r="C23" s="39"/>
      <c r="D23" s="1018"/>
      <c r="E23" s="1018"/>
    </row>
    <row r="24" ht="12.75">
      <c r="C24" s="39"/>
    </row>
    <row r="25" ht="12.75">
      <c r="C25" s="39"/>
    </row>
    <row r="26" ht="12.75">
      <c r="C26" s="3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zoomScalePageLayoutView="0" workbookViewId="0" topLeftCell="A1">
      <selection activeCell="B1" sqref="B1:N1"/>
    </sheetView>
  </sheetViews>
  <sheetFormatPr defaultColWidth="9.140625" defaultRowHeight="12.75"/>
  <cols>
    <col min="1" max="1" width="9.140625" style="1025" customWidth="1"/>
    <col min="2" max="2" width="10.00390625" style="1025" customWidth="1"/>
    <col min="3" max="3" width="9.00390625" style="1025" customWidth="1"/>
    <col min="4" max="4" width="10.57421875" style="1025" customWidth="1"/>
    <col min="5" max="5" width="9.28125" style="1025" customWidth="1"/>
    <col min="6" max="6" width="9.7109375" style="1025" customWidth="1"/>
    <col min="7" max="8" width="10.28125" style="1025" customWidth="1"/>
    <col min="9" max="9" width="10.7109375" style="1025" customWidth="1"/>
    <col min="10" max="10" width="9.28125" style="1025" customWidth="1"/>
    <col min="11" max="12" width="9.140625" style="1025" customWidth="1"/>
    <col min="13" max="13" width="9.8515625" style="1025" customWidth="1"/>
    <col min="14" max="14" width="10.00390625" style="1025" customWidth="1"/>
    <col min="15" max="16384" width="9.140625" style="1025" customWidth="1"/>
  </cols>
  <sheetData>
    <row r="1" spans="2:14" ht="12.75">
      <c r="B1" s="1473" t="s">
        <v>538</v>
      </c>
      <c r="C1" s="1473"/>
      <c r="D1" s="1473"/>
      <c r="E1" s="1473"/>
      <c r="F1" s="1473"/>
      <c r="G1" s="1473"/>
      <c r="H1" s="1473"/>
      <c r="I1" s="1473"/>
      <c r="J1" s="1473"/>
      <c r="K1" s="1473"/>
      <c r="L1" s="1473"/>
      <c r="M1" s="1473"/>
      <c r="N1" s="1473"/>
    </row>
    <row r="2" spans="2:14" ht="15.75" customHeight="1">
      <c r="B2" s="1474" t="s">
        <v>1281</v>
      </c>
      <c r="C2" s="1474"/>
      <c r="D2" s="1474"/>
      <c r="E2" s="1474"/>
      <c r="F2" s="1474"/>
      <c r="G2" s="1474"/>
      <c r="H2" s="1474"/>
      <c r="I2" s="1474"/>
      <c r="J2" s="1474"/>
      <c r="K2" s="1474"/>
      <c r="L2" s="1474"/>
      <c r="M2" s="1474"/>
      <c r="N2" s="1474"/>
    </row>
    <row r="3" spans="2:14" ht="13.5" thickBot="1">
      <c r="B3" s="9"/>
      <c r="D3" s="9"/>
      <c r="N3" s="20" t="s">
        <v>116</v>
      </c>
    </row>
    <row r="4" spans="2:14" ht="18.75" customHeight="1" thickTop="1">
      <c r="B4" s="1026"/>
      <c r="C4" s="1475" t="s">
        <v>1008</v>
      </c>
      <c r="D4" s="1475"/>
      <c r="E4" s="1475"/>
      <c r="F4" s="1475"/>
      <c r="G4" s="1475"/>
      <c r="H4" s="1476"/>
      <c r="I4" s="1475" t="s">
        <v>1009</v>
      </c>
      <c r="J4" s="1475"/>
      <c r="K4" s="1475"/>
      <c r="L4" s="1475"/>
      <c r="M4" s="1475"/>
      <c r="N4" s="1476"/>
    </row>
    <row r="5" spans="2:14" ht="17.25" customHeight="1">
      <c r="B5" s="1477" t="s">
        <v>753</v>
      </c>
      <c r="C5" s="1479" t="s">
        <v>788</v>
      </c>
      <c r="D5" s="1480"/>
      <c r="E5" s="1481" t="s">
        <v>431</v>
      </c>
      <c r="F5" s="1480"/>
      <c r="G5" s="1481" t="s">
        <v>255</v>
      </c>
      <c r="H5" s="1482"/>
      <c r="I5" s="1479" t="s">
        <v>788</v>
      </c>
      <c r="J5" s="1480"/>
      <c r="K5" s="1483" t="s">
        <v>431</v>
      </c>
      <c r="L5" s="1484"/>
      <c r="M5" s="1485" t="s">
        <v>255</v>
      </c>
      <c r="N5" s="1486"/>
    </row>
    <row r="6" spans="2:14" ht="38.25">
      <c r="B6" s="1478"/>
      <c r="C6" s="539" t="s">
        <v>385</v>
      </c>
      <c r="D6" s="1028" t="s">
        <v>1282</v>
      </c>
      <c r="E6" s="132" t="s">
        <v>385</v>
      </c>
      <c r="F6" s="1028" t="s">
        <v>1282</v>
      </c>
      <c r="G6" s="1027" t="s">
        <v>385</v>
      </c>
      <c r="H6" s="1029" t="s">
        <v>1282</v>
      </c>
      <c r="I6" s="539" t="s">
        <v>385</v>
      </c>
      <c r="J6" s="1028" t="s">
        <v>1282</v>
      </c>
      <c r="K6" s="132" t="s">
        <v>385</v>
      </c>
      <c r="L6" s="1028" t="s">
        <v>1282</v>
      </c>
      <c r="M6" s="842" t="s">
        <v>385</v>
      </c>
      <c r="N6" s="1030" t="s">
        <v>1282</v>
      </c>
    </row>
    <row r="7" spans="2:14" ht="15.75" customHeight="1">
      <c r="B7" s="1031" t="s">
        <v>917</v>
      </c>
      <c r="C7" s="1032">
        <v>0</v>
      </c>
      <c r="D7" s="229">
        <v>0</v>
      </c>
      <c r="E7" s="221">
        <v>0</v>
      </c>
      <c r="F7" s="211">
        <v>0</v>
      </c>
      <c r="G7" s="210">
        <v>0</v>
      </c>
      <c r="H7" s="247">
        <v>0</v>
      </c>
      <c r="I7" s="1032">
        <v>0</v>
      </c>
      <c r="J7" s="229">
        <v>0</v>
      </c>
      <c r="K7" s="221">
        <v>0</v>
      </c>
      <c r="L7" s="211">
        <v>0</v>
      </c>
      <c r="M7" s="210">
        <v>0</v>
      </c>
      <c r="N7" s="247">
        <v>0</v>
      </c>
    </row>
    <row r="8" spans="2:14" ht="15.75" customHeight="1">
      <c r="B8" s="1031" t="s">
        <v>918</v>
      </c>
      <c r="C8" s="211">
        <v>0</v>
      </c>
      <c r="D8" s="229">
        <v>0</v>
      </c>
      <c r="E8" s="221">
        <v>0</v>
      </c>
      <c r="F8" s="211">
        <v>0</v>
      </c>
      <c r="G8" s="210"/>
      <c r="H8" s="247"/>
      <c r="I8" s="211">
        <v>0</v>
      </c>
      <c r="J8" s="229">
        <v>0</v>
      </c>
      <c r="K8" s="221">
        <v>0</v>
      </c>
      <c r="L8" s="211">
        <v>0</v>
      </c>
      <c r="M8" s="210"/>
      <c r="N8" s="247"/>
    </row>
    <row r="9" spans="2:14" ht="15.75" customHeight="1">
      <c r="B9" s="1031" t="s">
        <v>919</v>
      </c>
      <c r="C9" s="227">
        <v>2000</v>
      </c>
      <c r="D9" s="229">
        <v>5.56</v>
      </c>
      <c r="E9" s="221">
        <v>0</v>
      </c>
      <c r="F9" s="211">
        <v>0</v>
      </c>
      <c r="G9" s="210"/>
      <c r="H9" s="247"/>
      <c r="I9" s="211">
        <v>0</v>
      </c>
      <c r="J9" s="229">
        <v>0</v>
      </c>
      <c r="K9" s="221">
        <v>0</v>
      </c>
      <c r="L9" s="211">
        <v>0</v>
      </c>
      <c r="M9" s="210"/>
      <c r="N9" s="247"/>
    </row>
    <row r="10" spans="2:14" ht="15.75" customHeight="1">
      <c r="B10" s="1031" t="s">
        <v>920</v>
      </c>
      <c r="C10" s="211">
        <v>0</v>
      </c>
      <c r="D10" s="229">
        <v>0</v>
      </c>
      <c r="E10" s="221">
        <v>0</v>
      </c>
      <c r="F10" s="211">
        <v>0</v>
      </c>
      <c r="G10" s="210"/>
      <c r="H10" s="247"/>
      <c r="I10" s="211">
        <v>0</v>
      </c>
      <c r="J10" s="229">
        <v>0</v>
      </c>
      <c r="K10" s="221">
        <v>0</v>
      </c>
      <c r="L10" s="211">
        <v>0</v>
      </c>
      <c r="M10" s="210"/>
      <c r="N10" s="247"/>
    </row>
    <row r="11" spans="2:14" ht="15.75" customHeight="1">
      <c r="B11" s="1031" t="s">
        <v>921</v>
      </c>
      <c r="C11" s="211">
        <v>0</v>
      </c>
      <c r="D11" s="229">
        <v>0</v>
      </c>
      <c r="E11" s="246">
        <v>5400</v>
      </c>
      <c r="F11" s="211">
        <v>3.5852</v>
      </c>
      <c r="G11" s="213"/>
      <c r="H11" s="247"/>
      <c r="I11" s="211">
        <v>0</v>
      </c>
      <c r="J11" s="229">
        <v>0</v>
      </c>
      <c r="K11" s="221">
        <v>0</v>
      </c>
      <c r="L11" s="211">
        <v>0</v>
      </c>
      <c r="M11" s="213"/>
      <c r="N11" s="247"/>
    </row>
    <row r="12" spans="2:14" ht="15.75" customHeight="1">
      <c r="B12" s="1031" t="s">
        <v>922</v>
      </c>
      <c r="C12" s="211">
        <v>0</v>
      </c>
      <c r="D12" s="229">
        <v>0</v>
      </c>
      <c r="E12" s="246">
        <v>3000</v>
      </c>
      <c r="F12" s="211">
        <v>2.98</v>
      </c>
      <c r="G12" s="213"/>
      <c r="H12" s="247"/>
      <c r="I12" s="211">
        <v>0</v>
      </c>
      <c r="J12" s="229">
        <v>0</v>
      </c>
      <c r="K12" s="221">
        <v>0</v>
      </c>
      <c r="L12" s="211">
        <v>0</v>
      </c>
      <c r="M12" s="213"/>
      <c r="N12" s="247"/>
    </row>
    <row r="13" spans="2:14" ht="15.75" customHeight="1">
      <c r="B13" s="1031" t="s">
        <v>923</v>
      </c>
      <c r="C13" s="211">
        <v>0</v>
      </c>
      <c r="D13" s="229">
        <v>0</v>
      </c>
      <c r="E13" s="246">
        <v>0</v>
      </c>
      <c r="F13" s="211">
        <v>0</v>
      </c>
      <c r="G13" s="213"/>
      <c r="H13" s="247"/>
      <c r="I13" s="211">
        <v>0</v>
      </c>
      <c r="J13" s="229">
        <v>0</v>
      </c>
      <c r="K13" s="246">
        <v>0</v>
      </c>
      <c r="L13" s="211">
        <v>0</v>
      </c>
      <c r="M13" s="213"/>
      <c r="N13" s="247"/>
    </row>
    <row r="14" spans="2:14" ht="15.75" customHeight="1">
      <c r="B14" s="1031" t="s">
        <v>924</v>
      </c>
      <c r="C14" s="211">
        <v>0</v>
      </c>
      <c r="D14" s="229">
        <v>0</v>
      </c>
      <c r="E14" s="246">
        <v>0</v>
      </c>
      <c r="F14" s="211">
        <v>0</v>
      </c>
      <c r="G14" s="213"/>
      <c r="H14" s="247"/>
      <c r="I14" s="211">
        <v>0</v>
      </c>
      <c r="J14" s="229">
        <v>0</v>
      </c>
      <c r="K14" s="246">
        <v>0</v>
      </c>
      <c r="L14" s="211">
        <v>0</v>
      </c>
      <c r="M14" s="213"/>
      <c r="N14" s="247"/>
    </row>
    <row r="15" spans="2:14" ht="15.75" customHeight="1">
      <c r="B15" s="1031" t="s">
        <v>925</v>
      </c>
      <c r="C15" s="227">
        <v>0</v>
      </c>
      <c r="D15" s="229">
        <v>0</v>
      </c>
      <c r="E15" s="246">
        <v>0</v>
      </c>
      <c r="F15" s="211">
        <v>0</v>
      </c>
      <c r="G15" s="213"/>
      <c r="H15" s="247"/>
      <c r="I15" s="227">
        <v>0</v>
      </c>
      <c r="J15" s="229">
        <v>0</v>
      </c>
      <c r="K15" s="246">
        <v>0</v>
      </c>
      <c r="L15" s="211">
        <v>0</v>
      </c>
      <c r="M15" s="213"/>
      <c r="N15" s="247"/>
    </row>
    <row r="16" spans="2:14" ht="15.75" customHeight="1">
      <c r="B16" s="1031" t="s">
        <v>584</v>
      </c>
      <c r="C16" s="227">
        <v>0</v>
      </c>
      <c r="D16" s="229">
        <v>0</v>
      </c>
      <c r="E16" s="221">
        <v>0</v>
      </c>
      <c r="F16" s="211">
        <v>0</v>
      </c>
      <c r="G16" s="210"/>
      <c r="H16" s="247"/>
      <c r="I16" s="227">
        <v>0</v>
      </c>
      <c r="J16" s="229">
        <v>0</v>
      </c>
      <c r="K16" s="221">
        <v>0</v>
      </c>
      <c r="L16" s="211">
        <v>0</v>
      </c>
      <c r="M16" s="210"/>
      <c r="N16" s="247"/>
    </row>
    <row r="17" spans="2:14" ht="15.75" customHeight="1">
      <c r="B17" s="1031" t="s">
        <v>585</v>
      </c>
      <c r="C17" s="227">
        <v>0</v>
      </c>
      <c r="D17" s="229">
        <v>0</v>
      </c>
      <c r="E17" s="221">
        <v>0</v>
      </c>
      <c r="F17" s="211">
        <v>0</v>
      </c>
      <c r="G17" s="210"/>
      <c r="H17" s="247"/>
      <c r="I17" s="227">
        <v>0</v>
      </c>
      <c r="J17" s="229">
        <v>0</v>
      </c>
      <c r="K17" s="221">
        <v>0</v>
      </c>
      <c r="L17" s="211">
        <v>0</v>
      </c>
      <c r="M17" s="210"/>
      <c r="N17" s="247"/>
    </row>
    <row r="18" spans="2:14" ht="15.75" customHeight="1">
      <c r="B18" s="1033" t="s">
        <v>586</v>
      </c>
      <c r="C18" s="223">
        <v>0</v>
      </c>
      <c r="D18" s="230">
        <v>0</v>
      </c>
      <c r="E18" s="221">
        <v>0</v>
      </c>
      <c r="F18" s="211">
        <v>0</v>
      </c>
      <c r="G18" s="210"/>
      <c r="H18" s="247"/>
      <c r="I18" s="223">
        <v>0</v>
      </c>
      <c r="J18" s="230">
        <v>0</v>
      </c>
      <c r="K18" s="221">
        <v>0</v>
      </c>
      <c r="L18" s="211">
        <v>0</v>
      </c>
      <c r="M18" s="210"/>
      <c r="N18" s="247"/>
    </row>
    <row r="19" spans="2:14" ht="15.75" customHeight="1" thickBot="1">
      <c r="B19" s="1034" t="s">
        <v>589</v>
      </c>
      <c r="C19" s="1035">
        <v>2000</v>
      </c>
      <c r="D19" s="1036">
        <v>5.56</v>
      </c>
      <c r="E19" s="1037">
        <v>8400</v>
      </c>
      <c r="F19" s="215">
        <v>3.28</v>
      </c>
      <c r="G19" s="214"/>
      <c r="H19" s="1038"/>
      <c r="I19" s="1035">
        <v>0</v>
      </c>
      <c r="J19" s="1036">
        <v>0</v>
      </c>
      <c r="K19" s="1037">
        <v>0</v>
      </c>
      <c r="L19" s="215">
        <v>0</v>
      </c>
      <c r="M19" s="214"/>
      <c r="N19" s="1038"/>
    </row>
    <row r="20" ht="13.5" thickTop="1">
      <c r="B20" s="37" t="s">
        <v>1283</v>
      </c>
    </row>
    <row r="21" ht="12.75">
      <c r="B21" s="37"/>
    </row>
    <row r="22" ht="12.75">
      <c r="B22" s="37"/>
    </row>
  </sheetData>
  <sheetProtection/>
  <mergeCells count="11">
    <mergeCell ref="M5:N5"/>
    <mergeCell ref="B1:N1"/>
    <mergeCell ref="B2:N2"/>
    <mergeCell ref="C4:H4"/>
    <mergeCell ref="I4:N4"/>
    <mergeCell ref="B5:B6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7" width="10.28125" style="9" customWidth="1"/>
    <col min="8" max="8" width="10.7109375" style="9" customWidth="1"/>
    <col min="9" max="9" width="10.140625" style="9" customWidth="1"/>
    <col min="10" max="10" width="10.28125" style="9" customWidth="1"/>
    <col min="11" max="11" width="10.421875" style="9" customWidth="1"/>
    <col min="12" max="13" width="10.140625" style="9" customWidth="1"/>
    <col min="14" max="16384" width="9.140625" style="9" customWidth="1"/>
  </cols>
  <sheetData>
    <row r="1" spans="1:13" ht="12.75">
      <c r="A1" s="1473" t="s">
        <v>539</v>
      </c>
      <c r="B1" s="1473"/>
      <c r="C1" s="1473"/>
      <c r="D1" s="1473"/>
      <c r="E1" s="1473"/>
      <c r="F1" s="1473"/>
      <c r="G1" s="1473"/>
      <c r="H1" s="1473"/>
      <c r="I1" s="1473"/>
      <c r="J1" s="1473"/>
      <c r="K1" s="1473"/>
      <c r="L1" s="1473"/>
      <c r="M1" s="1473"/>
    </row>
    <row r="2" spans="1:13" ht="15.75">
      <c r="A2" s="1474" t="s">
        <v>1284</v>
      </c>
      <c r="B2" s="1474"/>
      <c r="C2" s="1474"/>
      <c r="D2" s="1474"/>
      <c r="E2" s="1474"/>
      <c r="F2" s="1474"/>
      <c r="G2" s="1474"/>
      <c r="H2" s="1474"/>
      <c r="I2" s="1474"/>
      <c r="J2" s="1474"/>
      <c r="K2" s="1474"/>
      <c r="L2" s="1474"/>
      <c r="M2" s="1474"/>
    </row>
    <row r="3" spans="1:13" ht="16.5" thickBot="1">
      <c r="A3" s="837"/>
      <c r="B3" s="837"/>
      <c r="C3" s="837"/>
      <c r="D3" s="837"/>
      <c r="E3" s="837"/>
      <c r="M3" s="1323" t="s">
        <v>116</v>
      </c>
    </row>
    <row r="4" spans="1:13" ht="19.5" customHeight="1" thickTop="1">
      <c r="A4" s="1026"/>
      <c r="B4" s="1475" t="s">
        <v>1010</v>
      </c>
      <c r="C4" s="1475"/>
      <c r="D4" s="1475"/>
      <c r="E4" s="1475"/>
      <c r="F4" s="1475"/>
      <c r="G4" s="1476"/>
      <c r="H4" s="1487" t="s">
        <v>1011</v>
      </c>
      <c r="I4" s="1475"/>
      <c r="J4" s="1475"/>
      <c r="K4" s="1475"/>
      <c r="L4" s="1475"/>
      <c r="M4" s="1476"/>
    </row>
    <row r="5" spans="1:13" s="1025" customFormat="1" ht="19.5" customHeight="1">
      <c r="A5" s="1477" t="s">
        <v>753</v>
      </c>
      <c r="B5" s="1488" t="s">
        <v>788</v>
      </c>
      <c r="C5" s="1484"/>
      <c r="D5" s="1483" t="s">
        <v>431</v>
      </c>
      <c r="E5" s="1484"/>
      <c r="F5" s="1483" t="s">
        <v>255</v>
      </c>
      <c r="G5" s="1486"/>
      <c r="H5" s="1485" t="s">
        <v>788</v>
      </c>
      <c r="I5" s="1484"/>
      <c r="J5" s="1483" t="s">
        <v>431</v>
      </c>
      <c r="K5" s="1484"/>
      <c r="L5" s="1483" t="s">
        <v>255</v>
      </c>
      <c r="M5" s="1486"/>
    </row>
    <row r="6" spans="1:13" s="1025" customFormat="1" ht="24" customHeight="1">
      <c r="A6" s="1478"/>
      <c r="B6" s="539" t="s">
        <v>385</v>
      </c>
      <c r="C6" s="1028" t="s">
        <v>1282</v>
      </c>
      <c r="D6" s="132" t="s">
        <v>385</v>
      </c>
      <c r="E6" s="1028" t="s">
        <v>1282</v>
      </c>
      <c r="F6" s="1027" t="s">
        <v>385</v>
      </c>
      <c r="G6" s="1029" t="s">
        <v>1282</v>
      </c>
      <c r="H6" s="132" t="s">
        <v>385</v>
      </c>
      <c r="I6" s="1028" t="s">
        <v>1282</v>
      </c>
      <c r="J6" s="132" t="s">
        <v>385</v>
      </c>
      <c r="K6" s="1028" t="s">
        <v>1282</v>
      </c>
      <c r="L6" s="1027" t="s">
        <v>385</v>
      </c>
      <c r="M6" s="1029" t="s">
        <v>1282</v>
      </c>
    </row>
    <row r="7" spans="1:13" ht="15.75" customHeight="1">
      <c r="A7" s="1031" t="s">
        <v>917</v>
      </c>
      <c r="B7" s="227">
        <v>0</v>
      </c>
      <c r="C7" s="229"/>
      <c r="D7" s="532">
        <v>727.98</v>
      </c>
      <c r="E7" s="211">
        <v>9.1787</v>
      </c>
      <c r="F7" s="210">
        <v>0</v>
      </c>
      <c r="G7" s="247">
        <v>0</v>
      </c>
      <c r="H7" s="221">
        <v>12000</v>
      </c>
      <c r="I7" s="229">
        <v>3.7527</v>
      </c>
      <c r="J7" s="532">
        <v>0</v>
      </c>
      <c r="K7" s="211">
        <v>0</v>
      </c>
      <c r="L7" s="210">
        <v>0</v>
      </c>
      <c r="M7" s="247">
        <v>0</v>
      </c>
    </row>
    <row r="8" spans="1:13" ht="15.75" customHeight="1">
      <c r="A8" s="1031" t="s">
        <v>918</v>
      </c>
      <c r="B8" s="227">
        <v>0</v>
      </c>
      <c r="C8" s="229"/>
      <c r="D8" s="221">
        <v>15.76</v>
      </c>
      <c r="E8" s="211">
        <v>9.2528</v>
      </c>
      <c r="F8" s="210"/>
      <c r="G8" s="247"/>
      <c r="H8" s="221">
        <v>7000</v>
      </c>
      <c r="I8" s="229">
        <v>3.3509</v>
      </c>
      <c r="J8" s="221">
        <v>0</v>
      </c>
      <c r="K8" s="211">
        <v>0</v>
      </c>
      <c r="L8" s="210"/>
      <c r="M8" s="247"/>
    </row>
    <row r="9" spans="1:13" ht="15.75" customHeight="1">
      <c r="A9" s="1031" t="s">
        <v>919</v>
      </c>
      <c r="B9" s="227">
        <v>3000</v>
      </c>
      <c r="C9" s="229">
        <v>9.7409</v>
      </c>
      <c r="D9" s="221">
        <v>0</v>
      </c>
      <c r="E9" s="221">
        <v>0</v>
      </c>
      <c r="F9" s="210"/>
      <c r="G9" s="247"/>
      <c r="H9" s="221">
        <v>0</v>
      </c>
      <c r="I9" s="221">
        <v>0</v>
      </c>
      <c r="J9" s="221">
        <v>0</v>
      </c>
      <c r="K9" s="211">
        <v>0</v>
      </c>
      <c r="L9" s="210"/>
      <c r="M9" s="247"/>
    </row>
    <row r="10" spans="1:13" ht="15.75" customHeight="1">
      <c r="A10" s="1031" t="s">
        <v>920</v>
      </c>
      <c r="B10" s="227">
        <v>2000</v>
      </c>
      <c r="C10" s="229">
        <v>10.3777</v>
      </c>
      <c r="D10" s="221">
        <v>0</v>
      </c>
      <c r="E10" s="211">
        <v>0</v>
      </c>
      <c r="F10" s="210"/>
      <c r="G10" s="247"/>
      <c r="H10" s="221">
        <v>0</v>
      </c>
      <c r="I10" s="221">
        <v>0</v>
      </c>
      <c r="J10" s="221">
        <v>0</v>
      </c>
      <c r="K10" s="211">
        <v>0</v>
      </c>
      <c r="L10" s="210"/>
      <c r="M10" s="247"/>
    </row>
    <row r="11" spans="1:13" ht="15.75" customHeight="1">
      <c r="A11" s="1031" t="s">
        <v>921</v>
      </c>
      <c r="B11" s="227">
        <v>0</v>
      </c>
      <c r="C11" s="229">
        <v>0</v>
      </c>
      <c r="D11" s="221">
        <v>0</v>
      </c>
      <c r="E11" s="211">
        <v>0</v>
      </c>
      <c r="F11" s="213"/>
      <c r="G11" s="247"/>
      <c r="H11" s="221">
        <v>0</v>
      </c>
      <c r="I11" s="221">
        <v>0</v>
      </c>
      <c r="J11" s="221">
        <v>0</v>
      </c>
      <c r="K11" s="211">
        <v>0</v>
      </c>
      <c r="L11" s="213"/>
      <c r="M11" s="247"/>
    </row>
    <row r="12" spans="1:13" ht="15.75" customHeight="1">
      <c r="A12" s="1031" t="s">
        <v>922</v>
      </c>
      <c r="B12" s="227">
        <v>13000</v>
      </c>
      <c r="C12" s="229">
        <v>10.4072</v>
      </c>
      <c r="D12" s="221">
        <v>0</v>
      </c>
      <c r="E12" s="211">
        <v>0</v>
      </c>
      <c r="F12" s="213"/>
      <c r="G12" s="247"/>
      <c r="H12" s="221">
        <v>0</v>
      </c>
      <c r="I12" s="221">
        <v>0</v>
      </c>
      <c r="J12" s="221">
        <v>0</v>
      </c>
      <c r="K12" s="211">
        <v>0</v>
      </c>
      <c r="L12" s="213"/>
      <c r="M12" s="247"/>
    </row>
    <row r="13" spans="1:13" ht="15.75" customHeight="1">
      <c r="A13" s="1031" t="s">
        <v>923</v>
      </c>
      <c r="B13" s="227">
        <v>10000</v>
      </c>
      <c r="C13" s="229">
        <v>10.3571</v>
      </c>
      <c r="D13" s="221">
        <v>0</v>
      </c>
      <c r="E13" s="211">
        <v>0</v>
      </c>
      <c r="F13" s="213"/>
      <c r="G13" s="247"/>
      <c r="H13" s="221">
        <v>0</v>
      </c>
      <c r="I13" s="221">
        <v>0</v>
      </c>
      <c r="J13" s="221">
        <v>0</v>
      </c>
      <c r="K13" s="211">
        <v>0</v>
      </c>
      <c r="L13" s="213"/>
      <c r="M13" s="247"/>
    </row>
    <row r="14" spans="1:13" ht="15.75" customHeight="1">
      <c r="A14" s="1031" t="s">
        <v>924</v>
      </c>
      <c r="B14" s="227">
        <v>13804.6</v>
      </c>
      <c r="C14" s="229">
        <v>9.9028</v>
      </c>
      <c r="D14" s="221">
        <v>0</v>
      </c>
      <c r="E14" s="211">
        <v>0</v>
      </c>
      <c r="F14" s="213"/>
      <c r="G14" s="247"/>
      <c r="H14" s="221">
        <v>0</v>
      </c>
      <c r="I14" s="221">
        <v>0</v>
      </c>
      <c r="J14" s="221">
        <v>0</v>
      </c>
      <c r="K14" s="211">
        <v>0</v>
      </c>
      <c r="L14" s="213"/>
      <c r="M14" s="247"/>
    </row>
    <row r="15" spans="1:13" ht="15.75" customHeight="1">
      <c r="A15" s="1031" t="s">
        <v>925</v>
      </c>
      <c r="B15" s="1039">
        <v>15187.375</v>
      </c>
      <c r="C15" s="229">
        <v>9.8698</v>
      </c>
      <c r="D15" s="221">
        <v>0</v>
      </c>
      <c r="E15" s="211">
        <v>0</v>
      </c>
      <c r="F15" s="213"/>
      <c r="G15" s="247"/>
      <c r="H15" s="220">
        <v>0</v>
      </c>
      <c r="I15" s="220">
        <v>0</v>
      </c>
      <c r="J15" s="221">
        <v>0</v>
      </c>
      <c r="K15" s="211">
        <v>0</v>
      </c>
      <c r="L15" s="213"/>
      <c r="M15" s="247"/>
    </row>
    <row r="16" spans="1:13" ht="15.75" customHeight="1">
      <c r="A16" s="1031" t="s">
        <v>584</v>
      </c>
      <c r="B16" s="1039">
        <v>18217.4</v>
      </c>
      <c r="C16" s="229">
        <v>9.9267</v>
      </c>
      <c r="D16" s="222">
        <v>0</v>
      </c>
      <c r="E16" s="211">
        <v>0</v>
      </c>
      <c r="F16" s="210"/>
      <c r="G16" s="247"/>
      <c r="H16" s="228">
        <v>0</v>
      </c>
      <c r="I16" s="228">
        <v>0</v>
      </c>
      <c r="J16" s="221">
        <v>0</v>
      </c>
      <c r="K16" s="211">
        <v>0</v>
      </c>
      <c r="L16" s="210"/>
      <c r="M16" s="247"/>
    </row>
    <row r="17" spans="1:13" ht="15.75" customHeight="1">
      <c r="A17" s="1031" t="s">
        <v>585</v>
      </c>
      <c r="B17" s="1039">
        <v>7194.3</v>
      </c>
      <c r="C17" s="229">
        <v>9.7334</v>
      </c>
      <c r="D17" s="222">
        <v>0</v>
      </c>
      <c r="E17" s="211">
        <v>0</v>
      </c>
      <c r="F17" s="210"/>
      <c r="G17" s="247"/>
      <c r="H17" s="228">
        <v>0</v>
      </c>
      <c r="I17" s="228">
        <v>0</v>
      </c>
      <c r="J17" s="221">
        <v>0</v>
      </c>
      <c r="K17" s="211">
        <v>0</v>
      </c>
      <c r="L17" s="210"/>
      <c r="M17" s="247"/>
    </row>
    <row r="18" spans="1:13" ht="15.75" customHeight="1">
      <c r="A18" s="1033" t="s">
        <v>586</v>
      </c>
      <c r="B18" s="227">
        <v>9982.4</v>
      </c>
      <c r="C18" s="230">
        <v>9.6213</v>
      </c>
      <c r="D18" s="222">
        <v>0</v>
      </c>
      <c r="E18" s="211">
        <v>0</v>
      </c>
      <c r="F18" s="210"/>
      <c r="G18" s="247"/>
      <c r="H18" s="228">
        <v>0</v>
      </c>
      <c r="I18" s="228">
        <v>0</v>
      </c>
      <c r="J18" s="224">
        <v>0</v>
      </c>
      <c r="K18" s="211">
        <v>0</v>
      </c>
      <c r="L18" s="210"/>
      <c r="M18" s="247"/>
    </row>
    <row r="19" spans="1:13" ht="15.75" customHeight="1" thickBot="1">
      <c r="A19" s="1034" t="s">
        <v>589</v>
      </c>
      <c r="B19" s="226">
        <v>92386.075</v>
      </c>
      <c r="C19" s="1036">
        <v>9.98</v>
      </c>
      <c r="D19" s="225">
        <v>743.74</v>
      </c>
      <c r="E19" s="215">
        <v>9.18</v>
      </c>
      <c r="F19" s="214">
        <f>SUM(F7:F18)</f>
        <v>0</v>
      </c>
      <c r="G19" s="1038"/>
      <c r="H19" s="225">
        <v>19000</v>
      </c>
      <c r="I19" s="1036">
        <v>3.6</v>
      </c>
      <c r="J19" s="225">
        <f>SUM(J7:J18)</f>
        <v>0</v>
      </c>
      <c r="K19" s="215">
        <v>0</v>
      </c>
      <c r="L19" s="214">
        <f>SUM(L7:L18)</f>
        <v>0</v>
      </c>
      <c r="M19" s="1038"/>
    </row>
    <row r="20" spans="1:7" ht="15.75" customHeight="1" thickTop="1">
      <c r="A20" s="37" t="s">
        <v>1283</v>
      </c>
      <c r="B20" s="1040"/>
      <c r="C20" s="1040"/>
      <c r="D20" s="1040"/>
      <c r="E20" s="1040"/>
      <c r="F20" s="1040"/>
      <c r="G20" s="1040"/>
    </row>
    <row r="21" ht="15.75" customHeight="1">
      <c r="A21" s="37"/>
    </row>
    <row r="26" spans="2:4" ht="12.75">
      <c r="B26" s="1041"/>
      <c r="C26" s="1041"/>
      <c r="D26" s="1041"/>
    </row>
  </sheetData>
  <sheetProtection/>
  <mergeCells count="11">
    <mergeCell ref="L5:M5"/>
    <mergeCell ref="A1:M1"/>
    <mergeCell ref="A2:M2"/>
    <mergeCell ref="B4:G4"/>
    <mergeCell ref="H4:M4"/>
    <mergeCell ref="A5:A6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1042" customWidth="1"/>
    <col min="2" max="2" width="15.57421875" style="1042" customWidth="1"/>
    <col min="3" max="3" width="16.28125" style="1042" customWidth="1"/>
    <col min="4" max="4" width="16.57421875" style="1042" customWidth="1"/>
    <col min="5" max="5" width="14.28125" style="1042" customWidth="1"/>
    <col min="6" max="16384" width="9.140625" style="1042" customWidth="1"/>
  </cols>
  <sheetData>
    <row r="1" spans="1:5" ht="12.75">
      <c r="A1" s="1489" t="s">
        <v>571</v>
      </c>
      <c r="B1" s="1489"/>
      <c r="C1" s="1489"/>
      <c r="D1" s="1489"/>
      <c r="E1" s="1489"/>
    </row>
    <row r="2" spans="1:5" ht="12.75" customHeight="1">
      <c r="A2" s="1490" t="s">
        <v>1013</v>
      </c>
      <c r="B2" s="1490"/>
      <c r="C2" s="1490"/>
      <c r="D2" s="1490"/>
      <c r="E2" s="1490"/>
    </row>
    <row r="3" spans="1:2" ht="12.75" customHeight="1" hidden="1">
      <c r="A3" s="114" t="s">
        <v>1285</v>
      </c>
      <c r="B3" s="114"/>
    </row>
    <row r="4" spans="1:5" ht="12.75" customHeight="1" thickBot="1">
      <c r="A4" s="114"/>
      <c r="B4" s="114"/>
      <c r="E4" s="1399" t="s">
        <v>116</v>
      </c>
    </row>
    <row r="5" spans="1:5" ht="21.75" customHeight="1" thickTop="1">
      <c r="A5" s="1491" t="s">
        <v>753</v>
      </c>
      <c r="B5" s="838" t="s">
        <v>826</v>
      </c>
      <c r="C5" s="838" t="s">
        <v>788</v>
      </c>
      <c r="D5" s="838" t="s">
        <v>431</v>
      </c>
      <c r="E5" s="1044" t="s">
        <v>255</v>
      </c>
    </row>
    <row r="6" spans="1:5" ht="17.25" customHeight="1">
      <c r="A6" s="1492"/>
      <c r="B6" s="132" t="s">
        <v>385</v>
      </c>
      <c r="C6" s="132" t="s">
        <v>385</v>
      </c>
      <c r="D6" s="132" t="s">
        <v>385</v>
      </c>
      <c r="E6" s="193" t="s">
        <v>385</v>
      </c>
    </row>
    <row r="7" spans="1:5" ht="15" customHeight="1">
      <c r="A7" s="198" t="s">
        <v>917</v>
      </c>
      <c r="B7" s="246">
        <v>0</v>
      </c>
      <c r="C7" s="213">
        <v>2950</v>
      </c>
      <c r="D7" s="246">
        <v>3935.92</v>
      </c>
      <c r="E7" s="247">
        <v>0</v>
      </c>
    </row>
    <row r="8" spans="1:5" ht="15" customHeight="1">
      <c r="A8" s="198" t="s">
        <v>918</v>
      </c>
      <c r="B8" s="246">
        <v>350</v>
      </c>
      <c r="C8" s="213">
        <v>0</v>
      </c>
      <c r="D8" s="246">
        <v>203.64</v>
      </c>
      <c r="E8" s="247"/>
    </row>
    <row r="9" spans="1:5" ht="15" customHeight="1">
      <c r="A9" s="198" t="s">
        <v>919</v>
      </c>
      <c r="B9" s="246">
        <v>3700</v>
      </c>
      <c r="C9" s="213">
        <v>17892.4</v>
      </c>
      <c r="D9" s="246">
        <v>69.6</v>
      </c>
      <c r="E9" s="247"/>
    </row>
    <row r="10" spans="1:5" ht="15" customHeight="1">
      <c r="A10" s="198" t="s">
        <v>920</v>
      </c>
      <c r="B10" s="246">
        <v>13234</v>
      </c>
      <c r="C10" s="213">
        <v>30968</v>
      </c>
      <c r="D10" s="246">
        <v>2.88</v>
      </c>
      <c r="E10" s="247"/>
    </row>
    <row r="11" spans="1:5" ht="15" customHeight="1">
      <c r="A11" s="198" t="s">
        <v>921</v>
      </c>
      <c r="B11" s="246">
        <v>28178.9</v>
      </c>
      <c r="C11" s="213">
        <v>29865.26</v>
      </c>
      <c r="D11" s="246">
        <v>0</v>
      </c>
      <c r="E11" s="247"/>
    </row>
    <row r="12" spans="1:5" ht="15" customHeight="1">
      <c r="A12" s="198" t="s">
        <v>922</v>
      </c>
      <c r="B12" s="246">
        <v>19784.4</v>
      </c>
      <c r="C12" s="213">
        <v>40038.26</v>
      </c>
      <c r="D12" s="246">
        <v>36</v>
      </c>
      <c r="E12" s="247"/>
    </row>
    <row r="13" spans="1:5" ht="15" customHeight="1">
      <c r="A13" s="198" t="s">
        <v>923</v>
      </c>
      <c r="B13" s="246">
        <v>18527.19</v>
      </c>
      <c r="C13" s="213">
        <v>14924.88</v>
      </c>
      <c r="D13" s="246">
        <v>45</v>
      </c>
      <c r="E13" s="247"/>
    </row>
    <row r="14" spans="1:5" ht="15" customHeight="1">
      <c r="A14" s="198" t="s">
        <v>924</v>
      </c>
      <c r="B14" s="246">
        <v>1394.29</v>
      </c>
      <c r="C14" s="213">
        <v>19473.1</v>
      </c>
      <c r="D14" s="246">
        <v>54</v>
      </c>
      <c r="E14" s="247"/>
    </row>
    <row r="15" spans="1:5" ht="15" customHeight="1">
      <c r="A15" s="198" t="s">
        <v>925</v>
      </c>
      <c r="B15" s="246">
        <v>6617.5</v>
      </c>
      <c r="C15" s="229">
        <v>15559.85</v>
      </c>
      <c r="D15" s="246">
        <v>27</v>
      </c>
      <c r="E15" s="247"/>
    </row>
    <row r="16" spans="1:5" ht="15" customHeight="1">
      <c r="A16" s="198" t="s">
        <v>584</v>
      </c>
      <c r="B16" s="246">
        <v>67.1</v>
      </c>
      <c r="C16" s="229">
        <v>15101.14</v>
      </c>
      <c r="D16" s="246">
        <v>0</v>
      </c>
      <c r="E16" s="247"/>
    </row>
    <row r="17" spans="1:5" ht="15" customHeight="1">
      <c r="A17" s="198" t="s">
        <v>585</v>
      </c>
      <c r="B17" s="246">
        <v>2.88</v>
      </c>
      <c r="C17" s="213">
        <v>18952</v>
      </c>
      <c r="D17" s="246">
        <v>1200</v>
      </c>
      <c r="E17" s="247"/>
    </row>
    <row r="18" spans="1:5" ht="15" customHeight="1">
      <c r="A18" s="200" t="s">
        <v>586</v>
      </c>
      <c r="B18" s="248">
        <v>4080</v>
      </c>
      <c r="C18" s="216">
        <v>10949.11</v>
      </c>
      <c r="D18" s="248">
        <v>0</v>
      </c>
      <c r="E18" s="249"/>
    </row>
    <row r="19" spans="1:5" s="1046" customFormat="1" ht="15.75" customHeight="1" thickBot="1">
      <c r="A19" s="231" t="s">
        <v>589</v>
      </c>
      <c r="B19" s="250">
        <f>SUM(B7:B18)</f>
        <v>95936.26000000001</v>
      </c>
      <c r="C19" s="217">
        <f>SUM(C7:C18)</f>
        <v>216674</v>
      </c>
      <c r="D19" s="250">
        <f>SUM(D7:D18)</f>
        <v>5574.040000000001</v>
      </c>
      <c r="E19" s="1045">
        <f>SUM(E7:E18)</f>
        <v>0</v>
      </c>
    </row>
    <row r="20" spans="1:2" s="1047" customFormat="1" ht="15" customHeight="1" thickTop="1">
      <c r="A20" s="37"/>
      <c r="B20" s="37"/>
    </row>
    <row r="21" spans="1:2" s="1047" customFormat="1" ht="15" customHeight="1">
      <c r="A21" s="37"/>
      <c r="B21" s="37"/>
    </row>
    <row r="22" spans="1:2" s="1047" customFormat="1" ht="15" customHeight="1">
      <c r="A22" s="37"/>
      <c r="B22" s="37"/>
    </row>
    <row r="23" spans="1:2" s="1047" customFormat="1" ht="15" customHeight="1">
      <c r="A23" s="37"/>
      <c r="B23" s="37"/>
    </row>
    <row r="24" s="1047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3">
    <mergeCell ref="A1:E1"/>
    <mergeCell ref="A2:E2"/>
    <mergeCell ref="A5:A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2" sqref="A2:H2"/>
    </sheetView>
  </sheetViews>
  <sheetFormatPr defaultColWidth="9.421875" defaultRowHeight="12.75"/>
  <cols>
    <col min="1" max="1" width="5.7109375" style="125" customWidth="1"/>
    <col min="2" max="2" width="12.57421875" style="125" customWidth="1"/>
    <col min="3" max="3" width="10.7109375" style="1062" customWidth="1"/>
    <col min="4" max="4" width="14.140625" style="1062" customWidth="1"/>
    <col min="5" max="5" width="13.421875" style="1062" customWidth="1"/>
    <col min="6" max="6" width="15.7109375" style="1062" customWidth="1"/>
    <col min="7" max="7" width="13.421875" style="1062" customWidth="1"/>
    <col min="8" max="8" width="14.421875" style="1062" customWidth="1"/>
    <col min="9" max="16384" width="9.421875" style="1062" customWidth="1"/>
  </cols>
  <sheetData>
    <row r="1" spans="1:8" ht="12.75">
      <c r="A1" s="1473" t="s">
        <v>630</v>
      </c>
      <c r="B1" s="1473"/>
      <c r="C1" s="1473"/>
      <c r="D1" s="1473"/>
      <c r="E1" s="1473"/>
      <c r="F1" s="1473"/>
      <c r="G1" s="1473"/>
      <c r="H1" s="1473"/>
    </row>
    <row r="2" spans="1:8" ht="15.75">
      <c r="A2" s="1490" t="s">
        <v>1286</v>
      </c>
      <c r="B2" s="1490"/>
      <c r="C2" s="1490"/>
      <c r="D2" s="1490"/>
      <c r="E2" s="1490"/>
      <c r="F2" s="1490"/>
      <c r="G2" s="1490"/>
      <c r="H2" s="1490"/>
    </row>
    <row r="3" spans="1:5" ht="12.75" hidden="1">
      <c r="A3" s="23"/>
      <c r="B3" s="23"/>
      <c r="C3" s="46"/>
      <c r="D3" s="51"/>
      <c r="E3" s="51"/>
    </row>
    <row r="4" ht="12.75" thickBot="1">
      <c r="H4" s="1063" t="s">
        <v>1287</v>
      </c>
    </row>
    <row r="5" spans="2:8" ht="13.5" thickTop="1">
      <c r="B5" s="1493" t="s">
        <v>753</v>
      </c>
      <c r="C5" s="1495" t="s">
        <v>1288</v>
      </c>
      <c r="D5" s="1496"/>
      <c r="E5" s="1497"/>
      <c r="F5" s="1496" t="s">
        <v>1289</v>
      </c>
      <c r="G5" s="1496"/>
      <c r="H5" s="1497"/>
    </row>
    <row r="6" spans="2:8" ht="12.75">
      <c r="B6" s="1494"/>
      <c r="C6" s="1064" t="s">
        <v>788</v>
      </c>
      <c r="D6" s="1065" t="s">
        <v>431</v>
      </c>
      <c r="E6" s="1066" t="s">
        <v>255</v>
      </c>
      <c r="F6" s="1067" t="s">
        <v>788</v>
      </c>
      <c r="G6" s="1065" t="s">
        <v>431</v>
      </c>
      <c r="H6" s="1066" t="s">
        <v>255</v>
      </c>
    </row>
    <row r="7" spans="2:8" ht="12.75">
      <c r="B7" s="1068" t="s">
        <v>384</v>
      </c>
      <c r="C7" s="1069">
        <v>3.81</v>
      </c>
      <c r="D7" s="1070">
        <v>3.98</v>
      </c>
      <c r="E7" s="1071">
        <v>0.18</v>
      </c>
      <c r="F7" s="1072" t="s">
        <v>822</v>
      </c>
      <c r="G7" s="1072" t="s">
        <v>822</v>
      </c>
      <c r="H7" s="1073" t="s">
        <v>822</v>
      </c>
    </row>
    <row r="8" spans="2:8" ht="12.75">
      <c r="B8" s="1074" t="s">
        <v>576</v>
      </c>
      <c r="C8" s="251">
        <v>3.77</v>
      </c>
      <c r="D8" s="1075">
        <v>2.28</v>
      </c>
      <c r="E8" s="1076"/>
      <c r="F8" s="1077">
        <v>5.41</v>
      </c>
      <c r="G8" s="1077">
        <v>4.46</v>
      </c>
      <c r="H8" s="1076"/>
    </row>
    <row r="9" spans="2:8" ht="12.75">
      <c r="B9" s="1074" t="s">
        <v>577</v>
      </c>
      <c r="C9" s="251">
        <v>5.63</v>
      </c>
      <c r="D9" s="1075">
        <v>1.82</v>
      </c>
      <c r="E9" s="1076"/>
      <c r="F9" s="1077">
        <v>6.38</v>
      </c>
      <c r="G9" s="1077">
        <v>4.43</v>
      </c>
      <c r="H9" s="1076"/>
    </row>
    <row r="10" spans="2:8" ht="12.75">
      <c r="B10" s="1074" t="s">
        <v>578</v>
      </c>
      <c r="C10" s="251">
        <v>7.73</v>
      </c>
      <c r="D10" s="1075">
        <v>0.97</v>
      </c>
      <c r="E10" s="1076"/>
      <c r="F10" s="1077">
        <v>7.65</v>
      </c>
      <c r="G10" s="1077">
        <v>3.27</v>
      </c>
      <c r="H10" s="1076"/>
    </row>
    <row r="11" spans="2:8" ht="12.75">
      <c r="B11" s="1074" t="s">
        <v>579</v>
      </c>
      <c r="C11" s="251">
        <v>6.82</v>
      </c>
      <c r="D11" s="1075">
        <v>0.8</v>
      </c>
      <c r="E11" s="1076"/>
      <c r="F11" s="1077">
        <v>7.19</v>
      </c>
      <c r="G11" s="1077">
        <v>2.68</v>
      </c>
      <c r="H11" s="1076"/>
    </row>
    <row r="12" spans="2:8" ht="12.75">
      <c r="B12" s="1074" t="s">
        <v>580</v>
      </c>
      <c r="C12" s="251">
        <v>8.21</v>
      </c>
      <c r="D12" s="1075">
        <v>0.7</v>
      </c>
      <c r="E12" s="1076"/>
      <c r="F12" s="1077">
        <v>8.61</v>
      </c>
      <c r="G12" s="1077">
        <v>3.03</v>
      </c>
      <c r="H12" s="1076"/>
    </row>
    <row r="13" spans="2:8" ht="12.75">
      <c r="B13" s="1074" t="s">
        <v>581</v>
      </c>
      <c r="C13" s="251">
        <v>7.78</v>
      </c>
      <c r="D13" s="1075">
        <v>0.61</v>
      </c>
      <c r="E13" s="1078"/>
      <c r="F13" s="1077" t="s">
        <v>822</v>
      </c>
      <c r="G13" s="1077" t="s">
        <v>822</v>
      </c>
      <c r="H13" s="1076"/>
    </row>
    <row r="14" spans="2:8" ht="12.75">
      <c r="B14" s="1074" t="s">
        <v>582</v>
      </c>
      <c r="C14" s="251">
        <v>8.09</v>
      </c>
      <c r="D14" s="1075">
        <v>0.97</v>
      </c>
      <c r="E14" s="1079"/>
      <c r="F14" s="1080" t="s">
        <v>822</v>
      </c>
      <c r="G14" s="1077">
        <v>2.41</v>
      </c>
      <c r="H14" s="1076"/>
    </row>
    <row r="15" spans="2:8" ht="12.75">
      <c r="B15" s="1074" t="s">
        <v>583</v>
      </c>
      <c r="C15" s="251">
        <v>9.06</v>
      </c>
      <c r="D15" s="1075">
        <v>1.09</v>
      </c>
      <c r="E15" s="1078"/>
      <c r="F15" s="1077">
        <v>8.81</v>
      </c>
      <c r="G15" s="1077">
        <v>2.65</v>
      </c>
      <c r="H15" s="1076"/>
    </row>
    <row r="16" spans="2:8" ht="12.75">
      <c r="B16" s="1074" t="s">
        <v>584</v>
      </c>
      <c r="C16" s="1081">
        <v>9</v>
      </c>
      <c r="D16" s="1075">
        <v>0.83</v>
      </c>
      <c r="E16" s="1079"/>
      <c r="F16" s="1080" t="s">
        <v>822</v>
      </c>
      <c r="G16" s="1077" t="s">
        <v>822</v>
      </c>
      <c r="H16" s="1076"/>
    </row>
    <row r="17" spans="2:8" ht="12.75">
      <c r="B17" s="1074" t="s">
        <v>758</v>
      </c>
      <c r="C17" s="251">
        <v>8.34</v>
      </c>
      <c r="D17" s="1075">
        <v>1.34</v>
      </c>
      <c r="E17" s="1076"/>
      <c r="F17" s="1077">
        <v>8.61</v>
      </c>
      <c r="G17" s="1077">
        <v>3.44</v>
      </c>
      <c r="H17" s="1076"/>
    </row>
    <row r="18" spans="2:8" ht="12.75">
      <c r="B18" s="1082" t="s">
        <v>759</v>
      </c>
      <c r="C18" s="1083">
        <v>8.52</v>
      </c>
      <c r="D18" s="1084">
        <v>1.15</v>
      </c>
      <c r="E18" s="1085"/>
      <c r="F18" s="1086">
        <v>8.61</v>
      </c>
      <c r="G18" s="1086">
        <v>2.72</v>
      </c>
      <c r="H18" s="1085"/>
    </row>
    <row r="19" spans="2:8" ht="15.75" customHeight="1" thickBot="1">
      <c r="B19" s="1087" t="s">
        <v>1290</v>
      </c>
      <c r="C19" s="1088">
        <v>7.41</v>
      </c>
      <c r="D19" s="1089">
        <v>1.31</v>
      </c>
      <c r="E19" s="1090"/>
      <c r="F19" s="1091">
        <v>8.35</v>
      </c>
      <c r="G19" s="1089">
        <v>2.94</v>
      </c>
      <c r="H19" s="1092"/>
    </row>
    <row r="20" ht="12.75" thickTop="1"/>
    <row r="22" spans="4:5" ht="15.75">
      <c r="D22" s="1093"/>
      <c r="E22" s="1094"/>
    </row>
    <row r="23" spans="4:5" ht="15.75">
      <c r="D23" s="1095"/>
      <c r="E23" s="1096"/>
    </row>
    <row r="24" spans="4:5" ht="15.75">
      <c r="D24" s="1095"/>
      <c r="E24" s="1096"/>
    </row>
    <row r="25" spans="4:5" ht="15.75">
      <c r="D25" s="1095"/>
      <c r="E25" s="1096"/>
    </row>
    <row r="26" spans="4:5" ht="15.75">
      <c r="D26" s="1095"/>
      <c r="E26" s="1096"/>
    </row>
    <row r="27" spans="4:5" ht="15.75">
      <c r="D27" s="1095"/>
      <c r="E27" s="1096"/>
    </row>
    <row r="28" spans="4:5" ht="15">
      <c r="D28" s="1095"/>
      <c r="E28" s="1097"/>
    </row>
    <row r="29" spans="4:5" ht="15.75">
      <c r="D29" s="1093"/>
      <c r="E29" s="1096"/>
    </row>
    <row r="30" spans="4:5" ht="15.75">
      <c r="D30" s="1095"/>
      <c r="E30" s="34"/>
    </row>
    <row r="31" spans="4:5" ht="15.75">
      <c r="D31" s="1093"/>
      <c r="E31" s="1098"/>
    </row>
    <row r="32" spans="4:5" ht="15.75">
      <c r="D32" s="1095"/>
      <c r="E32" s="34"/>
    </row>
    <row r="33" spans="4:5" ht="15.75">
      <c r="D33" s="1095"/>
      <c r="E33" s="1098"/>
    </row>
    <row r="34" spans="4:5" ht="15.75">
      <c r="D34" s="1099"/>
      <c r="E34" s="1098"/>
    </row>
  </sheetData>
  <sheetProtection/>
  <mergeCells count="5">
    <mergeCell ref="A1:H1"/>
    <mergeCell ref="A2:H2"/>
    <mergeCell ref="B5:B6"/>
    <mergeCell ref="C5:E5"/>
    <mergeCell ref="F5:H5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C48" sqref="C48"/>
    </sheetView>
  </sheetViews>
  <sheetFormatPr defaultColWidth="9.140625" defaultRowHeight="12.75"/>
  <cols>
    <col min="2" max="2" width="15.00390625" style="0" customWidth="1"/>
    <col min="3" max="3" width="11.28125" style="0" bestFit="1" customWidth="1"/>
    <col min="4" max="4" width="12.28125" style="0" customWidth="1"/>
    <col min="5" max="5" width="11.140625" style="0" customWidth="1"/>
    <col min="6" max="6" width="13.140625" style="0" customWidth="1"/>
    <col min="7" max="7" width="11.7109375" style="0" customWidth="1"/>
    <col min="8" max="8" width="14.57421875" style="0" customWidth="1"/>
    <col min="9" max="9" width="11.00390625" style="0" customWidth="1"/>
    <col min="10" max="10" width="12.28125" style="0" customWidth="1"/>
    <col min="11" max="11" width="9.57421875" style="0" customWidth="1"/>
    <col min="12" max="12" width="8.8515625" style="0" customWidth="1"/>
    <col min="13" max="13" width="10.7109375" style="0" customWidth="1"/>
    <col min="14" max="14" width="10.00390625" style="0" customWidth="1"/>
    <col min="15" max="15" width="10.28125" style="0" customWidth="1"/>
    <col min="16" max="16" width="9.8515625" style="0" customWidth="1"/>
    <col min="18" max="18" width="11.8515625" style="0" bestFit="1" customWidth="1"/>
  </cols>
  <sheetData>
    <row r="1" spans="2:10" ht="12.75">
      <c r="B1" s="1473" t="s">
        <v>631</v>
      </c>
      <c r="C1" s="1473"/>
      <c r="D1" s="1473"/>
      <c r="E1" s="1473"/>
      <c r="F1" s="1473"/>
      <c r="G1" s="1473"/>
      <c r="H1" s="1473"/>
      <c r="I1" s="1473"/>
      <c r="J1" s="1473"/>
    </row>
    <row r="2" spans="2:16" ht="12.75" hidden="1">
      <c r="B2" s="1489" t="s">
        <v>633</v>
      </c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</row>
    <row r="3" spans="2:16" ht="15.75" hidden="1">
      <c r="B3" s="1490" t="s">
        <v>1291</v>
      </c>
      <c r="C3" s="1490"/>
      <c r="D3" s="1490"/>
      <c r="E3" s="1490"/>
      <c r="F3" s="1490"/>
      <c r="G3" s="1490"/>
      <c r="H3" s="1490"/>
      <c r="I3" s="1490"/>
      <c r="J3" s="1490"/>
      <c r="K3" s="1490"/>
      <c r="L3" s="1490"/>
      <c r="M3" s="1490"/>
      <c r="N3" s="1490"/>
      <c r="O3" s="1490"/>
      <c r="P3" s="1490"/>
    </row>
    <row r="4" spans="2:16" ht="15.75" hidden="1"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</row>
    <row r="5" spans="2:16" ht="15.75" hidden="1"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</row>
    <row r="6" spans="2:16" ht="12.75" hidden="1">
      <c r="B6" s="41"/>
      <c r="C6" s="1042"/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3" t="s">
        <v>116</v>
      </c>
    </row>
    <row r="7" spans="2:16" ht="13.5" hidden="1" thickTop="1">
      <c r="B7" s="1491" t="s">
        <v>753</v>
      </c>
      <c r="C7" s="1512" t="s">
        <v>255</v>
      </c>
      <c r="D7" s="1513"/>
      <c r="E7" s="1513"/>
      <c r="F7" s="1513"/>
      <c r="G7" s="1513"/>
      <c r="H7" s="1513"/>
      <c r="I7" s="1513"/>
      <c r="J7" s="1513"/>
      <c r="K7" s="1513"/>
      <c r="L7" s="1513"/>
      <c r="M7" s="1513"/>
      <c r="N7" s="1513"/>
      <c r="O7" s="1513"/>
      <c r="P7" s="1514"/>
    </row>
    <row r="8" spans="2:16" ht="12.75" hidden="1">
      <c r="B8" s="1511"/>
      <c r="C8" s="1498" t="s">
        <v>1292</v>
      </c>
      <c r="D8" s="1499"/>
      <c r="E8" s="1498" t="s">
        <v>1293</v>
      </c>
      <c r="F8" s="1499"/>
      <c r="G8" s="1498" t="s">
        <v>1294</v>
      </c>
      <c r="H8" s="1499"/>
      <c r="I8" s="1498" t="s">
        <v>1295</v>
      </c>
      <c r="J8" s="1499"/>
      <c r="K8" s="1498" t="s">
        <v>1296</v>
      </c>
      <c r="L8" s="1499"/>
      <c r="M8" s="1498" t="s">
        <v>1297</v>
      </c>
      <c r="N8" s="1499"/>
      <c r="O8" s="1498" t="s">
        <v>589</v>
      </c>
      <c r="P8" s="1500"/>
    </row>
    <row r="9" spans="2:16" ht="12.75" hidden="1">
      <c r="B9" s="1492"/>
      <c r="C9" s="1100" t="s">
        <v>385</v>
      </c>
      <c r="D9" s="1100" t="s">
        <v>1298</v>
      </c>
      <c r="E9" s="1100" t="s">
        <v>385</v>
      </c>
      <c r="F9" s="1100" t="s">
        <v>1298</v>
      </c>
      <c r="G9" s="1100" t="s">
        <v>385</v>
      </c>
      <c r="H9" s="1100" t="s">
        <v>1298</v>
      </c>
      <c r="I9" s="1100" t="s">
        <v>385</v>
      </c>
      <c r="J9" s="1100" t="s">
        <v>1298</v>
      </c>
      <c r="K9" s="1100" t="s">
        <v>385</v>
      </c>
      <c r="L9" s="1100" t="s">
        <v>1298</v>
      </c>
      <c r="M9" s="1100" t="s">
        <v>385</v>
      </c>
      <c r="N9" s="1100" t="s">
        <v>1298</v>
      </c>
      <c r="O9" s="1101" t="s">
        <v>385</v>
      </c>
      <c r="P9" s="1102" t="s">
        <v>1298</v>
      </c>
    </row>
    <row r="10" spans="2:18" ht="12.75" hidden="1">
      <c r="B10" s="198" t="s">
        <v>1299</v>
      </c>
      <c r="C10" s="246">
        <v>6070.52</v>
      </c>
      <c r="D10" s="246">
        <v>0.42</v>
      </c>
      <c r="E10" s="1103">
        <v>2971.95</v>
      </c>
      <c r="F10" s="1103">
        <v>1.52</v>
      </c>
      <c r="G10" s="1103">
        <v>2636.4</v>
      </c>
      <c r="H10" s="1103">
        <v>7.77</v>
      </c>
      <c r="I10" s="1104" t="s">
        <v>822</v>
      </c>
      <c r="J10" s="1104" t="s">
        <v>822</v>
      </c>
      <c r="K10" s="1103">
        <v>1376.9</v>
      </c>
      <c r="L10" s="1103">
        <v>12.87</v>
      </c>
      <c r="M10" s="1103">
        <v>748.61</v>
      </c>
      <c r="N10" s="1105">
        <v>15.66</v>
      </c>
      <c r="O10" s="1105">
        <v>13804.33</v>
      </c>
      <c r="P10" s="1106">
        <v>4.13</v>
      </c>
      <c r="R10" s="1107">
        <f>C10+E10+G10+K10+M10</f>
        <v>13804.380000000001</v>
      </c>
    </row>
    <row r="11" spans="2:18" ht="12.75" hidden="1">
      <c r="B11" s="198" t="s">
        <v>918</v>
      </c>
      <c r="C11" s="246"/>
      <c r="D11" s="246"/>
      <c r="E11" s="1103"/>
      <c r="F11" s="1103"/>
      <c r="G11" s="1103"/>
      <c r="H11" s="1103"/>
      <c r="I11" s="1103"/>
      <c r="J11" s="1103"/>
      <c r="K11" s="1103"/>
      <c r="L11" s="1103"/>
      <c r="M11" s="1103"/>
      <c r="N11" s="1105"/>
      <c r="O11" s="1105"/>
      <c r="P11" s="1106"/>
      <c r="R11">
        <f>C10*D10+E10*F10+G10*H10+K10*L10+M10*N10</f>
        <v>56995.74600000001</v>
      </c>
    </row>
    <row r="12" spans="2:18" ht="12.75" hidden="1">
      <c r="B12" s="198" t="s">
        <v>823</v>
      </c>
      <c r="C12" s="246"/>
      <c r="D12" s="246"/>
      <c r="E12" s="1103"/>
      <c r="F12" s="1103"/>
      <c r="G12" s="1103"/>
      <c r="H12" s="1103"/>
      <c r="I12" s="1103"/>
      <c r="J12" s="1103"/>
      <c r="K12" s="1103"/>
      <c r="L12" s="1103"/>
      <c r="M12" s="1103"/>
      <c r="N12" s="1105"/>
      <c r="O12" s="1105"/>
      <c r="P12" s="1106"/>
      <c r="R12" s="1107">
        <f>R11/R10</f>
        <v>4.12881607142081</v>
      </c>
    </row>
    <row r="13" spans="2:16" ht="12.75" hidden="1">
      <c r="B13" s="198" t="s">
        <v>920</v>
      </c>
      <c r="C13" s="246"/>
      <c r="D13" s="246"/>
      <c r="E13" s="1103"/>
      <c r="F13" s="1103"/>
      <c r="G13" s="1103"/>
      <c r="H13" s="1103"/>
      <c r="I13" s="1103"/>
      <c r="J13" s="1103"/>
      <c r="K13" s="1103"/>
      <c r="L13" s="1103"/>
      <c r="M13" s="1103"/>
      <c r="N13" s="1105"/>
      <c r="O13" s="1105"/>
      <c r="P13" s="1106"/>
    </row>
    <row r="14" spans="2:16" ht="12.75" hidden="1">
      <c r="B14" s="198" t="s">
        <v>921</v>
      </c>
      <c r="C14" s="246"/>
      <c r="D14" s="246"/>
      <c r="E14" s="1103"/>
      <c r="F14" s="1103"/>
      <c r="G14" s="1103"/>
      <c r="H14" s="1103"/>
      <c r="I14" s="1103"/>
      <c r="J14" s="1103"/>
      <c r="K14" s="1103"/>
      <c r="L14" s="1103"/>
      <c r="M14" s="1103"/>
      <c r="N14" s="1105"/>
      <c r="O14" s="1105"/>
      <c r="P14" s="1106"/>
    </row>
    <row r="15" spans="2:16" ht="12.75" hidden="1">
      <c r="B15" s="198" t="s">
        <v>922</v>
      </c>
      <c r="C15" s="246"/>
      <c r="D15" s="246"/>
      <c r="E15" s="1103"/>
      <c r="F15" s="1103"/>
      <c r="G15" s="1103"/>
      <c r="H15" s="1103"/>
      <c r="I15" s="1103"/>
      <c r="J15" s="1103"/>
      <c r="K15" s="1103"/>
      <c r="L15" s="1103"/>
      <c r="M15" s="1103"/>
      <c r="N15" s="1105"/>
      <c r="O15" s="1105"/>
      <c r="P15" s="1106"/>
    </row>
    <row r="16" spans="2:16" ht="12.75" hidden="1">
      <c r="B16" s="198" t="s">
        <v>923</v>
      </c>
      <c r="C16" s="246"/>
      <c r="D16" s="246"/>
      <c r="E16" s="1103"/>
      <c r="F16" s="1103"/>
      <c r="G16" s="1103"/>
      <c r="H16" s="1103"/>
      <c r="I16" s="1103"/>
      <c r="J16" s="1103"/>
      <c r="K16" s="1103"/>
      <c r="L16" s="1103"/>
      <c r="M16" s="1103"/>
      <c r="N16" s="1105"/>
      <c r="O16" s="1105"/>
      <c r="P16" s="1106"/>
    </row>
    <row r="17" spans="2:16" ht="12.75" hidden="1">
      <c r="B17" s="198" t="s">
        <v>924</v>
      </c>
      <c r="C17" s="246"/>
      <c r="D17" s="246"/>
      <c r="E17" s="1103"/>
      <c r="F17" s="1103"/>
      <c r="G17" s="1103"/>
      <c r="H17" s="1103"/>
      <c r="I17" s="1103"/>
      <c r="J17" s="1103"/>
      <c r="K17" s="1103"/>
      <c r="L17" s="1103"/>
      <c r="M17" s="1103"/>
      <c r="N17" s="1105"/>
      <c r="O17" s="1105"/>
      <c r="P17" s="1106"/>
    </row>
    <row r="18" spans="2:16" ht="12.75" hidden="1">
      <c r="B18" s="198" t="s">
        <v>925</v>
      </c>
      <c r="C18" s="246"/>
      <c r="D18" s="246"/>
      <c r="E18" s="1103"/>
      <c r="F18" s="1103"/>
      <c r="G18" s="1103"/>
      <c r="H18" s="1103"/>
      <c r="I18" s="1103"/>
      <c r="J18" s="1103"/>
      <c r="K18" s="1103"/>
      <c r="L18" s="1103"/>
      <c r="M18" s="1103"/>
      <c r="N18" s="1105"/>
      <c r="O18" s="1105"/>
      <c r="P18" s="1106"/>
    </row>
    <row r="19" spans="2:16" ht="12.75" hidden="1">
      <c r="B19" s="198" t="s">
        <v>584</v>
      </c>
      <c r="C19" s="246"/>
      <c r="D19" s="246"/>
      <c r="E19" s="1103"/>
      <c r="F19" s="1103"/>
      <c r="G19" s="1103"/>
      <c r="H19" s="1103"/>
      <c r="I19" s="1103"/>
      <c r="J19" s="1103"/>
      <c r="K19" s="1103"/>
      <c r="L19" s="1103"/>
      <c r="M19" s="1103"/>
      <c r="N19" s="1105"/>
      <c r="O19" s="1105"/>
      <c r="P19" s="1106"/>
    </row>
    <row r="20" spans="2:16" ht="12.75" hidden="1">
      <c r="B20" s="198" t="s">
        <v>585</v>
      </c>
      <c r="C20" s="246"/>
      <c r="D20" s="246"/>
      <c r="E20" s="1103"/>
      <c r="F20" s="1103"/>
      <c r="G20" s="1103"/>
      <c r="H20" s="1103"/>
      <c r="I20" s="1103"/>
      <c r="J20" s="1103"/>
      <c r="K20" s="1103"/>
      <c r="L20" s="1103"/>
      <c r="M20" s="1103"/>
      <c r="N20" s="1105"/>
      <c r="O20" s="1105"/>
      <c r="P20" s="1106"/>
    </row>
    <row r="21" spans="2:16" ht="12.75" hidden="1">
      <c r="B21" s="200" t="s">
        <v>586</v>
      </c>
      <c r="C21" s="248"/>
      <c r="D21" s="248"/>
      <c r="E21" s="1108"/>
      <c r="F21" s="1108"/>
      <c r="G21" s="1108"/>
      <c r="H21" s="1108"/>
      <c r="I21" s="1108"/>
      <c r="J21" s="1108"/>
      <c r="K21" s="1108"/>
      <c r="L21" s="1108"/>
      <c r="M21" s="1108"/>
      <c r="N21" s="1109"/>
      <c r="O21" s="1109"/>
      <c r="P21" s="1110"/>
    </row>
    <row r="22" spans="2:16" ht="13.5" hidden="1" thickBot="1">
      <c r="B22" s="255" t="s">
        <v>1003</v>
      </c>
      <c r="C22" s="1111"/>
      <c r="D22" s="1111"/>
      <c r="E22" s="1112"/>
      <c r="F22" s="1112"/>
      <c r="G22" s="1112"/>
      <c r="H22" s="1112"/>
      <c r="I22" s="1113"/>
      <c r="J22" s="1113"/>
      <c r="K22" s="1113"/>
      <c r="L22" s="1113"/>
      <c r="M22" s="1113"/>
      <c r="N22" s="1114"/>
      <c r="O22" s="1114"/>
      <c r="P22" s="1115"/>
    </row>
    <row r="23" ht="12.75" hidden="1"/>
    <row r="24" ht="12.75" hidden="1">
      <c r="B24" s="37" t="s">
        <v>1300</v>
      </c>
    </row>
    <row r="25" spans="2:10" ht="15.75">
      <c r="B25" s="1490" t="s">
        <v>1301</v>
      </c>
      <c r="C25" s="1490"/>
      <c r="D25" s="1490"/>
      <c r="E25" s="1490"/>
      <c r="F25" s="1490"/>
      <c r="G25" s="1490"/>
      <c r="H25" s="1490"/>
      <c r="I25" s="1490"/>
      <c r="J25" s="1490"/>
    </row>
    <row r="26" ht="13.5" thickBot="1"/>
    <row r="27" spans="2:10" ht="13.5" thickTop="1">
      <c r="B27" s="1501" t="s">
        <v>753</v>
      </c>
      <c r="C27" s="1504" t="s">
        <v>1302</v>
      </c>
      <c r="D27" s="1505"/>
      <c r="E27" s="1505"/>
      <c r="F27" s="1506"/>
      <c r="G27" s="1117"/>
      <c r="H27" s="1117" t="s">
        <v>1412</v>
      </c>
      <c r="I27" s="1117"/>
      <c r="J27" s="1118"/>
    </row>
    <row r="28" spans="2:10" ht="12.75">
      <c r="B28" s="1502"/>
      <c r="C28" s="1507" t="s">
        <v>431</v>
      </c>
      <c r="D28" s="1508"/>
      <c r="E28" s="1509" t="s">
        <v>255</v>
      </c>
      <c r="F28" s="1508"/>
      <c r="G28" s="1507" t="s">
        <v>431</v>
      </c>
      <c r="H28" s="1508"/>
      <c r="I28" s="1509" t="s">
        <v>255</v>
      </c>
      <c r="J28" s="1510"/>
    </row>
    <row r="29" spans="2:10" ht="12.75">
      <c r="B29" s="1503"/>
      <c r="C29" s="1119" t="s">
        <v>385</v>
      </c>
      <c r="D29" s="1120" t="s">
        <v>1303</v>
      </c>
      <c r="E29" s="1119" t="s">
        <v>385</v>
      </c>
      <c r="F29" s="1120" t="s">
        <v>1303</v>
      </c>
      <c r="G29" s="1119" t="s">
        <v>385</v>
      </c>
      <c r="H29" s="1120" t="s">
        <v>1303</v>
      </c>
      <c r="I29" s="1119" t="s">
        <v>385</v>
      </c>
      <c r="J29" s="1121" t="s">
        <v>1303</v>
      </c>
    </row>
    <row r="30" spans="2:10" ht="12.75">
      <c r="B30" s="1122" t="s">
        <v>917</v>
      </c>
      <c r="C30" s="1123">
        <v>46481</v>
      </c>
      <c r="D30" s="1123">
        <v>2.69</v>
      </c>
      <c r="E30" s="1123">
        <v>3778</v>
      </c>
      <c r="F30" s="1123">
        <v>0.48</v>
      </c>
      <c r="G30" s="1123">
        <v>21365.4</v>
      </c>
      <c r="H30" s="1123">
        <v>10.1156</v>
      </c>
      <c r="I30" s="1123">
        <v>8042</v>
      </c>
      <c r="J30" s="1124">
        <v>4.85</v>
      </c>
    </row>
    <row r="31" spans="2:10" ht="12.75">
      <c r="B31" s="1122" t="s">
        <v>918</v>
      </c>
      <c r="C31" s="1123">
        <v>23655</v>
      </c>
      <c r="D31" s="1123">
        <v>1.33</v>
      </c>
      <c r="E31" s="1125"/>
      <c r="F31" s="1126"/>
      <c r="G31" s="1123">
        <v>17479.71</v>
      </c>
      <c r="H31" s="1123">
        <v>7.6476</v>
      </c>
      <c r="I31" s="1125"/>
      <c r="J31" s="1127"/>
    </row>
    <row r="32" spans="2:10" ht="12.75">
      <c r="B32" s="1122" t="s">
        <v>823</v>
      </c>
      <c r="C32" s="1123">
        <v>13401.3</v>
      </c>
      <c r="D32" s="1123">
        <v>1.08</v>
      </c>
      <c r="E32" s="1125"/>
      <c r="F32" s="1126"/>
      <c r="G32" s="1123">
        <v>14641.04</v>
      </c>
      <c r="H32" s="1123">
        <v>7.6482</v>
      </c>
      <c r="I32" s="1125"/>
      <c r="J32" s="1127"/>
    </row>
    <row r="33" spans="2:10" ht="12.75">
      <c r="B33" s="1122" t="s">
        <v>920</v>
      </c>
      <c r="C33" s="1123">
        <v>6483.8</v>
      </c>
      <c r="D33" s="1123">
        <v>1.11</v>
      </c>
      <c r="E33" s="1125"/>
      <c r="F33" s="1126"/>
      <c r="G33" s="1123">
        <v>12051.72</v>
      </c>
      <c r="H33" s="1123">
        <v>8.0246</v>
      </c>
      <c r="I33" s="1125"/>
      <c r="J33" s="1127"/>
    </row>
    <row r="34" spans="2:10" ht="12.75">
      <c r="B34" s="1122" t="s">
        <v>921</v>
      </c>
      <c r="C34" s="1123">
        <v>8057</v>
      </c>
      <c r="D34" s="1123">
        <v>1.06</v>
      </c>
      <c r="E34" s="1125"/>
      <c r="F34" s="1126"/>
      <c r="G34" s="1123">
        <v>11464.63</v>
      </c>
      <c r="H34" s="1123">
        <v>7.7022</v>
      </c>
      <c r="I34" s="1125"/>
      <c r="J34" s="1127"/>
    </row>
    <row r="35" spans="2:10" ht="12.75">
      <c r="B35" s="1122" t="s">
        <v>922</v>
      </c>
      <c r="C35" s="1123">
        <v>3737.22</v>
      </c>
      <c r="D35" s="1123">
        <v>0.9</v>
      </c>
      <c r="E35" s="1125"/>
      <c r="F35" s="1126"/>
      <c r="G35" s="1123">
        <v>11207.48</v>
      </c>
      <c r="H35" s="1123">
        <v>9.9563</v>
      </c>
      <c r="I35" s="1125"/>
      <c r="J35" s="1127"/>
    </row>
    <row r="36" spans="2:10" ht="12.75">
      <c r="B36" s="1122" t="s">
        <v>923</v>
      </c>
      <c r="C36" s="1123">
        <v>10599</v>
      </c>
      <c r="D36" s="1123">
        <v>0.72</v>
      </c>
      <c r="E36" s="1125"/>
      <c r="F36" s="1126"/>
      <c r="G36" s="1123">
        <v>13053.88</v>
      </c>
      <c r="H36" s="1123">
        <v>7.9675</v>
      </c>
      <c r="I36" s="1125"/>
      <c r="J36" s="1127"/>
    </row>
    <row r="37" spans="2:10" ht="12.75">
      <c r="B37" s="1122" t="s">
        <v>924</v>
      </c>
      <c r="C37" s="1123">
        <v>16760</v>
      </c>
      <c r="D37" s="1123">
        <v>0.69</v>
      </c>
      <c r="E37" s="1125"/>
      <c r="F37" s="1126"/>
      <c r="G37" s="1123">
        <v>12385.49</v>
      </c>
      <c r="H37" s="1123">
        <v>7.5824</v>
      </c>
      <c r="I37" s="1125"/>
      <c r="J37" s="1127"/>
    </row>
    <row r="38" spans="2:10" ht="12.75">
      <c r="B38" s="1122" t="s">
        <v>925</v>
      </c>
      <c r="C38" s="1123">
        <v>16372.64</v>
      </c>
      <c r="D38" s="1123">
        <v>0.69</v>
      </c>
      <c r="E38" s="1125"/>
      <c r="F38" s="1126"/>
      <c r="G38" s="1123">
        <v>21007.6</v>
      </c>
      <c r="H38" s="1123">
        <v>8.88598</v>
      </c>
      <c r="I38" s="1125"/>
      <c r="J38" s="1127"/>
    </row>
    <row r="39" spans="2:10" ht="12.75">
      <c r="B39" s="1122" t="s">
        <v>584</v>
      </c>
      <c r="C39" s="1123">
        <v>39224</v>
      </c>
      <c r="D39" s="1123">
        <v>0.75</v>
      </c>
      <c r="E39" s="1125"/>
      <c r="F39" s="1126"/>
      <c r="G39" s="1123">
        <v>13499.19</v>
      </c>
      <c r="H39" s="1123">
        <v>7.1385</v>
      </c>
      <c r="I39" s="1125"/>
      <c r="J39" s="1127"/>
    </row>
    <row r="40" spans="2:10" ht="12.75">
      <c r="B40" s="1122" t="s">
        <v>585</v>
      </c>
      <c r="C40" s="1123">
        <v>20305</v>
      </c>
      <c r="D40" s="1123">
        <v>0.84</v>
      </c>
      <c r="E40" s="1125"/>
      <c r="F40" s="1126"/>
      <c r="G40" s="1123">
        <v>15336.19</v>
      </c>
      <c r="H40" s="1123">
        <v>6.9618</v>
      </c>
      <c r="I40" s="1125"/>
      <c r="J40" s="1127"/>
    </row>
    <row r="41" spans="2:10" ht="12.75">
      <c r="B41" s="1128" t="s">
        <v>586</v>
      </c>
      <c r="C41" s="1129">
        <v>7692.6</v>
      </c>
      <c r="D41" s="1129">
        <v>0.86</v>
      </c>
      <c r="E41" s="1130"/>
      <c r="F41" s="1131"/>
      <c r="G41" s="1129">
        <v>9405.97</v>
      </c>
      <c r="H41" s="1129">
        <v>6.9719</v>
      </c>
      <c r="I41" s="1130"/>
      <c r="J41" s="1132"/>
    </row>
    <row r="42" spans="2:10" ht="13.5" thickBot="1">
      <c r="B42" s="1138" t="s">
        <v>589</v>
      </c>
      <c r="C42" s="1133">
        <v>212768.56</v>
      </c>
      <c r="D42" s="1133">
        <v>1.28</v>
      </c>
      <c r="E42" s="1134"/>
      <c r="F42" s="1135"/>
      <c r="G42" s="1136">
        <f>SUM(G30:G41)</f>
        <v>172898.30000000002</v>
      </c>
      <c r="H42" s="1136">
        <v>8.16</v>
      </c>
      <c r="I42" s="1134"/>
      <c r="J42" s="1137"/>
    </row>
    <row r="43" ht="13.5" thickTop="1">
      <c r="B43" s="1422" t="s">
        <v>1413</v>
      </c>
    </row>
    <row r="44" ht="12.75">
      <c r="B44" s="37" t="s">
        <v>1304</v>
      </c>
    </row>
    <row r="48" ht="12.75">
      <c r="E48" s="1107"/>
    </row>
  </sheetData>
  <sheetProtection/>
  <mergeCells count="19">
    <mergeCell ref="B2:P2"/>
    <mergeCell ref="B3:P3"/>
    <mergeCell ref="B7:B9"/>
    <mergeCell ref="C7:P7"/>
    <mergeCell ref="C8:D8"/>
    <mergeCell ref="E8:F8"/>
    <mergeCell ref="G8:H8"/>
    <mergeCell ref="I8:J8"/>
    <mergeCell ref="K8:L8"/>
    <mergeCell ref="B1:J1"/>
    <mergeCell ref="M8:N8"/>
    <mergeCell ref="O8:P8"/>
    <mergeCell ref="B25:J25"/>
    <mergeCell ref="B27:B29"/>
    <mergeCell ref="C27:F27"/>
    <mergeCell ref="C28:D28"/>
    <mergeCell ref="E28:F28"/>
    <mergeCell ref="G28:H28"/>
    <mergeCell ref="I28:J28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66">
      <selection activeCell="A67" sqref="A67:G67"/>
    </sheetView>
  </sheetViews>
  <sheetFormatPr defaultColWidth="9.140625" defaultRowHeight="12.75"/>
  <cols>
    <col min="1" max="1" width="3.140625" style="1042" customWidth="1"/>
    <col min="2" max="2" width="2.7109375" style="1042" customWidth="1"/>
    <col min="3" max="3" width="32.8515625" style="1042" customWidth="1"/>
    <col min="4" max="4" width="9.8515625" style="1042" hidden="1" customWidth="1"/>
    <col min="5" max="6" width="9.8515625" style="1042" customWidth="1"/>
    <col min="7" max="16384" width="9.140625" style="1042" customWidth="1"/>
  </cols>
  <sheetData>
    <row r="1" spans="1:3" ht="12.75" customHeight="1" hidden="1">
      <c r="A1" s="1467" t="s">
        <v>473</v>
      </c>
      <c r="B1" s="1467"/>
      <c r="C1" s="1467"/>
    </row>
    <row r="2" spans="1:3" ht="12.75" customHeight="1" hidden="1">
      <c r="A2" s="1467" t="s">
        <v>161</v>
      </c>
      <c r="B2" s="1467"/>
      <c r="C2" s="1467"/>
    </row>
    <row r="3" spans="1:3" ht="12.75" customHeight="1" hidden="1">
      <c r="A3" s="1467" t="s">
        <v>860</v>
      </c>
      <c r="B3" s="1467"/>
      <c r="C3" s="1467"/>
    </row>
    <row r="4" spans="1:3" ht="5.25" customHeight="1" hidden="1">
      <c r="A4" s="114"/>
      <c r="B4" s="114"/>
      <c r="C4" s="114"/>
    </row>
    <row r="5" spans="1:3" ht="12.75" customHeight="1" hidden="1">
      <c r="A5" s="1467" t="s">
        <v>939</v>
      </c>
      <c r="B5" s="1467"/>
      <c r="C5" s="1467"/>
    </row>
    <row r="6" spans="1:3" ht="12.75" customHeight="1" hidden="1">
      <c r="A6" s="1467" t="s">
        <v>162</v>
      </c>
      <c r="B6" s="1467"/>
      <c r="C6" s="1467"/>
    </row>
    <row r="7" spans="1:3" ht="5.25" customHeight="1" hidden="1">
      <c r="A7" s="41"/>
      <c r="B7" s="41"/>
      <c r="C7" s="41"/>
    </row>
    <row r="8" spans="1:3" s="1139" customFormat="1" ht="12.75" customHeight="1" hidden="1">
      <c r="A8" s="1527" t="s">
        <v>940</v>
      </c>
      <c r="B8" s="1528"/>
      <c r="C8" s="1529"/>
    </row>
    <row r="9" spans="1:3" s="1139" customFormat="1" ht="12.75" customHeight="1" hidden="1">
      <c r="A9" s="1524" t="s">
        <v>163</v>
      </c>
      <c r="B9" s="1525"/>
      <c r="C9" s="1526"/>
    </row>
    <row r="10" spans="1:3" ht="12.75" hidden="1">
      <c r="A10" s="511" t="s">
        <v>164</v>
      </c>
      <c r="B10" s="512"/>
      <c r="C10" s="415"/>
    </row>
    <row r="11" spans="1:3" ht="12.75" hidden="1">
      <c r="A11" s="513"/>
      <c r="B11" s="506" t="s">
        <v>165</v>
      </c>
      <c r="C11" s="90"/>
    </row>
    <row r="12" spans="1:3" ht="12.75" hidden="1">
      <c r="A12" s="116"/>
      <c r="B12" s="506" t="s">
        <v>166</v>
      </c>
      <c r="C12" s="90"/>
    </row>
    <row r="13" spans="1:3" ht="12.75" hidden="1">
      <c r="A13" s="116"/>
      <c r="B13" s="506" t="s">
        <v>167</v>
      </c>
      <c r="C13" s="90"/>
    </row>
    <row r="14" spans="1:3" ht="12.75" hidden="1">
      <c r="A14" s="116"/>
      <c r="B14" s="506" t="s">
        <v>168</v>
      </c>
      <c r="C14" s="90"/>
    </row>
    <row r="15" spans="1:3" ht="12.75" hidden="1">
      <c r="A15" s="116"/>
      <c r="B15" s="37" t="s">
        <v>169</v>
      </c>
      <c r="C15" s="90"/>
    </row>
    <row r="16" spans="1:3" ht="12.75" hidden="1">
      <c r="A16" s="116"/>
      <c r="B16" s="37" t="s">
        <v>941</v>
      </c>
      <c r="C16" s="90"/>
    </row>
    <row r="17" spans="1:3" ht="7.5" customHeight="1" hidden="1">
      <c r="A17" s="514"/>
      <c r="B17" s="92"/>
      <c r="C17" s="91"/>
    </row>
    <row r="18" spans="1:3" ht="12.75" hidden="1">
      <c r="A18" s="513" t="s">
        <v>170</v>
      </c>
      <c r="B18" s="37"/>
      <c r="C18" s="90"/>
    </row>
    <row r="19" spans="1:3" ht="12.75" hidden="1">
      <c r="A19" s="513"/>
      <c r="B19" s="37" t="s">
        <v>942</v>
      </c>
      <c r="C19" s="90"/>
    </row>
    <row r="20" spans="1:3" ht="12.75" hidden="1">
      <c r="A20" s="116"/>
      <c r="B20" s="37" t="s">
        <v>171</v>
      </c>
      <c r="C20" s="90"/>
    </row>
    <row r="21" spans="1:3" ht="12.75" hidden="1">
      <c r="A21" s="116"/>
      <c r="B21" s="506" t="s">
        <v>943</v>
      </c>
      <c r="C21" s="90"/>
    </row>
    <row r="22" spans="1:3" ht="12.75" hidden="1">
      <c r="A22" s="515" t="s">
        <v>172</v>
      </c>
      <c r="B22" s="516"/>
      <c r="C22" s="517"/>
    </row>
    <row r="23" spans="1:3" ht="12.75" hidden="1">
      <c r="A23" s="513" t="s">
        <v>945</v>
      </c>
      <c r="B23" s="37"/>
      <c r="C23" s="90"/>
    </row>
    <row r="24" spans="1:3" ht="12.75" hidden="1">
      <c r="A24" s="116"/>
      <c r="B24" s="518" t="s">
        <v>946</v>
      </c>
      <c r="C24" s="90"/>
    </row>
    <row r="25" spans="1:3" ht="12.75" hidden="1">
      <c r="A25" s="116"/>
      <c r="B25" s="37" t="s">
        <v>947</v>
      </c>
      <c r="C25" s="90"/>
    </row>
    <row r="26" spans="1:3" ht="12.75" hidden="1">
      <c r="A26" s="116"/>
      <c r="B26" s="37" t="s">
        <v>948</v>
      </c>
      <c r="C26" s="90"/>
    </row>
    <row r="27" spans="1:3" ht="12.75" hidden="1">
      <c r="A27" s="116"/>
      <c r="B27" s="37"/>
      <c r="C27" s="90" t="s">
        <v>949</v>
      </c>
    </row>
    <row r="28" spans="1:3" ht="12.75" hidden="1">
      <c r="A28" s="116"/>
      <c r="B28" s="37"/>
      <c r="C28" s="90" t="s">
        <v>950</v>
      </c>
    </row>
    <row r="29" spans="1:3" ht="12.75" hidden="1">
      <c r="A29" s="116"/>
      <c r="B29" s="37"/>
      <c r="C29" s="90" t="s">
        <v>951</v>
      </c>
    </row>
    <row r="30" spans="1:3" ht="12.75" hidden="1">
      <c r="A30" s="116"/>
      <c r="B30" s="37"/>
      <c r="C30" s="90" t="s">
        <v>952</v>
      </c>
    </row>
    <row r="31" spans="1:3" ht="12.75" hidden="1">
      <c r="A31" s="116"/>
      <c r="B31" s="37"/>
      <c r="C31" s="90" t="s">
        <v>953</v>
      </c>
    </row>
    <row r="32" spans="1:3" ht="7.5" customHeight="1" hidden="1">
      <c r="A32" s="116"/>
      <c r="B32" s="37"/>
      <c r="C32" s="90"/>
    </row>
    <row r="33" spans="1:3" ht="12.75" hidden="1">
      <c r="A33" s="116"/>
      <c r="B33" s="518" t="s">
        <v>954</v>
      </c>
      <c r="C33" s="90"/>
    </row>
    <row r="34" spans="1:3" ht="12.75" hidden="1">
      <c r="A34" s="116"/>
      <c r="B34" s="37" t="s">
        <v>955</v>
      </c>
      <c r="C34" s="90"/>
    </row>
    <row r="35" spans="1:3" ht="12.75" hidden="1">
      <c r="A35" s="116"/>
      <c r="B35" s="506" t="s">
        <v>956</v>
      </c>
      <c r="C35" s="90"/>
    </row>
    <row r="36" spans="1:3" ht="12.75" hidden="1">
      <c r="A36" s="116"/>
      <c r="B36" s="506" t="s">
        <v>957</v>
      </c>
      <c r="C36" s="90"/>
    </row>
    <row r="37" spans="1:3" ht="12.75" hidden="1">
      <c r="A37" s="116"/>
      <c r="B37" s="506" t="s">
        <v>958</v>
      </c>
      <c r="C37" s="90"/>
    </row>
    <row r="38" spans="1:3" ht="12.75" hidden="1">
      <c r="A38" s="116"/>
      <c r="B38" s="506" t="s">
        <v>959</v>
      </c>
      <c r="C38" s="90"/>
    </row>
    <row r="39" spans="1:3" ht="7.5" customHeight="1" hidden="1">
      <c r="A39" s="514"/>
      <c r="B39" s="519"/>
      <c r="C39" s="91"/>
    </row>
    <row r="40" spans="1:3" s="1140" customFormat="1" ht="12.75" hidden="1">
      <c r="A40" s="520"/>
      <c r="B40" s="521" t="s">
        <v>960</v>
      </c>
      <c r="C40" s="522"/>
    </row>
    <row r="41" spans="1:3" ht="12.75" hidden="1">
      <c r="A41" s="41" t="s">
        <v>173</v>
      </c>
      <c r="B41" s="37"/>
      <c r="C41" s="37"/>
    </row>
    <row r="42" spans="1:3" ht="12.75" hidden="1">
      <c r="A42" s="41"/>
      <c r="B42" s="37" t="s">
        <v>185</v>
      </c>
      <c r="C42" s="37"/>
    </row>
    <row r="43" spans="1:3" ht="12.75" hidden="1">
      <c r="A43" s="41"/>
      <c r="B43" s="37" t="s">
        <v>186</v>
      </c>
      <c r="C43" s="37"/>
    </row>
    <row r="44" spans="1:3" ht="12.75" hidden="1">
      <c r="A44" s="41"/>
      <c r="B44" s="37" t="s">
        <v>187</v>
      </c>
      <c r="C44" s="37"/>
    </row>
    <row r="45" spans="1:3" ht="12.75" hidden="1">
      <c r="A45" s="41"/>
      <c r="B45" s="37" t="s">
        <v>188</v>
      </c>
      <c r="C45" s="37"/>
    </row>
    <row r="46" spans="1:3" ht="12.75" hidden="1">
      <c r="A46" s="41"/>
      <c r="B46" s="37"/>
      <c r="C46" s="37"/>
    </row>
    <row r="47" spans="1:3" ht="12.75" hidden="1">
      <c r="A47" s="41" t="s">
        <v>189</v>
      </c>
      <c r="B47" s="37" t="s">
        <v>190</v>
      </c>
      <c r="C47" s="37"/>
    </row>
    <row r="48" spans="1:3" ht="12.75" hidden="1">
      <c r="A48" s="41"/>
      <c r="B48" s="37"/>
      <c r="C48" s="37" t="s">
        <v>946</v>
      </c>
    </row>
    <row r="49" spans="1:3" ht="12.75" hidden="1">
      <c r="A49" s="41"/>
      <c r="B49" s="37"/>
      <c r="C49" s="37" t="s">
        <v>948</v>
      </c>
    </row>
    <row r="50" spans="1:3" ht="12.75" hidden="1">
      <c r="A50" s="41"/>
      <c r="B50" s="37"/>
      <c r="C50" s="523" t="s">
        <v>950</v>
      </c>
    </row>
    <row r="51" spans="1:3" ht="12.75" hidden="1">
      <c r="A51" s="41"/>
      <c r="B51" s="37"/>
      <c r="C51" s="523" t="s">
        <v>951</v>
      </c>
    </row>
    <row r="52" spans="1:3" ht="12.75" hidden="1">
      <c r="A52" s="41"/>
      <c r="B52" s="37"/>
      <c r="C52" s="523" t="s">
        <v>952</v>
      </c>
    </row>
    <row r="53" spans="1:3" ht="12.75" hidden="1">
      <c r="A53" s="41"/>
      <c r="B53" s="37"/>
      <c r="C53" s="523" t="s">
        <v>191</v>
      </c>
    </row>
    <row r="54" spans="1:3" ht="12.75" hidden="1">
      <c r="A54" s="41"/>
      <c r="B54" s="37"/>
      <c r="C54" s="523" t="s">
        <v>192</v>
      </c>
    </row>
    <row r="55" spans="1:3" ht="12.75" hidden="1">
      <c r="A55" s="41"/>
      <c r="B55" s="37"/>
      <c r="C55" s="523" t="s">
        <v>193</v>
      </c>
    </row>
    <row r="56" spans="1:3" ht="12.75" hidden="1">
      <c r="A56" s="41"/>
      <c r="B56" s="37"/>
      <c r="C56" s="523" t="s">
        <v>194</v>
      </c>
    </row>
    <row r="57" spans="1:3" ht="12.75" hidden="1">
      <c r="A57" s="41"/>
      <c r="B57" s="37"/>
      <c r="C57" s="37" t="s">
        <v>954</v>
      </c>
    </row>
    <row r="58" spans="1:3" ht="12.75" hidden="1">
      <c r="A58" s="41"/>
      <c r="B58" s="37"/>
      <c r="C58" s="37" t="s">
        <v>955</v>
      </c>
    </row>
    <row r="59" spans="1:3" ht="12.75" hidden="1">
      <c r="A59" s="41"/>
      <c r="B59" s="37"/>
      <c r="C59" s="507" t="s">
        <v>195</v>
      </c>
    </row>
    <row r="60" spans="1:3" ht="12.75" hidden="1">
      <c r="A60" s="41"/>
      <c r="B60" s="37"/>
      <c r="C60" s="507" t="s">
        <v>196</v>
      </c>
    </row>
    <row r="61" spans="1:3" ht="12.75" hidden="1">
      <c r="A61" s="41"/>
      <c r="B61" s="37"/>
      <c r="C61" s="506" t="s">
        <v>958</v>
      </c>
    </row>
    <row r="62" spans="1:3" ht="12.75" hidden="1">
      <c r="A62" s="41"/>
      <c r="B62" s="37"/>
      <c r="C62" s="506"/>
    </row>
    <row r="63" spans="1:3" ht="12.75" hidden="1">
      <c r="A63" s="505" t="s">
        <v>974</v>
      </c>
      <c r="B63" s="37"/>
      <c r="C63" s="37"/>
    </row>
    <row r="64" spans="1:3" ht="12.75" hidden="1">
      <c r="A64" s="505" t="s">
        <v>975</v>
      </c>
      <c r="B64" s="37"/>
      <c r="C64" s="37"/>
    </row>
    <row r="65" spans="2:3" ht="12.75" hidden="1">
      <c r="B65" s="1047"/>
      <c r="C65" s="1047"/>
    </row>
    <row r="66" spans="1:13" ht="15.75">
      <c r="A66" s="1489" t="s">
        <v>632</v>
      </c>
      <c r="B66" s="1489"/>
      <c r="C66" s="1489"/>
      <c r="D66" s="1489"/>
      <c r="E66" s="1489"/>
      <c r="F66" s="1489"/>
      <c r="G66" s="1489"/>
      <c r="H66" s="836"/>
      <c r="I66" s="836"/>
      <c r="J66" s="836"/>
      <c r="K66" s="836"/>
      <c r="L66" s="836"/>
      <c r="M66" s="836"/>
    </row>
    <row r="67" spans="1:13" ht="15.75">
      <c r="A67" s="1466" t="s">
        <v>939</v>
      </c>
      <c r="B67" s="1466"/>
      <c r="C67" s="1466"/>
      <c r="D67" s="1466"/>
      <c r="E67" s="1466"/>
      <c r="F67" s="1466"/>
      <c r="G67" s="1466"/>
      <c r="H67" s="836"/>
      <c r="I67" s="836"/>
      <c r="J67" s="836"/>
      <c r="K67" s="836"/>
      <c r="L67" s="836"/>
      <c r="M67" s="836"/>
    </row>
    <row r="68" spans="1:13" ht="16.5" thickBot="1">
      <c r="A68" s="1467" t="s">
        <v>976</v>
      </c>
      <c r="B68" s="1467"/>
      <c r="C68" s="1467"/>
      <c r="D68" s="1467"/>
      <c r="E68" s="1467"/>
      <c r="F68" s="1467"/>
      <c r="G68" s="1467"/>
      <c r="H68" s="836"/>
      <c r="I68" s="836"/>
      <c r="J68" s="836"/>
      <c r="K68" s="836"/>
      <c r="L68" s="836"/>
      <c r="M68" s="836"/>
    </row>
    <row r="69" spans="1:7" ht="12.75" customHeight="1" thickTop="1">
      <c r="A69" s="1517" t="s">
        <v>940</v>
      </c>
      <c r="B69" s="1518"/>
      <c r="C69" s="1519"/>
      <c r="D69" s="1141">
        <v>2010</v>
      </c>
      <c r="E69" s="1141">
        <v>2011</v>
      </c>
      <c r="F69" s="808">
        <v>2012</v>
      </c>
      <c r="G69" s="1142">
        <v>2012</v>
      </c>
    </row>
    <row r="70" spans="1:7" ht="12.75">
      <c r="A70" s="1520" t="s">
        <v>977</v>
      </c>
      <c r="B70" s="1521"/>
      <c r="C70" s="1522"/>
      <c r="D70" s="1143" t="s">
        <v>759</v>
      </c>
      <c r="E70" s="1143" t="s">
        <v>759</v>
      </c>
      <c r="F70" s="1144" t="s">
        <v>759</v>
      </c>
      <c r="G70" s="1421" t="s">
        <v>384</v>
      </c>
    </row>
    <row r="71" spans="1:7" ht="12.75">
      <c r="A71" s="809" t="s">
        <v>978</v>
      </c>
      <c r="B71" s="37"/>
      <c r="C71" s="90"/>
      <c r="D71" s="120"/>
      <c r="E71" s="120"/>
      <c r="F71" s="119"/>
      <c r="G71" s="1145"/>
    </row>
    <row r="72" spans="1:7" ht="12.75">
      <c r="A72" s="809"/>
      <c r="B72" s="37" t="s">
        <v>942</v>
      </c>
      <c r="C72" s="90"/>
      <c r="D72" s="1146"/>
      <c r="E72" s="1146"/>
      <c r="F72" s="1103"/>
      <c r="G72" s="1147"/>
    </row>
    <row r="73" spans="1:7" ht="12.75">
      <c r="A73" s="809"/>
      <c r="B73" s="37" t="s">
        <v>603</v>
      </c>
      <c r="C73" s="90"/>
      <c r="D73" s="120">
        <v>5.5</v>
      </c>
      <c r="E73" s="120">
        <v>5.5</v>
      </c>
      <c r="F73" s="119">
        <v>5</v>
      </c>
      <c r="G73" s="1145">
        <v>5</v>
      </c>
    </row>
    <row r="74" spans="1:7" ht="12.75">
      <c r="A74" s="809"/>
      <c r="B74" s="37" t="s">
        <v>604</v>
      </c>
      <c r="C74" s="90"/>
      <c r="D74" s="120">
        <v>5.5</v>
      </c>
      <c r="E74" s="120">
        <v>5.5</v>
      </c>
      <c r="F74" s="119">
        <v>5</v>
      </c>
      <c r="G74" s="1145">
        <v>5</v>
      </c>
    </row>
    <row r="75" spans="1:7" ht="12.75">
      <c r="A75" s="809"/>
      <c r="B75" s="37" t="s">
        <v>785</v>
      </c>
      <c r="C75" s="90"/>
      <c r="D75" s="120">
        <v>5.5</v>
      </c>
      <c r="E75" s="120">
        <v>5.5</v>
      </c>
      <c r="F75" s="119">
        <v>5</v>
      </c>
      <c r="G75" s="1145">
        <v>5</v>
      </c>
    </row>
    <row r="76" spans="1:7" ht="12.75">
      <c r="A76" s="205"/>
      <c r="B76" s="37" t="s">
        <v>979</v>
      </c>
      <c r="C76" s="90"/>
      <c r="D76" s="120">
        <v>6.5</v>
      </c>
      <c r="E76" s="120">
        <v>7</v>
      </c>
      <c r="F76" s="119">
        <v>7</v>
      </c>
      <c r="G76" s="1145">
        <v>8</v>
      </c>
    </row>
    <row r="77" spans="1:7" ht="12.75" customHeight="1" hidden="1">
      <c r="A77" s="204"/>
      <c r="B77" s="519" t="s">
        <v>943</v>
      </c>
      <c r="C77" s="91"/>
      <c r="D77" s="1148"/>
      <c r="E77" s="1148"/>
      <c r="F77" s="1149"/>
      <c r="G77" s="1150"/>
    </row>
    <row r="78" spans="1:7" s="1047" customFormat="1" ht="12.75">
      <c r="A78" s="205"/>
      <c r="B78" s="37" t="s">
        <v>980</v>
      </c>
      <c r="C78" s="90"/>
      <c r="D78" s="1148"/>
      <c r="E78" s="1148"/>
      <c r="F78" s="1149"/>
      <c r="G78" s="1150"/>
    </row>
    <row r="79" spans="1:7" s="1047" customFormat="1" ht="12.75">
      <c r="A79" s="205"/>
      <c r="B79" s="37"/>
      <c r="C79" s="90" t="s">
        <v>1305</v>
      </c>
      <c r="D79" s="1148"/>
      <c r="E79" s="120">
        <v>1.5</v>
      </c>
      <c r="F79" s="119">
        <v>1.5</v>
      </c>
      <c r="G79" s="1145">
        <v>1.5</v>
      </c>
    </row>
    <row r="80" spans="1:7" s="1047" customFormat="1" ht="12.75">
      <c r="A80" s="205"/>
      <c r="B80" s="37"/>
      <c r="C80" s="90" t="s">
        <v>1306</v>
      </c>
      <c r="D80" s="1148"/>
      <c r="E80" s="122">
        <v>7</v>
      </c>
      <c r="F80" s="113">
        <v>7</v>
      </c>
      <c r="G80" s="1151">
        <v>6</v>
      </c>
    </row>
    <row r="81" spans="1:7" s="1047" customFormat="1" ht="12.75" hidden="1">
      <c r="A81" s="205"/>
      <c r="B81" s="37"/>
      <c r="C81" s="90" t="s">
        <v>981</v>
      </c>
      <c r="D81" s="120">
        <v>1.5</v>
      </c>
      <c r="E81" s="120">
        <v>1.5</v>
      </c>
      <c r="F81" s="119">
        <v>1.5</v>
      </c>
      <c r="G81" s="1145">
        <v>1.5</v>
      </c>
    </row>
    <row r="82" spans="1:7" s="1047" customFormat="1" ht="12.75" hidden="1">
      <c r="A82" s="205"/>
      <c r="B82" s="37"/>
      <c r="C82" s="90" t="s">
        <v>983</v>
      </c>
      <c r="D82" s="122">
        <v>2</v>
      </c>
      <c r="E82" s="119">
        <v>1.5</v>
      </c>
      <c r="F82" s="119">
        <v>1.5</v>
      </c>
      <c r="G82" s="1145">
        <v>1.5</v>
      </c>
    </row>
    <row r="83" spans="1:7" s="1047" customFormat="1" ht="12.75" hidden="1">
      <c r="A83" s="205"/>
      <c r="B83" s="37"/>
      <c r="C83" s="90" t="s">
        <v>982</v>
      </c>
      <c r="D83" s="120">
        <v>3.5</v>
      </c>
      <c r="E83" s="120">
        <v>1.5</v>
      </c>
      <c r="F83" s="119">
        <v>1.5</v>
      </c>
      <c r="G83" s="1145">
        <v>1.5</v>
      </c>
    </row>
    <row r="84" spans="1:7" s="1047" customFormat="1" ht="12.75">
      <c r="A84" s="205"/>
      <c r="B84" s="37"/>
      <c r="C84" s="90" t="s">
        <v>984</v>
      </c>
      <c r="D84" s="1152" t="s">
        <v>791</v>
      </c>
      <c r="E84" s="1152" t="s">
        <v>791</v>
      </c>
      <c r="F84" s="807" t="s">
        <v>791</v>
      </c>
      <c r="G84" s="1153" t="s">
        <v>791</v>
      </c>
    </row>
    <row r="85" spans="1:7" s="1047" customFormat="1" ht="12.75">
      <c r="A85" s="205"/>
      <c r="B85" s="37" t="s">
        <v>1307</v>
      </c>
      <c r="C85" s="90"/>
      <c r="D85" s="1152"/>
      <c r="E85" s="1400"/>
      <c r="F85" s="1401"/>
      <c r="G85" s="1153">
        <v>8</v>
      </c>
    </row>
    <row r="86" spans="1:7" ht="12.75" customHeight="1">
      <c r="A86" s="204"/>
      <c r="B86" s="92" t="s">
        <v>1308</v>
      </c>
      <c r="C86" s="91"/>
      <c r="D86" s="1154">
        <v>3</v>
      </c>
      <c r="E86" s="1154">
        <v>3</v>
      </c>
      <c r="F86" s="1155">
        <v>3</v>
      </c>
      <c r="G86" s="1402"/>
    </row>
    <row r="87" spans="1:7" ht="12.75">
      <c r="A87" s="809" t="s">
        <v>985</v>
      </c>
      <c r="B87" s="37"/>
      <c r="C87" s="90"/>
      <c r="D87" s="118"/>
      <c r="E87" s="118"/>
      <c r="F87" s="117"/>
      <c r="G87" s="1156"/>
    </row>
    <row r="88" spans="1:7" ht="12.75">
      <c r="A88" s="809"/>
      <c r="B88" s="506" t="s">
        <v>986</v>
      </c>
      <c r="C88" s="90"/>
      <c r="D88" s="118">
        <v>8.7</v>
      </c>
      <c r="E88" s="117">
        <v>8.08</v>
      </c>
      <c r="F88" s="117">
        <v>0.1</v>
      </c>
      <c r="G88" s="1156">
        <v>0.03</v>
      </c>
    </row>
    <row r="89" spans="1:7" ht="12.75">
      <c r="A89" s="205"/>
      <c r="B89" s="506" t="s">
        <v>987</v>
      </c>
      <c r="C89" s="90"/>
      <c r="D89" s="118">
        <v>8.13</v>
      </c>
      <c r="E89" s="117">
        <v>8.52</v>
      </c>
      <c r="F89" s="117">
        <v>1.15</v>
      </c>
      <c r="G89" s="1156">
        <v>0.18</v>
      </c>
    </row>
    <row r="90" spans="1:7" ht="12.75">
      <c r="A90" s="205"/>
      <c r="B90" s="506" t="s">
        <v>988</v>
      </c>
      <c r="C90" s="90"/>
      <c r="D90" s="1157">
        <v>8.28</v>
      </c>
      <c r="E90" s="117">
        <v>8.59</v>
      </c>
      <c r="F90" s="1158">
        <v>1.96</v>
      </c>
      <c r="G90" s="1159">
        <v>0</v>
      </c>
    </row>
    <row r="91" spans="1:7" ht="12.75">
      <c r="A91" s="205"/>
      <c r="B91" s="506" t="s">
        <v>989</v>
      </c>
      <c r="C91" s="90"/>
      <c r="D91" s="118">
        <v>7.28</v>
      </c>
      <c r="E91" s="117">
        <v>8.6105</v>
      </c>
      <c r="F91" s="1158">
        <v>2.72</v>
      </c>
      <c r="G91" s="1159">
        <v>0</v>
      </c>
    </row>
    <row r="92" spans="1:7" s="1047" customFormat="1" ht="12.75">
      <c r="A92" s="205"/>
      <c r="B92" s="37" t="s">
        <v>941</v>
      </c>
      <c r="C92" s="90"/>
      <c r="D92" s="118" t="s">
        <v>353</v>
      </c>
      <c r="E92" s="117" t="s">
        <v>436</v>
      </c>
      <c r="F92" s="117" t="s">
        <v>436</v>
      </c>
      <c r="G92" s="1156" t="s">
        <v>1309</v>
      </c>
    </row>
    <row r="93" spans="1:7" ht="12.75">
      <c r="A93" s="205"/>
      <c r="B93" s="37" t="s">
        <v>990</v>
      </c>
      <c r="C93" s="90"/>
      <c r="D93" s="118" t="s">
        <v>437</v>
      </c>
      <c r="E93" s="117" t="s">
        <v>354</v>
      </c>
      <c r="F93" s="117" t="s">
        <v>354</v>
      </c>
      <c r="G93" s="1160" t="s">
        <v>1310</v>
      </c>
    </row>
    <row r="94" spans="1:7" s="1046" customFormat="1" ht="12.75">
      <c r="A94" s="1161" t="s">
        <v>1311</v>
      </c>
      <c r="B94" s="1162"/>
      <c r="C94" s="1163"/>
      <c r="D94" s="1164">
        <v>6.57</v>
      </c>
      <c r="E94" s="1164">
        <v>8.22</v>
      </c>
      <c r="F94" s="1164">
        <v>0.86</v>
      </c>
      <c r="G94" s="1165">
        <v>0.45</v>
      </c>
    </row>
    <row r="95" spans="1:7" ht="12.75">
      <c r="A95" s="809" t="s">
        <v>1312</v>
      </c>
      <c r="B95" s="37"/>
      <c r="C95" s="90"/>
      <c r="D95" s="120"/>
      <c r="E95" s="120"/>
      <c r="F95" s="119"/>
      <c r="G95" s="1145"/>
    </row>
    <row r="96" spans="1:7" ht="12.75">
      <c r="A96" s="205"/>
      <c r="B96" s="518" t="s">
        <v>946</v>
      </c>
      <c r="C96" s="90"/>
      <c r="D96" s="120"/>
      <c r="E96" s="119"/>
      <c r="F96" s="119"/>
      <c r="G96" s="1145"/>
    </row>
    <row r="97" spans="1:7" ht="12.75">
      <c r="A97" s="205"/>
      <c r="B97" s="37" t="s">
        <v>947</v>
      </c>
      <c r="C97" s="90"/>
      <c r="D97" s="119" t="s">
        <v>792</v>
      </c>
      <c r="E97" s="119" t="s">
        <v>792</v>
      </c>
      <c r="F97" s="119"/>
      <c r="G97" s="1145"/>
    </row>
    <row r="98" spans="1:7" ht="12.75">
      <c r="A98" s="205"/>
      <c r="B98" s="37" t="s">
        <v>948</v>
      </c>
      <c r="C98" s="90"/>
      <c r="D98" s="119"/>
      <c r="E98" s="119"/>
      <c r="F98" s="1103"/>
      <c r="G98" s="1145"/>
    </row>
    <row r="99" spans="1:7" ht="12.75">
      <c r="A99" s="205"/>
      <c r="B99" s="37"/>
      <c r="C99" s="90" t="s">
        <v>949</v>
      </c>
      <c r="D99" s="119" t="s">
        <v>793</v>
      </c>
      <c r="E99" s="119" t="s">
        <v>793</v>
      </c>
      <c r="F99" s="119"/>
      <c r="G99" s="1145"/>
    </row>
    <row r="100" spans="1:7" ht="12.75">
      <c r="A100" s="205"/>
      <c r="B100" s="37"/>
      <c r="C100" s="90" t="s">
        <v>950</v>
      </c>
      <c r="D100" s="119" t="s">
        <v>794</v>
      </c>
      <c r="E100" s="119" t="s">
        <v>794</v>
      </c>
      <c r="F100" s="119"/>
      <c r="G100" s="1145"/>
    </row>
    <row r="101" spans="1:7" ht="12.75">
      <c r="A101" s="205"/>
      <c r="B101" s="37"/>
      <c r="C101" s="90" t="s">
        <v>951</v>
      </c>
      <c r="D101" s="119" t="s">
        <v>795</v>
      </c>
      <c r="E101" s="119" t="s">
        <v>797</v>
      </c>
      <c r="F101" s="119"/>
      <c r="G101" s="1145"/>
    </row>
    <row r="102" spans="1:7" ht="12.75">
      <c r="A102" s="205"/>
      <c r="B102" s="37"/>
      <c r="C102" s="90" t="s">
        <v>952</v>
      </c>
      <c r="D102" s="119" t="s">
        <v>796</v>
      </c>
      <c r="E102" s="119" t="s">
        <v>796</v>
      </c>
      <c r="F102" s="119"/>
      <c r="G102" s="1145"/>
    </row>
    <row r="103" spans="1:7" ht="12.75">
      <c r="A103" s="205"/>
      <c r="B103" s="37"/>
      <c r="C103" s="90" t="s">
        <v>953</v>
      </c>
      <c r="D103" s="119" t="s">
        <v>798</v>
      </c>
      <c r="E103" s="119" t="s">
        <v>438</v>
      </c>
      <c r="F103" s="119"/>
      <c r="G103" s="1145"/>
    </row>
    <row r="104" spans="1:7" ht="12.75">
      <c r="A104" s="205"/>
      <c r="B104" s="518" t="s">
        <v>954</v>
      </c>
      <c r="C104" s="90"/>
      <c r="D104" s="119"/>
      <c r="E104" s="119"/>
      <c r="F104" s="119"/>
      <c r="G104" s="1145"/>
    </row>
    <row r="105" spans="1:7" ht="12.75">
      <c r="A105" s="205"/>
      <c r="B105" s="37" t="s">
        <v>955</v>
      </c>
      <c r="C105" s="90"/>
      <c r="D105" s="119" t="s">
        <v>992</v>
      </c>
      <c r="E105" s="119" t="s">
        <v>992</v>
      </c>
      <c r="F105" s="119"/>
      <c r="G105" s="1145"/>
    </row>
    <row r="106" spans="1:7" ht="12.75">
      <c r="A106" s="205"/>
      <c r="B106" s="506" t="s">
        <v>956</v>
      </c>
      <c r="C106" s="90"/>
      <c r="D106" s="119" t="s">
        <v>456</v>
      </c>
      <c r="E106" s="119" t="s">
        <v>456</v>
      </c>
      <c r="F106" s="119"/>
      <c r="G106" s="1145"/>
    </row>
    <row r="107" spans="1:7" ht="12.75">
      <c r="A107" s="205"/>
      <c r="B107" s="506" t="s">
        <v>957</v>
      </c>
      <c r="C107" s="90"/>
      <c r="D107" s="119" t="s">
        <v>799</v>
      </c>
      <c r="E107" s="119" t="s">
        <v>439</v>
      </c>
      <c r="F107" s="119"/>
      <c r="G107" s="1145"/>
    </row>
    <row r="108" spans="1:7" ht="12.75">
      <c r="A108" s="205"/>
      <c r="B108" s="506" t="s">
        <v>958</v>
      </c>
      <c r="C108" s="90"/>
      <c r="D108" s="119" t="s">
        <v>994</v>
      </c>
      <c r="E108" s="119" t="s">
        <v>994</v>
      </c>
      <c r="F108" s="119"/>
      <c r="G108" s="1145"/>
    </row>
    <row r="109" spans="1:7" ht="13.5" thickBot="1">
      <c r="A109" s="1166"/>
      <c r="B109" s="1167" t="s">
        <v>959</v>
      </c>
      <c r="C109" s="941"/>
      <c r="D109" s="1168" t="s">
        <v>800</v>
      </c>
      <c r="E109" s="1168" t="s">
        <v>800</v>
      </c>
      <c r="F109" s="1168"/>
      <c r="G109" s="1169"/>
    </row>
    <row r="110" spans="1:3" ht="15.75" customHeight="1" hidden="1">
      <c r="A110" s="505" t="s">
        <v>974</v>
      </c>
      <c r="B110" s="37"/>
      <c r="C110" s="37"/>
    </row>
    <row r="111" spans="1:3" ht="15.75" customHeight="1" thickTop="1">
      <c r="A111" s="1170" t="s">
        <v>1313</v>
      </c>
      <c r="B111" s="37"/>
      <c r="C111" s="37"/>
    </row>
    <row r="112" spans="1:7" ht="30" customHeight="1">
      <c r="A112" s="1523" t="s">
        <v>1314</v>
      </c>
      <c r="B112" s="1523"/>
      <c r="C112" s="1523"/>
      <c r="D112" s="1523"/>
      <c r="E112" s="1523"/>
      <c r="F112" s="1523"/>
      <c r="G112" s="1523"/>
    </row>
    <row r="113" spans="1:7" ht="12.75">
      <c r="A113" s="1516" t="s">
        <v>1315</v>
      </c>
      <c r="B113" s="1516"/>
      <c r="C113" s="1516"/>
      <c r="D113" s="1516"/>
      <c r="E113" s="1516"/>
      <c r="F113" s="1516"/>
      <c r="G113" s="1516"/>
    </row>
    <row r="114" spans="1:3" ht="12.75">
      <c r="A114" s="1515"/>
      <c r="B114" s="1516"/>
      <c r="C114" s="1516"/>
    </row>
    <row r="115" spans="1:3" ht="12.75">
      <c r="A115" s="518"/>
      <c r="B115" s="37"/>
      <c r="C115" s="37"/>
    </row>
    <row r="116" spans="1:3" ht="12.75">
      <c r="A116" s="518"/>
      <c r="B116" s="37"/>
      <c r="C116" s="37"/>
    </row>
    <row r="117" spans="1:3" ht="12.75">
      <c r="A117" s="37"/>
      <c r="B117" s="37"/>
      <c r="C117" s="37"/>
    </row>
    <row r="118" spans="1:3" ht="12.75">
      <c r="A118" s="37"/>
      <c r="B118" s="506"/>
      <c r="C118" s="37"/>
    </row>
    <row r="119" spans="1:3" ht="12.75">
      <c r="A119" s="37"/>
      <c r="B119" s="37"/>
      <c r="C119" s="37"/>
    </row>
    <row r="120" spans="1:3" ht="12.75">
      <c r="A120" s="37"/>
      <c r="B120" s="37"/>
      <c r="C120" s="37"/>
    </row>
    <row r="121" spans="1:3" ht="12.75">
      <c r="A121" s="37"/>
      <c r="B121" s="37"/>
      <c r="C121" s="37"/>
    </row>
    <row r="122" spans="1:3" ht="12.75">
      <c r="A122" s="37"/>
      <c r="B122" s="37"/>
      <c r="C122" s="37"/>
    </row>
    <row r="123" spans="1:3" ht="12.75">
      <c r="A123" s="37"/>
      <c r="B123" s="37"/>
      <c r="C123" s="37"/>
    </row>
    <row r="124" spans="1:3" ht="12.75">
      <c r="A124" s="37"/>
      <c r="B124" s="37"/>
      <c r="C124" s="37"/>
    </row>
    <row r="125" spans="1:3" ht="12.75">
      <c r="A125" s="518"/>
      <c r="B125" s="37"/>
      <c r="C125" s="37"/>
    </row>
    <row r="126" spans="1:3" ht="12.75">
      <c r="A126" s="518"/>
      <c r="B126" s="506"/>
      <c r="C126" s="37"/>
    </row>
    <row r="127" spans="1:3" ht="12.75">
      <c r="A127" s="37"/>
      <c r="B127" s="506"/>
      <c r="C127" s="37"/>
    </row>
    <row r="128" spans="1:3" ht="12.75">
      <c r="A128" s="37"/>
      <c r="B128" s="506"/>
      <c r="C128" s="37"/>
    </row>
    <row r="129" spans="1:3" ht="12.75">
      <c r="A129" s="37"/>
      <c r="B129" s="506"/>
      <c r="C129" s="37"/>
    </row>
    <row r="130" spans="1:3" ht="12.75">
      <c r="A130" s="37"/>
      <c r="B130" s="37"/>
      <c r="C130" s="37"/>
    </row>
    <row r="131" spans="1:3" ht="12.75">
      <c r="A131" s="37"/>
      <c r="B131" s="37"/>
      <c r="C131" s="37"/>
    </row>
    <row r="132" spans="1:3" ht="12.75">
      <c r="A132" s="58"/>
      <c r="B132" s="525"/>
      <c r="C132" s="526"/>
    </row>
    <row r="133" spans="1:3" ht="12.75">
      <c r="A133" s="518"/>
      <c r="B133" s="37"/>
      <c r="C133" s="37"/>
    </row>
    <row r="134" spans="1:3" ht="12.75">
      <c r="A134" s="37"/>
      <c r="B134" s="518"/>
      <c r="C134" s="37"/>
    </row>
    <row r="135" spans="1:3" ht="12.75">
      <c r="A135" s="37"/>
      <c r="B135" s="37"/>
      <c r="C135" s="37"/>
    </row>
    <row r="136" spans="1:3" ht="12.75">
      <c r="A136" s="37"/>
      <c r="B136" s="37"/>
      <c r="C136" s="37"/>
    </row>
    <row r="137" spans="1:3" ht="12.75">
      <c r="A137" s="37"/>
      <c r="B137" s="37"/>
      <c r="C137" s="37"/>
    </row>
    <row r="138" spans="1:3" ht="12.75">
      <c r="A138" s="37"/>
      <c r="B138" s="37"/>
      <c r="C138" s="37"/>
    </row>
    <row r="139" spans="1:3" ht="12.75">
      <c r="A139" s="37"/>
      <c r="B139" s="37"/>
      <c r="C139" s="37"/>
    </row>
    <row r="140" spans="1:3" ht="12.75">
      <c r="A140" s="37"/>
      <c r="B140" s="37"/>
      <c r="C140" s="37"/>
    </row>
    <row r="141" spans="1:3" ht="12.75">
      <c r="A141" s="37"/>
      <c r="B141" s="37"/>
      <c r="C141" s="37"/>
    </row>
    <row r="142" spans="1:3" ht="12.75">
      <c r="A142" s="37"/>
      <c r="B142" s="518"/>
      <c r="C142" s="37"/>
    </row>
    <row r="143" spans="1:3" ht="12.75">
      <c r="A143" s="37"/>
      <c r="B143" s="37"/>
      <c r="C143" s="37"/>
    </row>
    <row r="144" spans="1:3" ht="12.75">
      <c r="A144" s="37"/>
      <c r="B144" s="506"/>
      <c r="C144" s="37"/>
    </row>
    <row r="145" spans="1:3" ht="12.75">
      <c r="A145" s="37"/>
      <c r="B145" s="506"/>
      <c r="C145" s="37"/>
    </row>
    <row r="146" spans="1:3" ht="12.75">
      <c r="A146" s="37"/>
      <c r="B146" s="506"/>
      <c r="C146" s="37"/>
    </row>
    <row r="147" spans="1:3" ht="12.75">
      <c r="A147" s="37"/>
      <c r="B147" s="506"/>
      <c r="C147" s="37"/>
    </row>
    <row r="148" spans="1:3" ht="12.75">
      <c r="A148" s="527"/>
      <c r="B148" s="527"/>
      <c r="C148" s="58"/>
    </row>
    <row r="149" spans="1:3" ht="12.75">
      <c r="A149" s="506"/>
      <c r="B149" s="1047"/>
      <c r="C149" s="1047"/>
    </row>
    <row r="150" ht="12.75">
      <c r="A150" s="672"/>
    </row>
  </sheetData>
  <sheetProtection/>
  <mergeCells count="15">
    <mergeCell ref="A9:C9"/>
    <mergeCell ref="A66:G66"/>
    <mergeCell ref="A67:G67"/>
    <mergeCell ref="A1:C1"/>
    <mergeCell ref="A2:C2"/>
    <mergeCell ref="A3:C3"/>
    <mergeCell ref="A5:C5"/>
    <mergeCell ref="A6:C6"/>
    <mergeCell ref="A8:C8"/>
    <mergeCell ref="A114:C114"/>
    <mergeCell ref="A68:G68"/>
    <mergeCell ref="A69:C69"/>
    <mergeCell ref="A70:C70"/>
    <mergeCell ref="A112:G112"/>
    <mergeCell ref="A113:G113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5" width="10.140625" style="9" customWidth="1"/>
    <col min="16" max="16" width="10.57421875" style="9" customWidth="1"/>
    <col min="17" max="16384" width="9.140625" style="9" customWidth="1"/>
  </cols>
  <sheetData>
    <row r="1" spans="1:16" ht="12.75">
      <c r="A1" s="1534" t="s">
        <v>633</v>
      </c>
      <c r="B1" s="1534"/>
      <c r="C1" s="1534"/>
      <c r="D1" s="1534"/>
      <c r="E1" s="1534"/>
      <c r="F1" s="1534"/>
      <c r="G1" s="1534"/>
      <c r="H1" s="1534"/>
      <c r="I1" s="1534"/>
      <c r="J1" s="1534"/>
      <c r="K1" s="1534"/>
      <c r="L1" s="1534"/>
      <c r="M1" s="1534"/>
      <c r="N1" s="1534"/>
      <c r="O1" s="1534"/>
      <c r="P1" s="1534"/>
    </row>
    <row r="2" spans="1:16" ht="15.75">
      <c r="A2" s="1535" t="s">
        <v>1316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</row>
    <row r="3" spans="1:4" ht="12.75" hidden="1">
      <c r="A3" s="1536" t="s">
        <v>1285</v>
      </c>
      <c r="B3" s="1536"/>
      <c r="C3" s="1536"/>
      <c r="D3" s="1536"/>
    </row>
    <row r="4" s="41" customFormat="1" ht="16.5" customHeight="1" thickBot="1">
      <c r="P4" s="20" t="s">
        <v>1317</v>
      </c>
    </row>
    <row r="5" spans="1:16" s="41" customFormat="1" ht="16.5" customHeight="1" thickTop="1">
      <c r="A5" s="1537" t="s">
        <v>753</v>
      </c>
      <c r="B5" s="1540" t="s">
        <v>932</v>
      </c>
      <c r="C5" s="1541"/>
      <c r="D5" s="1542"/>
      <c r="E5" s="1540" t="s">
        <v>431</v>
      </c>
      <c r="F5" s="1541"/>
      <c r="G5" s="1541"/>
      <c r="H5" s="1541"/>
      <c r="I5" s="1541"/>
      <c r="J5" s="1542"/>
      <c r="K5" s="1541" t="s">
        <v>255</v>
      </c>
      <c r="L5" s="1541"/>
      <c r="M5" s="1541"/>
      <c r="N5" s="1541"/>
      <c r="O5" s="1541"/>
      <c r="P5" s="1543"/>
    </row>
    <row r="6" spans="1:16" s="41" customFormat="1" ht="26.25" customHeight="1">
      <c r="A6" s="1538"/>
      <c r="B6" s="1171"/>
      <c r="C6" s="1172"/>
      <c r="D6" s="1173"/>
      <c r="E6" s="1530" t="s">
        <v>933</v>
      </c>
      <c r="F6" s="1531"/>
      <c r="G6" s="1530" t="s">
        <v>934</v>
      </c>
      <c r="H6" s="1531"/>
      <c r="I6" s="1532" t="s">
        <v>935</v>
      </c>
      <c r="J6" s="1544"/>
      <c r="K6" s="1530" t="s">
        <v>933</v>
      </c>
      <c r="L6" s="1531"/>
      <c r="M6" s="1530" t="s">
        <v>934</v>
      </c>
      <c r="N6" s="1531"/>
      <c r="O6" s="1532" t="s">
        <v>935</v>
      </c>
      <c r="P6" s="1533"/>
    </row>
    <row r="7" spans="1:16" s="41" customFormat="1" ht="16.5" customHeight="1">
      <c r="A7" s="1539"/>
      <c r="B7" s="1174" t="s">
        <v>933</v>
      </c>
      <c r="C7" s="1175" t="s">
        <v>934</v>
      </c>
      <c r="D7" s="1176" t="s">
        <v>935</v>
      </c>
      <c r="E7" s="1177" t="s">
        <v>1318</v>
      </c>
      <c r="F7" s="1177" t="s">
        <v>1319</v>
      </c>
      <c r="G7" s="1177" t="s">
        <v>1318</v>
      </c>
      <c r="H7" s="1177" t="s">
        <v>1319</v>
      </c>
      <c r="I7" s="1177" t="s">
        <v>1318</v>
      </c>
      <c r="J7" s="1177" t="s">
        <v>1319</v>
      </c>
      <c r="K7" s="1177" t="s">
        <v>1318</v>
      </c>
      <c r="L7" s="1177" t="s">
        <v>1319</v>
      </c>
      <c r="M7" s="1177" t="s">
        <v>1318</v>
      </c>
      <c r="N7" s="1177" t="s">
        <v>1319</v>
      </c>
      <c r="O7" s="1177" t="s">
        <v>1318</v>
      </c>
      <c r="P7" s="1178" t="s">
        <v>1319</v>
      </c>
    </row>
    <row r="8" spans="1:16" s="41" customFormat="1" ht="16.5" customHeight="1">
      <c r="A8" s="167" t="s">
        <v>917</v>
      </c>
      <c r="B8" s="213">
        <v>735.39</v>
      </c>
      <c r="C8" s="229">
        <v>0</v>
      </c>
      <c r="D8" s="211">
        <v>735.39</v>
      </c>
      <c r="E8" s="246">
        <v>256.63</v>
      </c>
      <c r="F8" s="213">
        <v>18375.275</v>
      </c>
      <c r="G8" s="1179">
        <v>0</v>
      </c>
      <c r="H8" s="211">
        <v>0</v>
      </c>
      <c r="I8" s="246">
        <f>E8-G8</f>
        <v>256.63</v>
      </c>
      <c r="J8" s="246">
        <f>F8-H8</f>
        <v>18375.275</v>
      </c>
      <c r="K8" s="229">
        <v>153</v>
      </c>
      <c r="L8" s="246">
        <v>13561.61</v>
      </c>
      <c r="M8" s="1180">
        <v>11.3</v>
      </c>
      <c r="N8" s="1180">
        <v>1007.5</v>
      </c>
      <c r="O8" s="1180">
        <f>K8-M8</f>
        <v>141.7</v>
      </c>
      <c r="P8" s="212">
        <f>L8-N8</f>
        <v>12554.11</v>
      </c>
    </row>
    <row r="9" spans="1:16" s="41" customFormat="1" ht="16.5" customHeight="1">
      <c r="A9" s="167" t="s">
        <v>918</v>
      </c>
      <c r="B9" s="213">
        <v>1337.1</v>
      </c>
      <c r="C9" s="229">
        <v>0</v>
      </c>
      <c r="D9" s="211">
        <v>1337.1</v>
      </c>
      <c r="E9" s="246">
        <v>288.21</v>
      </c>
      <c r="F9" s="213">
        <v>21283.07</v>
      </c>
      <c r="G9" s="1179">
        <v>0</v>
      </c>
      <c r="H9" s="211">
        <v>0</v>
      </c>
      <c r="I9" s="246">
        <f aca="true" t="shared" si="0" ref="I9:J19">E9-G9</f>
        <v>288.21</v>
      </c>
      <c r="J9" s="246">
        <f t="shared" si="0"/>
        <v>21283.07</v>
      </c>
      <c r="K9" s="229"/>
      <c r="L9" s="246"/>
      <c r="M9" s="246"/>
      <c r="N9" s="246"/>
      <c r="O9" s="211"/>
      <c r="P9" s="1181"/>
    </row>
    <row r="10" spans="1:16" s="41" customFormat="1" ht="16.5" customHeight="1">
      <c r="A10" s="167" t="s">
        <v>919</v>
      </c>
      <c r="B10" s="213">
        <v>3529.54</v>
      </c>
      <c r="C10" s="229">
        <v>0</v>
      </c>
      <c r="D10" s="211">
        <v>3529.54</v>
      </c>
      <c r="E10" s="246">
        <v>371.05</v>
      </c>
      <c r="F10" s="213">
        <v>28964.093</v>
      </c>
      <c r="G10" s="1179">
        <v>0</v>
      </c>
      <c r="H10" s="211">
        <v>0</v>
      </c>
      <c r="I10" s="246">
        <f t="shared" si="0"/>
        <v>371.05</v>
      </c>
      <c r="J10" s="246">
        <f t="shared" si="0"/>
        <v>28964.093</v>
      </c>
      <c r="K10" s="229"/>
      <c r="L10" s="246"/>
      <c r="M10" s="246"/>
      <c r="N10" s="246"/>
      <c r="O10" s="211"/>
      <c r="P10" s="1181"/>
    </row>
    <row r="11" spans="1:16" s="41" customFormat="1" ht="16.5" customHeight="1">
      <c r="A11" s="167" t="s">
        <v>920</v>
      </c>
      <c r="B11" s="213">
        <v>2685.96</v>
      </c>
      <c r="C11" s="229">
        <v>0</v>
      </c>
      <c r="D11" s="211">
        <v>2685.96</v>
      </c>
      <c r="E11" s="246">
        <v>250.85</v>
      </c>
      <c r="F11" s="213">
        <v>19856.764</v>
      </c>
      <c r="G11" s="1179">
        <v>0</v>
      </c>
      <c r="H11" s="211">
        <v>0</v>
      </c>
      <c r="I11" s="246">
        <f t="shared" si="0"/>
        <v>250.85</v>
      </c>
      <c r="J11" s="246">
        <f t="shared" si="0"/>
        <v>19856.764</v>
      </c>
      <c r="K11" s="229"/>
      <c r="L11" s="246"/>
      <c r="M11" s="246"/>
      <c r="N11" s="246"/>
      <c r="O11" s="211"/>
      <c r="P11" s="1181"/>
    </row>
    <row r="12" spans="1:16" s="41" customFormat="1" ht="16.5" customHeight="1">
      <c r="A12" s="167" t="s">
        <v>921</v>
      </c>
      <c r="B12" s="213">
        <v>2257.5</v>
      </c>
      <c r="C12" s="229">
        <v>496.34</v>
      </c>
      <c r="D12" s="211">
        <v>1761.16</v>
      </c>
      <c r="E12" s="246">
        <v>231.71</v>
      </c>
      <c r="F12" s="213">
        <v>19211.93</v>
      </c>
      <c r="G12" s="1179">
        <v>0</v>
      </c>
      <c r="H12" s="211">
        <v>0</v>
      </c>
      <c r="I12" s="246">
        <f t="shared" si="0"/>
        <v>231.71</v>
      </c>
      <c r="J12" s="246">
        <f t="shared" si="0"/>
        <v>19211.93</v>
      </c>
      <c r="K12" s="229"/>
      <c r="L12" s="246"/>
      <c r="M12" s="246"/>
      <c r="N12" s="246"/>
      <c r="O12" s="211"/>
      <c r="P12" s="1181"/>
    </row>
    <row r="13" spans="1:16" s="41" customFormat="1" ht="16.5" customHeight="1">
      <c r="A13" s="167" t="s">
        <v>922</v>
      </c>
      <c r="B13" s="213">
        <v>2901.58</v>
      </c>
      <c r="C13" s="229">
        <v>0</v>
      </c>
      <c r="D13" s="211">
        <v>2901.58</v>
      </c>
      <c r="E13" s="246">
        <v>222.43</v>
      </c>
      <c r="F13" s="213">
        <v>18781.57</v>
      </c>
      <c r="G13" s="1179">
        <v>0</v>
      </c>
      <c r="H13" s="211">
        <v>0</v>
      </c>
      <c r="I13" s="246">
        <f t="shared" si="0"/>
        <v>222.43</v>
      </c>
      <c r="J13" s="246">
        <f t="shared" si="0"/>
        <v>18781.57</v>
      </c>
      <c r="K13" s="229"/>
      <c r="L13" s="246"/>
      <c r="M13" s="246"/>
      <c r="N13" s="246"/>
      <c r="O13" s="211"/>
      <c r="P13" s="1181"/>
    </row>
    <row r="14" spans="1:16" s="41" customFormat="1" ht="16.5" customHeight="1">
      <c r="A14" s="167" t="s">
        <v>923</v>
      </c>
      <c r="B14" s="213">
        <v>1893.9</v>
      </c>
      <c r="C14" s="229">
        <v>0</v>
      </c>
      <c r="D14" s="211">
        <v>1893.9</v>
      </c>
      <c r="E14" s="1182">
        <v>185.58</v>
      </c>
      <c r="F14" s="213">
        <v>14785.68</v>
      </c>
      <c r="G14" s="1179">
        <v>0</v>
      </c>
      <c r="H14" s="211">
        <v>0</v>
      </c>
      <c r="I14" s="246">
        <f t="shared" si="0"/>
        <v>185.58</v>
      </c>
      <c r="J14" s="246">
        <f t="shared" si="0"/>
        <v>14785.68</v>
      </c>
      <c r="K14" s="229"/>
      <c r="L14" s="246"/>
      <c r="M14" s="246"/>
      <c r="N14" s="246"/>
      <c r="O14" s="211"/>
      <c r="P14" s="1181"/>
    </row>
    <row r="15" spans="1:16" s="41" customFormat="1" ht="16.5" customHeight="1">
      <c r="A15" s="167" t="s">
        <v>924</v>
      </c>
      <c r="B15" s="213">
        <v>1962.72</v>
      </c>
      <c r="C15" s="229">
        <v>0</v>
      </c>
      <c r="D15" s="211">
        <v>1962.72</v>
      </c>
      <c r="E15" s="1182">
        <v>244.4</v>
      </c>
      <c r="F15" s="213">
        <v>19341.27</v>
      </c>
      <c r="G15" s="1179">
        <v>0</v>
      </c>
      <c r="H15" s="211">
        <v>0</v>
      </c>
      <c r="I15" s="246">
        <f t="shared" si="0"/>
        <v>244.4</v>
      </c>
      <c r="J15" s="246">
        <f t="shared" si="0"/>
        <v>19341.27</v>
      </c>
      <c r="K15" s="229"/>
      <c r="L15" s="246"/>
      <c r="M15" s="246"/>
      <c r="N15" s="246"/>
      <c r="O15" s="211"/>
      <c r="P15" s="1181"/>
    </row>
    <row r="16" spans="1:16" s="41" customFormat="1" ht="16.5" customHeight="1">
      <c r="A16" s="167" t="s">
        <v>925</v>
      </c>
      <c r="B16" s="213">
        <v>2955.37</v>
      </c>
      <c r="C16" s="229">
        <v>0</v>
      </c>
      <c r="D16" s="211">
        <v>2955.37</v>
      </c>
      <c r="E16" s="1183">
        <v>258.65</v>
      </c>
      <c r="F16" s="1184">
        <v>21063.93</v>
      </c>
      <c r="G16" s="1179">
        <v>0</v>
      </c>
      <c r="H16" s="211">
        <v>0</v>
      </c>
      <c r="I16" s="246">
        <f t="shared" si="0"/>
        <v>258.65</v>
      </c>
      <c r="J16" s="246">
        <f t="shared" si="0"/>
        <v>21063.93</v>
      </c>
      <c r="K16" s="1185"/>
      <c r="L16" s="246"/>
      <c r="M16" s="246"/>
      <c r="N16" s="246"/>
      <c r="O16" s="211"/>
      <c r="P16" s="1181"/>
    </row>
    <row r="17" spans="1:16" s="41" customFormat="1" ht="16.5" customHeight="1">
      <c r="A17" s="167" t="s">
        <v>584</v>
      </c>
      <c r="B17" s="213">
        <v>1971.17</v>
      </c>
      <c r="C17" s="229">
        <v>408.86</v>
      </c>
      <c r="D17" s="211">
        <v>1562.31</v>
      </c>
      <c r="E17" s="1183">
        <v>264.95</v>
      </c>
      <c r="F17" s="1184">
        <v>22301.3</v>
      </c>
      <c r="G17" s="1179">
        <v>0</v>
      </c>
      <c r="H17" s="211">
        <v>0</v>
      </c>
      <c r="I17" s="246">
        <f t="shared" si="0"/>
        <v>264.95</v>
      </c>
      <c r="J17" s="246">
        <f t="shared" si="0"/>
        <v>22301.3</v>
      </c>
      <c r="K17" s="1185"/>
      <c r="L17" s="1183"/>
      <c r="M17" s="1183"/>
      <c r="N17" s="1183"/>
      <c r="O17" s="1186"/>
      <c r="P17" s="1181"/>
    </row>
    <row r="18" spans="1:16" s="41" customFormat="1" ht="16.5" customHeight="1">
      <c r="A18" s="167" t="s">
        <v>585</v>
      </c>
      <c r="B18" s="213">
        <v>4584.48</v>
      </c>
      <c r="C18" s="229">
        <v>0</v>
      </c>
      <c r="D18" s="211">
        <v>4584.48</v>
      </c>
      <c r="E18" s="246">
        <v>345.44</v>
      </c>
      <c r="F18" s="213">
        <v>30485.22</v>
      </c>
      <c r="G18" s="1179">
        <v>0</v>
      </c>
      <c r="H18" s="211">
        <v>0</v>
      </c>
      <c r="I18" s="246">
        <f t="shared" si="0"/>
        <v>345.44</v>
      </c>
      <c r="J18" s="246">
        <f t="shared" si="0"/>
        <v>30485.22</v>
      </c>
      <c r="K18" s="229"/>
      <c r="L18" s="246"/>
      <c r="M18" s="246"/>
      <c r="N18" s="246"/>
      <c r="O18" s="211"/>
      <c r="P18" s="1181"/>
    </row>
    <row r="19" spans="1:16" s="41" customFormat="1" ht="16.5" customHeight="1">
      <c r="A19" s="179" t="s">
        <v>586</v>
      </c>
      <c r="B19" s="216">
        <v>3337.29</v>
      </c>
      <c r="C19" s="230">
        <v>1132.25</v>
      </c>
      <c r="D19" s="211">
        <v>2205.04</v>
      </c>
      <c r="E19" s="248">
        <v>266.28</v>
      </c>
      <c r="F19" s="1187">
        <v>23827.34</v>
      </c>
      <c r="G19" s="1188">
        <v>0</v>
      </c>
      <c r="H19" s="211">
        <v>0</v>
      </c>
      <c r="I19" s="248">
        <f t="shared" si="0"/>
        <v>266.28</v>
      </c>
      <c r="J19" s="248">
        <f t="shared" si="0"/>
        <v>23827.34</v>
      </c>
      <c r="K19" s="1189"/>
      <c r="L19" s="248"/>
      <c r="M19" s="246"/>
      <c r="N19" s="246"/>
      <c r="O19" s="211"/>
      <c r="P19" s="1181"/>
    </row>
    <row r="20" spans="1:16" s="41" customFormat="1" ht="16.5" customHeight="1" thickBot="1">
      <c r="A20" s="231" t="s">
        <v>589</v>
      </c>
      <c r="B20" s="217">
        <v>30152</v>
      </c>
      <c r="C20" s="232">
        <v>2037.45</v>
      </c>
      <c r="D20" s="218">
        <v>28114.55</v>
      </c>
      <c r="E20" s="250">
        <f aca="true" t="shared" si="1" ref="E20:L20">SUM(E8:E19)</f>
        <v>3186.1799999999994</v>
      </c>
      <c r="F20" s="250">
        <f t="shared" si="1"/>
        <v>258277.44199999995</v>
      </c>
      <c r="G20" s="218">
        <f t="shared" si="1"/>
        <v>0</v>
      </c>
      <c r="H20" s="218">
        <f t="shared" si="1"/>
        <v>0</v>
      </c>
      <c r="I20" s="1116">
        <f t="shared" si="1"/>
        <v>3186.1799999999994</v>
      </c>
      <c r="J20" s="1116">
        <f t="shared" si="1"/>
        <v>258277.44199999995</v>
      </c>
      <c r="K20" s="218">
        <f t="shared" si="1"/>
        <v>153</v>
      </c>
      <c r="L20" s="250">
        <f t="shared" si="1"/>
        <v>13561.61</v>
      </c>
      <c r="M20" s="250">
        <f>SUM(M8:M19)</f>
        <v>11.3</v>
      </c>
      <c r="N20" s="250">
        <f>SUM(N8:N19)</f>
        <v>1007.5</v>
      </c>
      <c r="O20" s="250">
        <f>SUM(O8:O19)</f>
        <v>141.7</v>
      </c>
      <c r="P20" s="219">
        <f>SUM(P8:P19)</f>
        <v>12554.11</v>
      </c>
    </row>
    <row r="21" s="41" customFormat="1" ht="16.5" customHeight="1" thickTop="1"/>
    <row r="22" s="41" customFormat="1" ht="16.5" customHeight="1"/>
    <row r="23" s="41" customFormat="1" ht="16.5" customHeight="1"/>
    <row r="24" s="41" customFormat="1" ht="16.5" customHeight="1"/>
    <row r="25" s="41" customFormat="1" ht="16.5" customHeight="1"/>
    <row r="26" s="41" customFormat="1" ht="16.5" customHeight="1"/>
    <row r="27" spans="1:17" ht="12.75">
      <c r="A27" s="41"/>
      <c r="Q27" s="41"/>
    </row>
  </sheetData>
  <sheetProtection/>
  <mergeCells count="13">
    <mergeCell ref="E6:F6"/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9.140625" style="1025" customWidth="1"/>
    <col min="2" max="2" width="10.00390625" style="1025" customWidth="1"/>
    <col min="3" max="3" width="15.421875" style="1025" customWidth="1"/>
    <col min="4" max="4" width="14.28125" style="1025" customWidth="1"/>
    <col min="5" max="5" width="16.8515625" style="1025" customWidth="1"/>
    <col min="6" max="6" width="11.7109375" style="1025" customWidth="1"/>
    <col min="7" max="7" width="13.00390625" style="1025" customWidth="1"/>
    <col min="8" max="8" width="12.7109375" style="1025" customWidth="1"/>
    <col min="9" max="16384" width="9.140625" style="1025" customWidth="1"/>
  </cols>
  <sheetData>
    <row r="1" spans="2:8" ht="12.75">
      <c r="B1" s="1426" t="s">
        <v>634</v>
      </c>
      <c r="C1" s="1426"/>
      <c r="D1" s="1426"/>
      <c r="E1" s="1426"/>
      <c r="F1" s="1426"/>
      <c r="G1" s="1426"/>
      <c r="H1" s="1426"/>
    </row>
    <row r="2" spans="2:8" ht="15.75">
      <c r="B2" s="1466" t="s">
        <v>1320</v>
      </c>
      <c r="C2" s="1466"/>
      <c r="D2" s="1466"/>
      <c r="E2" s="1466"/>
      <c r="F2" s="1466"/>
      <c r="G2" s="1466"/>
      <c r="H2" s="1466"/>
    </row>
    <row r="3" spans="2:8" ht="17.25" customHeight="1" thickBot="1">
      <c r="B3" s="1190"/>
      <c r="D3" s="20"/>
      <c r="H3" s="20" t="s">
        <v>116</v>
      </c>
    </row>
    <row r="4" spans="2:8" s="1048" customFormat="1" ht="13.5" customHeight="1" thickTop="1">
      <c r="B4" s="1545" t="s">
        <v>753</v>
      </c>
      <c r="C4" s="1547" t="s">
        <v>788</v>
      </c>
      <c r="D4" s="1548"/>
      <c r="E4" s="1547" t="s">
        <v>431</v>
      </c>
      <c r="F4" s="1549"/>
      <c r="G4" s="1550" t="s">
        <v>255</v>
      </c>
      <c r="H4" s="1551"/>
    </row>
    <row r="5" spans="2:8" s="1048" customFormat="1" ht="13.5" customHeight="1">
      <c r="B5" s="1546"/>
      <c r="C5" s="1191" t="s">
        <v>936</v>
      </c>
      <c r="D5" s="234" t="s">
        <v>937</v>
      </c>
      <c r="E5" s="1191" t="s">
        <v>936</v>
      </c>
      <c r="F5" s="233" t="s">
        <v>937</v>
      </c>
      <c r="G5" s="1192" t="s">
        <v>936</v>
      </c>
      <c r="H5" s="235" t="s">
        <v>937</v>
      </c>
    </row>
    <row r="6" spans="2:8" ht="15.75" customHeight="1">
      <c r="B6" s="167" t="s">
        <v>917</v>
      </c>
      <c r="C6" s="1193">
        <v>7447.35</v>
      </c>
      <c r="D6" s="1194">
        <v>160</v>
      </c>
      <c r="E6" s="1193">
        <v>11624.7</v>
      </c>
      <c r="F6" s="236">
        <v>260</v>
      </c>
      <c r="G6" s="1195">
        <v>13318.9</v>
      </c>
      <c r="H6" s="237">
        <v>240</v>
      </c>
    </row>
    <row r="7" spans="2:8" ht="15.75" customHeight="1">
      <c r="B7" s="167" t="s">
        <v>918</v>
      </c>
      <c r="C7" s="1193">
        <v>9334.23</v>
      </c>
      <c r="D7" s="1194">
        <v>200</v>
      </c>
      <c r="E7" s="1193">
        <v>11059.95</v>
      </c>
      <c r="F7" s="236">
        <v>240</v>
      </c>
      <c r="G7" s="1195"/>
      <c r="H7" s="237"/>
    </row>
    <row r="8" spans="2:8" ht="15.75" customHeight="1">
      <c r="B8" s="167" t="s">
        <v>919</v>
      </c>
      <c r="C8" s="1196">
        <v>9010.18</v>
      </c>
      <c r="D8" s="1197">
        <v>200</v>
      </c>
      <c r="E8" s="1196">
        <v>9697.6</v>
      </c>
      <c r="F8" s="238">
        <v>200</v>
      </c>
      <c r="G8" s="1198"/>
      <c r="H8" s="240"/>
    </row>
    <row r="9" spans="2:8" ht="15.75" customHeight="1">
      <c r="B9" s="167" t="s">
        <v>920</v>
      </c>
      <c r="C9" s="1196">
        <v>6212.85</v>
      </c>
      <c r="D9" s="1197">
        <v>140</v>
      </c>
      <c r="E9" s="1196">
        <v>15859.19</v>
      </c>
      <c r="F9" s="238">
        <v>320</v>
      </c>
      <c r="G9" s="1198"/>
      <c r="H9" s="240"/>
    </row>
    <row r="10" spans="2:9" ht="15.75" customHeight="1">
      <c r="B10" s="167" t="s">
        <v>921</v>
      </c>
      <c r="C10" s="1196">
        <v>14525.89</v>
      </c>
      <c r="D10" s="1197">
        <v>320</v>
      </c>
      <c r="E10" s="1196">
        <v>14515.67</v>
      </c>
      <c r="F10" s="238">
        <v>280</v>
      </c>
      <c r="G10" s="1198"/>
      <c r="H10" s="240"/>
      <c r="I10" s="1199"/>
    </row>
    <row r="11" spans="2:8" ht="15.75" customHeight="1">
      <c r="B11" s="167" t="s">
        <v>922</v>
      </c>
      <c r="C11" s="1196">
        <v>9025.57</v>
      </c>
      <c r="D11" s="1197">
        <v>200</v>
      </c>
      <c r="E11" s="1196">
        <v>6380.3</v>
      </c>
      <c r="F11" s="238">
        <v>120</v>
      </c>
      <c r="G11" s="1198"/>
      <c r="H11" s="240"/>
    </row>
    <row r="12" spans="2:8" ht="15.75" customHeight="1">
      <c r="B12" s="167" t="s">
        <v>923</v>
      </c>
      <c r="C12" s="1196">
        <v>10019.93</v>
      </c>
      <c r="D12" s="1197">
        <v>220</v>
      </c>
      <c r="E12" s="1196">
        <v>9969.6</v>
      </c>
      <c r="F12" s="238">
        <v>200</v>
      </c>
      <c r="G12" s="1198"/>
      <c r="H12" s="240"/>
    </row>
    <row r="13" spans="2:8" ht="15.75" customHeight="1">
      <c r="B13" s="167" t="s">
        <v>924</v>
      </c>
      <c r="C13" s="1196">
        <v>8154.46</v>
      </c>
      <c r="D13" s="1197">
        <v>200</v>
      </c>
      <c r="E13" s="1196">
        <v>8907.2</v>
      </c>
      <c r="F13" s="238">
        <v>180</v>
      </c>
      <c r="G13" s="1198"/>
      <c r="H13" s="240"/>
    </row>
    <row r="14" spans="2:8" ht="15.75" customHeight="1">
      <c r="B14" s="167" t="s">
        <v>925</v>
      </c>
      <c r="C14" s="1196">
        <v>12543.85</v>
      </c>
      <c r="D14" s="1197">
        <v>260</v>
      </c>
      <c r="E14" s="239">
        <v>17195.63</v>
      </c>
      <c r="F14" s="782">
        <v>340</v>
      </c>
      <c r="G14" s="1196"/>
      <c r="H14" s="240"/>
    </row>
    <row r="15" spans="2:8" ht="15.75" customHeight="1">
      <c r="B15" s="167" t="s">
        <v>584</v>
      </c>
      <c r="C15" s="1200">
        <v>12447.1</v>
      </c>
      <c r="D15" s="1197">
        <v>280</v>
      </c>
      <c r="E15" s="241">
        <v>9503.25</v>
      </c>
      <c r="F15" s="782">
        <v>180</v>
      </c>
      <c r="G15" s="1200"/>
      <c r="H15" s="240"/>
    </row>
    <row r="16" spans="2:8" ht="15.75" customHeight="1">
      <c r="B16" s="167" t="s">
        <v>585</v>
      </c>
      <c r="C16" s="1200">
        <v>12594</v>
      </c>
      <c r="D16" s="1197">
        <v>280</v>
      </c>
      <c r="E16" s="1200">
        <v>9980.05</v>
      </c>
      <c r="F16" s="238">
        <v>180</v>
      </c>
      <c r="G16" s="1201"/>
      <c r="H16" s="240"/>
    </row>
    <row r="17" spans="2:8" ht="15.75" customHeight="1">
      <c r="B17" s="179" t="s">
        <v>586</v>
      </c>
      <c r="C17" s="1202">
        <v>12529.6</v>
      </c>
      <c r="D17" s="1203">
        <v>280</v>
      </c>
      <c r="E17" s="1202">
        <v>9025.3</v>
      </c>
      <c r="F17" s="242">
        <v>160</v>
      </c>
      <c r="G17" s="1204"/>
      <c r="H17" s="243"/>
    </row>
    <row r="18" spans="2:8" s="1205" customFormat="1" ht="15.75" customHeight="1" thickBot="1">
      <c r="B18" s="170" t="s">
        <v>589</v>
      </c>
      <c r="C18" s="1206">
        <f aca="true" t="shared" si="0" ref="C18:H18">SUM(C6:C17)</f>
        <v>123845.01000000002</v>
      </c>
      <c r="D18" s="1207">
        <f t="shared" si="0"/>
        <v>2740</v>
      </c>
      <c r="E18" s="1206">
        <f t="shared" si="0"/>
        <v>133718.44</v>
      </c>
      <c r="F18" s="244">
        <f t="shared" si="0"/>
        <v>2660</v>
      </c>
      <c r="G18" s="1208">
        <f t="shared" si="0"/>
        <v>13318.9</v>
      </c>
      <c r="H18" s="245">
        <f t="shared" si="0"/>
        <v>240</v>
      </c>
    </row>
    <row r="19" s="1042" customFormat="1" ht="13.5" thickTop="1">
      <c r="B19" s="507"/>
    </row>
    <row r="20" ht="12.75">
      <c r="B20" s="1042"/>
    </row>
    <row r="32" spans="3:5" ht="12.75">
      <c r="C32" s="1054"/>
      <c r="E32" s="1054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2" sqref="A2:K2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2.75">
      <c r="A1" s="1426" t="s">
        <v>459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</row>
    <row r="2" spans="1:11" ht="15.75">
      <c r="A2" s="1427" t="s">
        <v>610</v>
      </c>
      <c r="B2" s="1427"/>
      <c r="C2" s="1427"/>
      <c r="D2" s="1427"/>
      <c r="E2" s="1427"/>
      <c r="F2" s="1427"/>
      <c r="G2" s="1427"/>
      <c r="H2" s="1427"/>
      <c r="I2" s="1427"/>
      <c r="J2" s="1427"/>
      <c r="K2" s="1427"/>
    </row>
    <row r="3" spans="1:11" ht="13.5" thickBot="1">
      <c r="A3" s="11" t="s">
        <v>382</v>
      </c>
      <c r="B3" s="11"/>
      <c r="C3" s="11"/>
      <c r="D3" s="37"/>
      <c r="E3" s="37"/>
      <c r="F3" s="11"/>
      <c r="G3" s="37"/>
      <c r="H3" s="11"/>
      <c r="I3" s="1428" t="s">
        <v>434</v>
      </c>
      <c r="J3" s="1428"/>
      <c r="K3" s="1428"/>
    </row>
    <row r="4" spans="1:11" ht="16.5" customHeight="1" thickTop="1">
      <c r="A4" s="843"/>
      <c r="B4" s="844">
        <v>2011</v>
      </c>
      <c r="C4" s="845">
        <v>2011</v>
      </c>
      <c r="D4" s="846">
        <v>2012</v>
      </c>
      <c r="E4" s="847">
        <v>2012</v>
      </c>
      <c r="F4" s="1429" t="s">
        <v>1084</v>
      </c>
      <c r="G4" s="1429"/>
      <c r="H4" s="1429"/>
      <c r="I4" s="1429"/>
      <c r="J4" s="1429"/>
      <c r="K4" s="1430"/>
    </row>
    <row r="5" spans="1:11" ht="12.75">
      <c r="A5" s="848" t="s">
        <v>460</v>
      </c>
      <c r="B5" s="849" t="s">
        <v>1085</v>
      </c>
      <c r="C5" s="849" t="s">
        <v>1086</v>
      </c>
      <c r="D5" s="850" t="s">
        <v>1087</v>
      </c>
      <c r="E5" s="851" t="s">
        <v>352</v>
      </c>
      <c r="F5" s="1431" t="s">
        <v>431</v>
      </c>
      <c r="G5" s="1431"/>
      <c r="H5" s="1432"/>
      <c r="I5" s="1431" t="s">
        <v>255</v>
      </c>
      <c r="J5" s="1431"/>
      <c r="K5" s="1433"/>
    </row>
    <row r="6" spans="1:11" ht="12.75">
      <c r="A6" s="181" t="s">
        <v>382</v>
      </c>
      <c r="B6" s="853"/>
      <c r="C6" s="854"/>
      <c r="D6" s="855"/>
      <c r="E6" s="856"/>
      <c r="F6" s="857" t="s">
        <v>385</v>
      </c>
      <c r="G6" s="858" t="s">
        <v>382</v>
      </c>
      <c r="H6" s="859" t="s">
        <v>374</v>
      </c>
      <c r="I6" s="860" t="s">
        <v>385</v>
      </c>
      <c r="J6" s="858" t="s">
        <v>382</v>
      </c>
      <c r="K6" s="861" t="s">
        <v>374</v>
      </c>
    </row>
    <row r="7" spans="1:11" ht="16.5" customHeight="1">
      <c r="A7" s="862" t="s">
        <v>461</v>
      </c>
      <c r="B7" s="863">
        <v>216039.1017192778</v>
      </c>
      <c r="C7" s="863">
        <v>227092.48646837915</v>
      </c>
      <c r="D7" s="864">
        <v>374620.15917803784</v>
      </c>
      <c r="E7" s="865">
        <v>381017.0462689874</v>
      </c>
      <c r="F7" s="866">
        <v>8095.395775851358</v>
      </c>
      <c r="G7" s="867" t="s">
        <v>361</v>
      </c>
      <c r="H7" s="868">
        <v>3.7471900741239668</v>
      </c>
      <c r="I7" s="864">
        <v>3854.2717272175796</v>
      </c>
      <c r="J7" s="869" t="s">
        <v>362</v>
      </c>
      <c r="K7" s="870">
        <v>1.0288479231001129</v>
      </c>
    </row>
    <row r="8" spans="1:11" ht="16.5" customHeight="1">
      <c r="A8" s="871" t="s">
        <v>1088</v>
      </c>
      <c r="B8" s="872">
        <v>278883.7603228904</v>
      </c>
      <c r="C8" s="872">
        <v>290649.8250873448</v>
      </c>
      <c r="D8" s="873">
        <v>446824.83423461375</v>
      </c>
      <c r="E8" s="874">
        <v>455250.8042615712</v>
      </c>
      <c r="F8" s="875">
        <v>11766.064764454379</v>
      </c>
      <c r="G8" s="876"/>
      <c r="H8" s="877">
        <v>4.218985268569127</v>
      </c>
      <c r="I8" s="873">
        <v>8425.970026957453</v>
      </c>
      <c r="J8" s="874"/>
      <c r="K8" s="878">
        <v>1.8857434460621856</v>
      </c>
    </row>
    <row r="9" spans="1:11" ht="16.5" customHeight="1">
      <c r="A9" s="871" t="s">
        <v>1089</v>
      </c>
      <c r="B9" s="872">
        <v>62844.658603612625</v>
      </c>
      <c r="C9" s="872">
        <v>63557.33861896565</v>
      </c>
      <c r="D9" s="872">
        <v>72204.67505657588</v>
      </c>
      <c r="E9" s="877">
        <v>74233.75799258382</v>
      </c>
      <c r="F9" s="875">
        <v>712.6800153530276</v>
      </c>
      <c r="G9" s="876"/>
      <c r="H9" s="877">
        <v>1.1340343494396183</v>
      </c>
      <c r="I9" s="873">
        <v>2029.082936007937</v>
      </c>
      <c r="J9" s="874"/>
      <c r="K9" s="878">
        <v>2.810182213849798</v>
      </c>
    </row>
    <row r="10" spans="1:11" ht="16.5" customHeight="1">
      <c r="A10" s="879" t="s">
        <v>1090</v>
      </c>
      <c r="B10" s="873">
        <v>52336.42281183262</v>
      </c>
      <c r="C10" s="873">
        <v>52632.66177542565</v>
      </c>
      <c r="D10" s="873">
        <v>60465.59334064589</v>
      </c>
      <c r="E10" s="874">
        <v>62380.63158262383</v>
      </c>
      <c r="F10" s="875">
        <v>296.23896359303035</v>
      </c>
      <c r="G10" s="876"/>
      <c r="H10" s="877">
        <v>0.566028298605946</v>
      </c>
      <c r="I10" s="873">
        <v>1915.0382419779344</v>
      </c>
      <c r="J10" s="874"/>
      <c r="K10" s="878">
        <v>3.167153642550327</v>
      </c>
    </row>
    <row r="11" spans="1:11" s="11" customFormat="1" ht="16.5" customHeight="1">
      <c r="A11" s="879" t="s">
        <v>1091</v>
      </c>
      <c r="B11" s="872">
        <v>10508.23579178</v>
      </c>
      <c r="C11" s="872">
        <v>10924.676843539999</v>
      </c>
      <c r="D11" s="873">
        <v>11739.081715929997</v>
      </c>
      <c r="E11" s="874">
        <v>11853.12640996</v>
      </c>
      <c r="F11" s="875">
        <v>416.441051759999</v>
      </c>
      <c r="G11" s="876"/>
      <c r="H11" s="877">
        <v>3.9629968342141444</v>
      </c>
      <c r="I11" s="873">
        <v>114.04469403000257</v>
      </c>
      <c r="J11" s="874"/>
      <c r="K11" s="878">
        <v>0.9714958698621486</v>
      </c>
    </row>
    <row r="12" spans="1:11" ht="16.5" customHeight="1">
      <c r="A12" s="862" t="s">
        <v>462</v>
      </c>
      <c r="B12" s="863">
        <v>706004.197146435</v>
      </c>
      <c r="C12" s="863">
        <v>693099.2033684119</v>
      </c>
      <c r="D12" s="864">
        <v>756349.4193255331</v>
      </c>
      <c r="E12" s="865">
        <v>746922.0007260194</v>
      </c>
      <c r="F12" s="866">
        <v>-9947.00480477311</v>
      </c>
      <c r="G12" s="867" t="s">
        <v>361</v>
      </c>
      <c r="H12" s="868">
        <v>-1.4089158173531318</v>
      </c>
      <c r="I12" s="864">
        <v>-6884.803235781743</v>
      </c>
      <c r="J12" s="880" t="s">
        <v>362</v>
      </c>
      <c r="K12" s="870">
        <v>-0.9102675377104402</v>
      </c>
    </row>
    <row r="13" spans="1:11" ht="16.5" customHeight="1">
      <c r="A13" s="871" t="s">
        <v>1092</v>
      </c>
      <c r="B13" s="872">
        <v>912576.2322393316</v>
      </c>
      <c r="C13" s="872">
        <v>900292.2634525998</v>
      </c>
      <c r="D13" s="873">
        <v>985915.227825891</v>
      </c>
      <c r="E13" s="874">
        <v>982802.8324068085</v>
      </c>
      <c r="F13" s="875">
        <v>-12283.968786731828</v>
      </c>
      <c r="G13" s="876"/>
      <c r="H13" s="877">
        <v>-1.3460759060740302</v>
      </c>
      <c r="I13" s="881">
        <v>-3112.395419082488</v>
      </c>
      <c r="J13" s="882"/>
      <c r="K13" s="883">
        <v>-0.31568590597244794</v>
      </c>
    </row>
    <row r="14" spans="1:11" ht="16.5" customHeight="1">
      <c r="A14" s="871" t="s">
        <v>1093</v>
      </c>
      <c r="B14" s="872">
        <v>163439.36997209</v>
      </c>
      <c r="C14" s="872">
        <v>152167.64270494</v>
      </c>
      <c r="D14" s="873">
        <v>154249.85210624</v>
      </c>
      <c r="E14" s="874">
        <v>144736.02087904</v>
      </c>
      <c r="F14" s="875">
        <v>-11271.72726715001</v>
      </c>
      <c r="G14" s="876"/>
      <c r="H14" s="877">
        <v>-6.896580223647978</v>
      </c>
      <c r="I14" s="873">
        <v>-9513.83122719999</v>
      </c>
      <c r="J14" s="874"/>
      <c r="K14" s="878">
        <v>-6.167805736790796</v>
      </c>
    </row>
    <row r="15" spans="1:11" ht="16.5" customHeight="1">
      <c r="A15" s="879" t="s">
        <v>1094</v>
      </c>
      <c r="B15" s="872">
        <v>163439.36997209</v>
      </c>
      <c r="C15" s="872">
        <v>152167.64270494</v>
      </c>
      <c r="D15" s="873">
        <v>165254.84826484</v>
      </c>
      <c r="E15" s="874">
        <v>165258.54826484</v>
      </c>
      <c r="F15" s="875">
        <v>-11271.72726715001</v>
      </c>
      <c r="G15" s="876"/>
      <c r="H15" s="877">
        <v>-6.896580223647978</v>
      </c>
      <c r="I15" s="873">
        <v>3.7000000000116415</v>
      </c>
      <c r="J15" s="874"/>
      <c r="K15" s="878">
        <v>0.002238966081093103</v>
      </c>
    </row>
    <row r="16" spans="1:11" ht="16.5" customHeight="1">
      <c r="A16" s="879" t="s">
        <v>1095</v>
      </c>
      <c r="B16" s="872">
        <v>0</v>
      </c>
      <c r="C16" s="873">
        <v>0</v>
      </c>
      <c r="D16" s="873">
        <v>11004.996158599995</v>
      </c>
      <c r="E16" s="874">
        <v>20522.527385800004</v>
      </c>
      <c r="F16" s="875">
        <v>0</v>
      </c>
      <c r="G16" s="876"/>
      <c r="H16" s="877"/>
      <c r="I16" s="873">
        <v>9517.531227200008</v>
      </c>
      <c r="J16" s="874"/>
      <c r="K16" s="878">
        <v>86.48373057143152</v>
      </c>
    </row>
    <row r="17" spans="1:11" ht="16.5" customHeight="1">
      <c r="A17" s="871" t="s">
        <v>1096</v>
      </c>
      <c r="B17" s="872">
        <v>6347.5535</v>
      </c>
      <c r="C17" s="872">
        <v>6968.971410749999</v>
      </c>
      <c r="D17" s="873">
        <v>10070.55929792</v>
      </c>
      <c r="E17" s="874">
        <v>10924.705306889999</v>
      </c>
      <c r="F17" s="875">
        <v>621.4179107499995</v>
      </c>
      <c r="G17" s="876"/>
      <c r="H17" s="877">
        <v>9.789880632750862</v>
      </c>
      <c r="I17" s="873">
        <v>854.1460089699995</v>
      </c>
      <c r="J17" s="874"/>
      <c r="K17" s="878">
        <v>8.481614413872892</v>
      </c>
    </row>
    <row r="18" spans="1:11" ht="16.5" customHeight="1">
      <c r="A18" s="879" t="s">
        <v>463</v>
      </c>
      <c r="B18" s="872">
        <v>15466.872994191617</v>
      </c>
      <c r="C18" s="872">
        <v>14124.42897950109</v>
      </c>
      <c r="D18" s="872">
        <v>11768.967023483678</v>
      </c>
      <c r="E18" s="877">
        <v>13151.22294421835</v>
      </c>
      <c r="F18" s="875">
        <v>-1342.4440146905272</v>
      </c>
      <c r="G18" s="876"/>
      <c r="H18" s="877">
        <v>-8.6794791370865</v>
      </c>
      <c r="I18" s="873">
        <v>1382.255920734673</v>
      </c>
      <c r="J18" s="874"/>
      <c r="K18" s="878">
        <v>11.744921351011806</v>
      </c>
    </row>
    <row r="19" spans="1:11" ht="16.5" customHeight="1">
      <c r="A19" s="879" t="s">
        <v>1097</v>
      </c>
      <c r="B19" s="872">
        <v>5426.93486871</v>
      </c>
      <c r="C19" s="872">
        <v>5394.4092261900005</v>
      </c>
      <c r="D19" s="872">
        <v>1989.54834076</v>
      </c>
      <c r="E19" s="874">
        <v>1946.2532517700001</v>
      </c>
      <c r="F19" s="875">
        <v>-32.525642519999565</v>
      </c>
      <c r="G19" s="876"/>
      <c r="H19" s="877">
        <v>-0.5993372558703844</v>
      </c>
      <c r="I19" s="873">
        <v>-43.29508898999984</v>
      </c>
      <c r="J19" s="874"/>
      <c r="K19" s="878">
        <v>-2.1761265159036687</v>
      </c>
    </row>
    <row r="20" spans="1:11" ht="16.5" customHeight="1">
      <c r="A20" s="879" t="s">
        <v>1098</v>
      </c>
      <c r="B20" s="872">
        <v>10039.938125481616</v>
      </c>
      <c r="C20" s="872">
        <v>8730.01975331109</v>
      </c>
      <c r="D20" s="872">
        <v>9779.418682723677</v>
      </c>
      <c r="E20" s="877">
        <v>11204.96969244835</v>
      </c>
      <c r="F20" s="875">
        <v>-1309.9183721705267</v>
      </c>
      <c r="G20" s="876"/>
      <c r="H20" s="877">
        <v>-13.04707614527943</v>
      </c>
      <c r="I20" s="873">
        <v>1425.5510097246733</v>
      </c>
      <c r="J20" s="874"/>
      <c r="K20" s="878">
        <v>14.5770526446838</v>
      </c>
    </row>
    <row r="21" spans="1:11" ht="16.5" customHeight="1">
      <c r="A21" s="871" t="s">
        <v>1099</v>
      </c>
      <c r="B21" s="872">
        <v>727322.43577305</v>
      </c>
      <c r="C21" s="872">
        <v>727031.2203574086</v>
      </c>
      <c r="D21" s="873">
        <v>809825.8493982473</v>
      </c>
      <c r="E21" s="874">
        <v>813990.8832766601</v>
      </c>
      <c r="F21" s="875">
        <v>-291.2154156413162</v>
      </c>
      <c r="G21" s="90"/>
      <c r="H21" s="877">
        <v>-0.04003938299136775</v>
      </c>
      <c r="I21" s="873">
        <v>4165.033878412796</v>
      </c>
      <c r="J21" s="884"/>
      <c r="K21" s="878">
        <v>0.5143122909089262</v>
      </c>
    </row>
    <row r="22" spans="1:11" ht="16.5" customHeight="1">
      <c r="A22" s="871" t="s">
        <v>1100</v>
      </c>
      <c r="B22" s="872">
        <v>206572.03509289658</v>
      </c>
      <c r="C22" s="872">
        <v>207193.06008418786</v>
      </c>
      <c r="D22" s="872">
        <v>229565.80850035785</v>
      </c>
      <c r="E22" s="872">
        <v>235880.8316807891</v>
      </c>
      <c r="F22" s="875">
        <v>-2336.9639819587164</v>
      </c>
      <c r="G22" s="885" t="s">
        <v>361</v>
      </c>
      <c r="H22" s="877">
        <v>-1.1313070430408312</v>
      </c>
      <c r="I22" s="873">
        <v>3772.407816699255</v>
      </c>
      <c r="J22" s="886" t="s">
        <v>362</v>
      </c>
      <c r="K22" s="878">
        <v>1.6432794767402719</v>
      </c>
    </row>
    <row r="23" spans="1:11" ht="16.5" customHeight="1">
      <c r="A23" s="862" t="s">
        <v>465</v>
      </c>
      <c r="B23" s="863">
        <v>922043.2988657128</v>
      </c>
      <c r="C23" s="863">
        <v>920191.689836791</v>
      </c>
      <c r="D23" s="864">
        <v>1130969.578503571</v>
      </c>
      <c r="E23" s="865">
        <v>1127939.0469950067</v>
      </c>
      <c r="F23" s="866">
        <v>-1851.6090289218118</v>
      </c>
      <c r="G23" s="887"/>
      <c r="H23" s="868">
        <v>-0.2008158435942911</v>
      </c>
      <c r="I23" s="864">
        <v>-3030.5315085642505</v>
      </c>
      <c r="J23" s="865"/>
      <c r="K23" s="870">
        <v>-0.2679587113717119</v>
      </c>
    </row>
    <row r="24" spans="1:11" ht="16.5" customHeight="1">
      <c r="A24" s="871" t="s">
        <v>1101</v>
      </c>
      <c r="B24" s="873">
        <v>623049.1240155129</v>
      </c>
      <c r="C24" s="873">
        <v>612801.784119501</v>
      </c>
      <c r="D24" s="873">
        <v>789936.577257202</v>
      </c>
      <c r="E24" s="874">
        <v>788376.4371791668</v>
      </c>
      <c r="F24" s="875">
        <v>-10247.339896011865</v>
      </c>
      <c r="G24" s="876"/>
      <c r="H24" s="877">
        <v>-1.6447081780596042</v>
      </c>
      <c r="I24" s="873">
        <v>-1560.1400780351833</v>
      </c>
      <c r="J24" s="874"/>
      <c r="K24" s="888">
        <v>-0.19750194166881885</v>
      </c>
    </row>
    <row r="25" spans="1:11" ht="16.5" customHeight="1">
      <c r="A25" s="871" t="s">
        <v>1102</v>
      </c>
      <c r="B25" s="873">
        <v>223074.57713800477</v>
      </c>
      <c r="C25" s="873">
        <v>215551.08164532908</v>
      </c>
      <c r="D25" s="873">
        <v>264372.98690888827</v>
      </c>
      <c r="E25" s="874">
        <v>252679.0392431345</v>
      </c>
      <c r="F25" s="875">
        <v>-7523.495492675691</v>
      </c>
      <c r="G25" s="876"/>
      <c r="H25" s="877">
        <v>-3.372636895338051</v>
      </c>
      <c r="I25" s="873">
        <v>-11693.947665753774</v>
      </c>
      <c r="J25" s="874"/>
      <c r="K25" s="888">
        <v>-4.4232762970537145</v>
      </c>
    </row>
    <row r="26" spans="1:11" ht="16.5" customHeight="1">
      <c r="A26" s="879" t="s">
        <v>1103</v>
      </c>
      <c r="B26" s="872">
        <v>141931.480013872</v>
      </c>
      <c r="C26" s="872">
        <v>137953.086839837</v>
      </c>
      <c r="D26" s="873">
        <v>170491.686875334</v>
      </c>
      <c r="E26" s="874">
        <v>165422.007730485</v>
      </c>
      <c r="F26" s="875">
        <v>-3978.393174035009</v>
      </c>
      <c r="G26" s="876"/>
      <c r="H26" s="877">
        <v>-2.8030378980379624</v>
      </c>
      <c r="I26" s="873">
        <v>-5069.679144849011</v>
      </c>
      <c r="J26" s="874"/>
      <c r="K26" s="878">
        <v>-2.973563836315394</v>
      </c>
    </row>
    <row r="27" spans="1:11" ht="16.5" customHeight="1">
      <c r="A27" s="879" t="s">
        <v>1104</v>
      </c>
      <c r="B27" s="872">
        <v>81143.10784692926</v>
      </c>
      <c r="C27" s="872">
        <v>77598.00223989999</v>
      </c>
      <c r="D27" s="873">
        <v>93881.34109982569</v>
      </c>
      <c r="E27" s="874">
        <v>87256.9991911444</v>
      </c>
      <c r="F27" s="875">
        <v>-3545.105607029269</v>
      </c>
      <c r="G27" s="876"/>
      <c r="H27" s="877">
        <v>-4.368954679079905</v>
      </c>
      <c r="I27" s="873">
        <v>-6624.341908681294</v>
      </c>
      <c r="J27" s="874"/>
      <c r="K27" s="878">
        <v>-7.056079334910133</v>
      </c>
    </row>
    <row r="28" spans="1:11" ht="16.5" customHeight="1">
      <c r="A28" s="879" t="s">
        <v>1105</v>
      </c>
      <c r="B28" s="873">
        <v>399974.54687750805</v>
      </c>
      <c r="C28" s="873">
        <v>397250.70247417194</v>
      </c>
      <c r="D28" s="873">
        <v>525563.5903483137</v>
      </c>
      <c r="E28" s="874">
        <v>535697.3979360324</v>
      </c>
      <c r="F28" s="875">
        <v>-2723.8444033361156</v>
      </c>
      <c r="G28" s="876"/>
      <c r="H28" s="877">
        <v>-0.6810044350572866</v>
      </c>
      <c r="I28" s="873">
        <v>10133.807587718708</v>
      </c>
      <c r="J28" s="874"/>
      <c r="K28" s="878">
        <v>1.9281791535449775</v>
      </c>
    </row>
    <row r="29" spans="1:11" ht="16.5" customHeight="1">
      <c r="A29" s="889" t="s">
        <v>1106</v>
      </c>
      <c r="B29" s="890">
        <v>298994.1748502</v>
      </c>
      <c r="C29" s="890">
        <v>307389.90571729</v>
      </c>
      <c r="D29" s="890">
        <v>341033.00124636904</v>
      </c>
      <c r="E29" s="891">
        <v>339562.60981583985</v>
      </c>
      <c r="F29" s="892">
        <v>8395.730867089995</v>
      </c>
      <c r="G29" s="891"/>
      <c r="H29" s="893">
        <v>2.807991450434232</v>
      </c>
      <c r="I29" s="890">
        <v>-1470.3914305291837</v>
      </c>
      <c r="J29" s="891"/>
      <c r="K29" s="894">
        <v>-0.4311581064458168</v>
      </c>
    </row>
    <row r="30" spans="1:11" ht="16.5" customHeight="1" thickBot="1">
      <c r="A30" s="895" t="s">
        <v>466</v>
      </c>
      <c r="B30" s="896">
        <v>974379.7216775455</v>
      </c>
      <c r="C30" s="896">
        <v>972824.3516122167</v>
      </c>
      <c r="D30" s="897">
        <v>1191435.171844217</v>
      </c>
      <c r="E30" s="898">
        <v>1190319.6785776305</v>
      </c>
      <c r="F30" s="899">
        <v>-1555.3700653287815</v>
      </c>
      <c r="G30" s="898"/>
      <c r="H30" s="900">
        <v>-0.15962668667313512</v>
      </c>
      <c r="I30" s="897">
        <v>-1115.4932665864471</v>
      </c>
      <c r="J30" s="898"/>
      <c r="K30" s="901">
        <v>-0.09362601448635936</v>
      </c>
    </row>
    <row r="31" spans="1:11" ht="18" thickTop="1">
      <c r="A31" s="902" t="s">
        <v>1380</v>
      </c>
      <c r="B31" s="669"/>
      <c r="C31" s="37"/>
      <c r="D31" s="903"/>
      <c r="E31" s="903"/>
      <c r="F31" s="903"/>
      <c r="G31" s="904"/>
      <c r="H31" s="905"/>
      <c r="I31" s="903"/>
      <c r="J31" s="906"/>
      <c r="K31" s="906"/>
    </row>
    <row r="32" spans="1:11" ht="16.5" customHeight="1">
      <c r="A32" s="902" t="s">
        <v>1381</v>
      </c>
      <c r="B32" s="670"/>
      <c r="C32" s="11"/>
      <c r="D32" s="903"/>
      <c r="E32" s="903"/>
      <c r="F32" s="903"/>
      <c r="G32" s="904"/>
      <c r="H32" s="905"/>
      <c r="I32" s="903"/>
      <c r="J32" s="906"/>
      <c r="K32" s="906"/>
    </row>
    <row r="33" spans="1:11" ht="16.5" customHeight="1">
      <c r="A33" s="907" t="s">
        <v>1107</v>
      </c>
      <c r="B33" s="11"/>
      <c r="C33" s="11"/>
      <c r="D33" s="903"/>
      <c r="E33" s="903"/>
      <c r="F33" s="903"/>
      <c r="G33" s="904"/>
      <c r="H33" s="905"/>
      <c r="I33" s="903"/>
      <c r="J33" s="906"/>
      <c r="K33" s="906"/>
    </row>
    <row r="34" spans="1:11" ht="16.5" customHeight="1">
      <c r="A34" s="908" t="s">
        <v>1108</v>
      </c>
      <c r="B34" s="11"/>
      <c r="C34" s="11"/>
      <c r="D34" s="903"/>
      <c r="E34" s="903"/>
      <c r="F34" s="903"/>
      <c r="G34" s="904"/>
      <c r="H34" s="905"/>
      <c r="I34" s="903"/>
      <c r="J34" s="906"/>
      <c r="K34" s="906"/>
    </row>
    <row r="35" spans="1:11" ht="16.5" customHeight="1">
      <c r="A35" s="909" t="s">
        <v>1109</v>
      </c>
      <c r="B35" s="910">
        <v>0.9525417606196431</v>
      </c>
      <c r="C35" s="910">
        <v>0.9352113305230361</v>
      </c>
      <c r="D35" s="910">
        <v>0.827916600015122</v>
      </c>
      <c r="E35" s="910">
        <v>0.8191111789001547</v>
      </c>
      <c r="F35" s="911">
        <v>-0.017330430096607063</v>
      </c>
      <c r="G35" s="912"/>
      <c r="H35" s="911">
        <v>-1.8193879589419104</v>
      </c>
      <c r="I35" s="913">
        <v>-0.008805421114967293</v>
      </c>
      <c r="J35" s="913"/>
      <c r="K35" s="913">
        <v>-1.063563783454331</v>
      </c>
    </row>
    <row r="36" spans="1:11" ht="16.5" customHeight="1">
      <c r="A36" s="909" t="s">
        <v>1110</v>
      </c>
      <c r="B36" s="910">
        <v>2.6604569519148176</v>
      </c>
      <c r="C36" s="910">
        <v>2.658762681675032</v>
      </c>
      <c r="D36" s="910">
        <v>2.4737837738912263</v>
      </c>
      <c r="E36" s="910">
        <v>2.555684693155557</v>
      </c>
      <c r="F36" s="911">
        <v>-0.0016942702397857445</v>
      </c>
      <c r="G36" s="912"/>
      <c r="H36" s="911">
        <v>-0.06368342996740928</v>
      </c>
      <c r="I36" s="913">
        <v>0.08190091926433052</v>
      </c>
      <c r="J36" s="913"/>
      <c r="K36" s="913">
        <v>3.3107549709367503</v>
      </c>
    </row>
    <row r="37" spans="1:11" ht="16.5" customHeight="1">
      <c r="A37" s="909" t="s">
        <v>1111</v>
      </c>
      <c r="B37" s="914">
        <v>3.9371799267190375</v>
      </c>
      <c r="C37" s="914">
        <v>3.9924350553921455</v>
      </c>
      <c r="D37" s="914">
        <v>3.5417706593371014</v>
      </c>
      <c r="E37" s="914">
        <v>3.656446871410606</v>
      </c>
      <c r="F37" s="911">
        <v>0.055255128673108</v>
      </c>
      <c r="G37" s="912"/>
      <c r="H37" s="911">
        <v>1.4034189369433683</v>
      </c>
      <c r="I37" s="913">
        <v>0.11467621207350476</v>
      </c>
      <c r="J37" s="913"/>
      <c r="K37" s="913">
        <v>3.237821505217626</v>
      </c>
    </row>
    <row r="38" spans="1:11" ht="16.5" customHeight="1">
      <c r="A38" s="915"/>
      <c r="B38" s="11"/>
      <c r="C38" s="11"/>
      <c r="D38" s="37"/>
      <c r="E38" s="37"/>
      <c r="F38" s="11"/>
      <c r="G38" s="37"/>
      <c r="H38" s="11"/>
      <c r="I38" s="37"/>
      <c r="J38" s="37"/>
      <c r="K38" s="3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3" width="8.421875" style="9" customWidth="1"/>
    <col min="4" max="4" width="8.57421875" style="9" customWidth="1"/>
    <col min="5" max="5" width="8.710937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467" t="s">
        <v>770</v>
      </c>
      <c r="C1" s="1467"/>
      <c r="D1" s="1467"/>
      <c r="E1" s="1467"/>
      <c r="F1" s="1467"/>
      <c r="G1" s="1467"/>
    </row>
    <row r="2" spans="2:7" ht="15.75">
      <c r="B2" s="1552" t="s">
        <v>804</v>
      </c>
      <c r="C2" s="1552"/>
      <c r="D2" s="1552"/>
      <c r="E2" s="1552"/>
      <c r="F2" s="1552"/>
      <c r="G2" s="1552"/>
    </row>
    <row r="3" spans="2:8" ht="13.5" thickBot="1">
      <c r="B3" s="109"/>
      <c r="C3" s="109"/>
      <c r="D3" s="109"/>
      <c r="E3" s="109"/>
      <c r="F3" s="109"/>
      <c r="G3" s="109"/>
      <c r="H3" s="41"/>
    </row>
    <row r="4" spans="2:7" ht="12.75">
      <c r="B4" s="1209"/>
      <c r="C4" s="1553" t="s">
        <v>1322</v>
      </c>
      <c r="D4" s="1554"/>
      <c r="E4" s="1555"/>
      <c r="F4" s="1556" t="s">
        <v>588</v>
      </c>
      <c r="G4" s="1557"/>
    </row>
    <row r="5" spans="2:7" ht="12.75">
      <c r="B5" s="1210" t="s">
        <v>769</v>
      </c>
      <c r="C5" s="534">
        <v>2010</v>
      </c>
      <c r="D5" s="267">
        <v>2011</v>
      </c>
      <c r="E5" s="267">
        <v>2012</v>
      </c>
      <c r="F5" s="1558" t="s">
        <v>776</v>
      </c>
      <c r="G5" s="1560" t="s">
        <v>772</v>
      </c>
    </row>
    <row r="6" spans="2:7" ht="12.75">
      <c r="B6" s="1211"/>
      <c r="C6" s="534">
        <v>1</v>
      </c>
      <c r="D6" s="267">
        <v>2</v>
      </c>
      <c r="E6" s="267">
        <v>3</v>
      </c>
      <c r="F6" s="1559"/>
      <c r="G6" s="1561"/>
    </row>
    <row r="7" spans="2:7" ht="12.75">
      <c r="B7" s="1212" t="s">
        <v>773</v>
      </c>
      <c r="C7" s="271">
        <v>453.7</v>
      </c>
      <c r="D7" s="1213">
        <v>351.01</v>
      </c>
      <c r="E7" s="271">
        <v>398.28</v>
      </c>
      <c r="F7" s="268">
        <f aca="true" t="shared" si="0" ref="F7:G14">D7/C7%-100</f>
        <v>-22.63389905223717</v>
      </c>
      <c r="G7" s="1214">
        <f t="shared" si="0"/>
        <v>13.466852796216628</v>
      </c>
    </row>
    <row r="8" spans="2:7" ht="12.75">
      <c r="B8" s="1212" t="s">
        <v>774</v>
      </c>
      <c r="C8" s="271">
        <v>110.82</v>
      </c>
      <c r="D8" s="1213">
        <v>87.02</v>
      </c>
      <c r="E8" s="271">
        <v>101.23</v>
      </c>
      <c r="F8" s="268">
        <f t="shared" si="0"/>
        <v>-21.47626782169283</v>
      </c>
      <c r="G8" s="1215">
        <f t="shared" si="0"/>
        <v>16.32957940703288</v>
      </c>
    </row>
    <row r="9" spans="2:7" ht="12.75">
      <c r="B9" s="1216" t="s">
        <v>1005</v>
      </c>
      <c r="C9" s="271">
        <v>41.65</v>
      </c>
      <c r="D9" s="271">
        <v>29.8</v>
      </c>
      <c r="E9" s="271">
        <v>30.67</v>
      </c>
      <c r="F9" s="268">
        <f t="shared" si="0"/>
        <v>-28.451380552220883</v>
      </c>
      <c r="G9" s="1215">
        <f t="shared" si="0"/>
        <v>2.9194630872483316</v>
      </c>
    </row>
    <row r="10" spans="2:7" ht="12.75">
      <c r="B10" s="1217" t="s">
        <v>777</v>
      </c>
      <c r="C10" s="271">
        <v>429.78</v>
      </c>
      <c r="D10" s="1213">
        <v>318.03</v>
      </c>
      <c r="E10" s="271">
        <v>360.1</v>
      </c>
      <c r="F10" s="268">
        <f t="shared" si="0"/>
        <v>-26.001675275722462</v>
      </c>
      <c r="G10" s="1215">
        <f t="shared" si="0"/>
        <v>13.22831179448481</v>
      </c>
    </row>
    <row r="11" spans="2:7" ht="12.75">
      <c r="B11" s="1212" t="s">
        <v>0</v>
      </c>
      <c r="C11" s="271">
        <v>360275.45</v>
      </c>
      <c r="D11" s="1213">
        <v>312934.9</v>
      </c>
      <c r="E11" s="271">
        <v>376337.77</v>
      </c>
      <c r="F11" s="268">
        <f t="shared" si="0"/>
        <v>-13.140098777199498</v>
      </c>
      <c r="G11" s="1214">
        <f t="shared" si="0"/>
        <v>20.260721958464842</v>
      </c>
    </row>
    <row r="12" spans="2:7" ht="12.75">
      <c r="B12" s="1218" t="s">
        <v>1323</v>
      </c>
      <c r="C12" s="271">
        <v>81324</v>
      </c>
      <c r="D12" s="1213">
        <v>100238</v>
      </c>
      <c r="E12" s="271">
        <v>112269</v>
      </c>
      <c r="F12" s="268">
        <f t="shared" si="0"/>
        <v>23.257586936205797</v>
      </c>
      <c r="G12" s="1214">
        <f t="shared" si="0"/>
        <v>12.002434206588319</v>
      </c>
    </row>
    <row r="13" spans="2:7" ht="12.75">
      <c r="B13" s="1219" t="s">
        <v>775</v>
      </c>
      <c r="C13" s="271">
        <v>178</v>
      </c>
      <c r="D13" s="1213">
        <v>209</v>
      </c>
      <c r="E13" s="271">
        <v>219</v>
      </c>
      <c r="F13" s="270">
        <f t="shared" si="0"/>
        <v>17.415730337078656</v>
      </c>
      <c r="G13" s="1215">
        <f t="shared" si="0"/>
        <v>4.784688995215319</v>
      </c>
    </row>
    <row r="14" spans="2:7" ht="12.75">
      <c r="B14" s="1219" t="s">
        <v>993</v>
      </c>
      <c r="C14" s="271">
        <v>841423</v>
      </c>
      <c r="D14" s="1213">
        <v>1033674</v>
      </c>
      <c r="E14" s="271">
        <v>1156667</v>
      </c>
      <c r="F14" s="270">
        <f t="shared" si="0"/>
        <v>22.84831767137338</v>
      </c>
      <c r="G14" s="1215">
        <f t="shared" si="0"/>
        <v>11.89862567888909</v>
      </c>
    </row>
    <row r="15" spans="2:7" ht="12.75">
      <c r="B15" s="1220" t="s">
        <v>1324</v>
      </c>
      <c r="C15" s="271">
        <f>C11/C49*100</f>
        <v>30.181937522566788</v>
      </c>
      <c r="D15" s="271">
        <f>D11/D49*100</f>
        <v>22.851471049998906</v>
      </c>
      <c r="E15" s="271">
        <f>E11/E49*100</f>
        <v>24.152486821112408</v>
      </c>
      <c r="F15" s="270">
        <f>D15/C15%-100</f>
        <v>-24.287594085326532</v>
      </c>
      <c r="G15" s="1215">
        <f>E15/D15%-100</f>
        <v>5.6933567570634125</v>
      </c>
    </row>
    <row r="16" spans="2:7" ht="14.25" customHeight="1" thickBot="1">
      <c r="B16" s="1221" t="s">
        <v>1325</v>
      </c>
      <c r="C16" s="1222">
        <v>97</v>
      </c>
      <c r="D16" s="1222">
        <v>35.6</v>
      </c>
      <c r="E16" s="1222">
        <v>33.5</v>
      </c>
      <c r="F16" s="1223">
        <f>D16/C16%-100</f>
        <v>-63.298969072164944</v>
      </c>
      <c r="G16" s="1224">
        <f>E16/D16%-100</f>
        <v>-5.898876404494388</v>
      </c>
    </row>
    <row r="17" spans="2:9" ht="14.25" customHeight="1">
      <c r="B17" s="27" t="s">
        <v>501</v>
      </c>
      <c r="C17" s="15"/>
      <c r="D17" s="11"/>
      <c r="E17" s="11"/>
      <c r="F17" s="272"/>
      <c r="G17" s="272"/>
      <c r="I17" s="9" t="s">
        <v>1326</v>
      </c>
    </row>
    <row r="18" ht="12.75" customHeight="1">
      <c r="B18" s="27" t="s">
        <v>1327</v>
      </c>
    </row>
    <row r="19" ht="12" customHeight="1">
      <c r="B19" s="27" t="s">
        <v>1328</v>
      </c>
    </row>
    <row r="20" spans="2:5" ht="11.25" customHeight="1">
      <c r="B20" s="27" t="s">
        <v>1329</v>
      </c>
      <c r="E20" s="30"/>
    </row>
    <row r="21" ht="11.25" customHeight="1">
      <c r="B21" s="9" t="s">
        <v>1330</v>
      </c>
    </row>
    <row r="22" ht="30.75" customHeight="1"/>
    <row r="23" spans="2:7" s="41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1225" t="s">
        <v>1</v>
      </c>
      <c r="C49" s="1226">
        <v>1193679</v>
      </c>
      <c r="D49" s="1226">
        <v>1369430</v>
      </c>
      <c r="E49" s="1226">
        <v>1558174</v>
      </c>
      <c r="F49" s="1227">
        <f>D49/C49%-100</f>
        <v>14.72347255836786</v>
      </c>
      <c r="G49" s="1228">
        <f>E49/D49%-100</f>
        <v>13.782668701576569</v>
      </c>
    </row>
  </sheetData>
  <sheetProtection/>
  <mergeCells count="6">
    <mergeCell ref="B1:G1"/>
    <mergeCell ref="B2:G2"/>
    <mergeCell ref="C4:E4"/>
    <mergeCell ref="F4:G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13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15.57421875" style="0" customWidth="1"/>
    <col min="2" max="2" width="27.28125" style="0" customWidth="1"/>
    <col min="3" max="3" width="20.57421875" style="0" customWidth="1"/>
    <col min="4" max="4" width="15.28125" style="0" customWidth="1"/>
    <col min="5" max="5" width="9.28125" style="0" customWidth="1"/>
    <col min="6" max="6" width="9.140625" style="0" customWidth="1"/>
  </cols>
  <sheetData>
    <row r="1" spans="2:4" ht="12.75">
      <c r="B1" s="1426" t="s">
        <v>1394</v>
      </c>
      <c r="C1" s="1426"/>
      <c r="D1" s="1426"/>
    </row>
    <row r="2" spans="2:4" ht="15.75">
      <c r="B2" s="1552" t="s">
        <v>115</v>
      </c>
      <c r="C2" s="1552"/>
      <c r="D2" s="1552"/>
    </row>
    <row r="3" spans="2:4" ht="13.5" thickBot="1">
      <c r="B3" s="1562"/>
      <c r="C3" s="1562"/>
      <c r="D3" s="1562"/>
    </row>
    <row r="4" spans="2:4" ht="13.5" thickTop="1">
      <c r="B4" s="1229" t="s">
        <v>857</v>
      </c>
      <c r="C4" s="1230" t="s">
        <v>1331</v>
      </c>
      <c r="D4" s="1231" t="s">
        <v>1332</v>
      </c>
    </row>
    <row r="5" spans="2:4" ht="12.75">
      <c r="B5" s="182" t="s">
        <v>1333</v>
      </c>
      <c r="C5" s="269"/>
      <c r="D5" s="1232"/>
    </row>
    <row r="6" spans="2:4" ht="12.75">
      <c r="B6" s="1233"/>
      <c r="C6" s="269"/>
      <c r="D6" s="1232"/>
    </row>
    <row r="7" spans="2:4" ht="12.75">
      <c r="B7" s="1234" t="s">
        <v>1334</v>
      </c>
      <c r="C7" s="50">
        <f>(C8)</f>
        <v>42</v>
      </c>
      <c r="D7" s="1232"/>
    </row>
    <row r="8" spans="2:4" ht="12.75">
      <c r="B8" s="1233" t="s">
        <v>1335</v>
      </c>
      <c r="C8" s="131">
        <v>42</v>
      </c>
      <c r="D8" s="1235" t="s">
        <v>1336</v>
      </c>
    </row>
    <row r="9" spans="2:4" ht="12.75">
      <c r="B9" s="1233"/>
      <c r="C9" s="131"/>
      <c r="D9" s="1235"/>
    </row>
    <row r="10" spans="2:4" ht="12.75">
      <c r="B10" s="1234" t="s">
        <v>1337</v>
      </c>
      <c r="C10" s="131"/>
      <c r="D10" s="1232"/>
    </row>
    <row r="11" spans="2:4" ht="12.75">
      <c r="B11" s="281"/>
      <c r="C11" s="131"/>
      <c r="D11" s="1232"/>
    </row>
    <row r="12" spans="2:4" ht="13.5" thickBot="1">
      <c r="B12" s="170" t="s">
        <v>589</v>
      </c>
      <c r="C12" s="149">
        <f>(C10+C7+C5)</f>
        <v>42</v>
      </c>
      <c r="D12" s="1236"/>
    </row>
    <row r="13" spans="2:4" ht="13.5" thickTop="1">
      <c r="B13" s="27" t="s">
        <v>1338</v>
      </c>
      <c r="C13" s="9"/>
      <c r="D13" s="9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2" sqref="A2:L2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8.8515625" style="9" customWidth="1"/>
    <col min="7" max="7" width="10.8515625" style="9" customWidth="1"/>
    <col min="8" max="8" width="9.421875" style="9" customWidth="1"/>
    <col min="9" max="9" width="10.57421875" style="9" customWidth="1"/>
    <col min="10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489" t="s">
        <v>1395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  <c r="L1" s="1489"/>
    </row>
    <row r="2" spans="1:12" ht="15.75">
      <c r="A2" s="1570" t="s">
        <v>1339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</row>
    <row r="3" spans="1:13" ht="13.5" thickBot="1">
      <c r="A3" s="1571"/>
      <c r="B3" s="1571"/>
      <c r="C3" s="1571"/>
      <c r="D3" s="1571"/>
      <c r="E3" s="1571"/>
      <c r="F3" s="1571"/>
      <c r="G3" s="1571"/>
      <c r="H3" s="1571"/>
      <c r="I3" s="1571"/>
      <c r="J3" s="1571"/>
      <c r="K3" s="1571"/>
      <c r="L3" s="1571"/>
      <c r="M3" s="41"/>
    </row>
    <row r="4" spans="1:12" ht="13.5" thickTop="1">
      <c r="A4" s="509"/>
      <c r="B4" s="1572" t="s">
        <v>778</v>
      </c>
      <c r="C4" s="1573"/>
      <c r="D4" s="1574"/>
      <c r="E4" s="1573" t="s">
        <v>805</v>
      </c>
      <c r="F4" s="1573"/>
      <c r="G4" s="1573"/>
      <c r="H4" s="1573"/>
      <c r="I4" s="1573"/>
      <c r="J4" s="1573"/>
      <c r="K4" s="1573"/>
      <c r="L4" s="1575"/>
    </row>
    <row r="5" spans="1:12" ht="12.75">
      <c r="A5" s="533"/>
      <c r="B5" s="1563" t="s">
        <v>1322</v>
      </c>
      <c r="C5" s="1564"/>
      <c r="D5" s="1565"/>
      <c r="E5" s="1564" t="s">
        <v>1322</v>
      </c>
      <c r="F5" s="1564"/>
      <c r="G5" s="1564"/>
      <c r="H5" s="1564"/>
      <c r="I5" s="1564"/>
      <c r="J5" s="1565"/>
      <c r="K5" s="535"/>
      <c r="L5" s="536"/>
    </row>
    <row r="6" spans="1:12" ht="12.75">
      <c r="A6" s="537" t="s">
        <v>587</v>
      </c>
      <c r="B6" s="538"/>
      <c r="C6" s="538"/>
      <c r="D6" s="538"/>
      <c r="E6" s="1566">
        <v>2010</v>
      </c>
      <c r="F6" s="1567"/>
      <c r="G6" s="1568">
        <v>2011</v>
      </c>
      <c r="H6" s="1568"/>
      <c r="I6" s="1568">
        <v>2012</v>
      </c>
      <c r="J6" s="1568"/>
      <c r="K6" s="1568" t="s">
        <v>588</v>
      </c>
      <c r="L6" s="1569"/>
    </row>
    <row r="7" spans="1:12" ht="12.75">
      <c r="A7" s="537"/>
      <c r="B7" s="508">
        <v>2010</v>
      </c>
      <c r="C7" s="56">
        <v>2011</v>
      </c>
      <c r="D7" s="56">
        <v>2012</v>
      </c>
      <c r="E7" s="132">
        <v>1</v>
      </c>
      <c r="F7" s="539">
        <v>2</v>
      </c>
      <c r="G7" s="267">
        <v>3</v>
      </c>
      <c r="H7" s="510">
        <v>4</v>
      </c>
      <c r="I7" s="267">
        <v>5</v>
      </c>
      <c r="J7" s="267">
        <v>6</v>
      </c>
      <c r="K7" s="541" t="s">
        <v>1340</v>
      </c>
      <c r="L7" s="542" t="s">
        <v>1341</v>
      </c>
    </row>
    <row r="8" spans="1:12" ht="12.75">
      <c r="A8" s="1313"/>
      <c r="B8" s="1100"/>
      <c r="C8" s="136"/>
      <c r="D8" s="137"/>
      <c r="E8" s="539" t="s">
        <v>1342</v>
      </c>
      <c r="F8" s="132" t="s">
        <v>591</v>
      </c>
      <c r="G8" s="132" t="s">
        <v>1342</v>
      </c>
      <c r="H8" s="132" t="s">
        <v>591</v>
      </c>
      <c r="I8" s="132" t="s">
        <v>1342</v>
      </c>
      <c r="J8" s="132" t="s">
        <v>591</v>
      </c>
      <c r="K8" s="136">
        <v>1</v>
      </c>
      <c r="L8" s="1314">
        <v>3</v>
      </c>
    </row>
    <row r="9" spans="1:12" ht="12.75">
      <c r="A9" s="543" t="s">
        <v>596</v>
      </c>
      <c r="B9" s="528">
        <f>SUM(B10:B13)</f>
        <v>146</v>
      </c>
      <c r="C9" s="528">
        <f>SUM(C10:C13)</f>
        <v>177</v>
      </c>
      <c r="D9" s="1237">
        <f>SUM(D10:D13)</f>
        <v>187</v>
      </c>
      <c r="E9" s="1238">
        <f>SUM(E10:E13)</f>
        <v>260778.81</v>
      </c>
      <c r="F9" s="544">
        <f aca="true" t="shared" si="0" ref="F9:F19">E9/$E$19%</f>
        <v>72.38317113291117</v>
      </c>
      <c r="G9" s="1238">
        <f>SUM(G10:G13)</f>
        <v>221400.57</v>
      </c>
      <c r="H9" s="544">
        <f aca="true" t="shared" si="1" ref="H9:H19">G9/$G$19%</f>
        <v>70.74972142768353</v>
      </c>
      <c r="I9" s="1238">
        <f>SUM(I10:I13)</f>
        <v>254261.9</v>
      </c>
      <c r="J9" s="1238">
        <f aca="true" t="shared" si="2" ref="J9:J19">I9/$I$19%</f>
        <v>67.5621530095159</v>
      </c>
      <c r="K9" s="544">
        <f aca="true" t="shared" si="3" ref="K9:K18">G9/E9%-100</f>
        <v>-15.100245299838576</v>
      </c>
      <c r="L9" s="545">
        <f aca="true" t="shared" si="4" ref="L9:L18">I9/G9%-100</f>
        <v>14.842477596150715</v>
      </c>
    </row>
    <row r="10" spans="1:12" ht="12.75">
      <c r="A10" s="546" t="s">
        <v>779</v>
      </c>
      <c r="B10" s="1239">
        <v>24</v>
      </c>
      <c r="C10" s="528">
        <v>24</v>
      </c>
      <c r="D10" s="1240">
        <v>26</v>
      </c>
      <c r="E10" s="1238">
        <v>194022.52</v>
      </c>
      <c r="F10" s="544">
        <f t="shared" si="0"/>
        <v>53.853935712026136</v>
      </c>
      <c r="G10" s="1238">
        <v>160395.23</v>
      </c>
      <c r="H10" s="544">
        <f t="shared" si="1"/>
        <v>51.25514284280853</v>
      </c>
      <c r="I10" s="1238">
        <v>193657.95</v>
      </c>
      <c r="J10" s="1238">
        <f t="shared" si="2"/>
        <v>51.45854746389129</v>
      </c>
      <c r="K10" s="544">
        <f t="shared" si="3"/>
        <v>-17.33164273920366</v>
      </c>
      <c r="L10" s="545">
        <f t="shared" si="4"/>
        <v>20.73797331753569</v>
      </c>
    </row>
    <row r="11" spans="1:12" ht="12.75">
      <c r="A11" s="546" t="s">
        <v>780</v>
      </c>
      <c r="B11" s="1239">
        <v>41</v>
      </c>
      <c r="C11" s="528">
        <v>61</v>
      </c>
      <c r="D11" s="1240">
        <v>70</v>
      </c>
      <c r="E11" s="1238">
        <v>27368.94</v>
      </c>
      <c r="F11" s="544">
        <f t="shared" si="0"/>
        <v>7.59667040334442</v>
      </c>
      <c r="G11" s="1238">
        <v>25184.99</v>
      </c>
      <c r="H11" s="544">
        <f t="shared" si="1"/>
        <v>8.047996564141616</v>
      </c>
      <c r="I11" s="1238">
        <v>23552.19</v>
      </c>
      <c r="J11" s="1238">
        <f t="shared" si="2"/>
        <v>6.258258372525298</v>
      </c>
      <c r="K11" s="544">
        <f t="shared" si="3"/>
        <v>-7.979666000948512</v>
      </c>
      <c r="L11" s="545">
        <f t="shared" si="4"/>
        <v>-6.483226715595293</v>
      </c>
    </row>
    <row r="12" spans="1:12" ht="12.75">
      <c r="A12" s="546" t="s">
        <v>781</v>
      </c>
      <c r="B12" s="1239">
        <v>62</v>
      </c>
      <c r="C12" s="528">
        <v>71</v>
      </c>
      <c r="D12" s="1240">
        <v>70</v>
      </c>
      <c r="E12" s="1238">
        <v>29532.51</v>
      </c>
      <c r="F12" s="544">
        <f t="shared" si="0"/>
        <v>8.197202546151699</v>
      </c>
      <c r="G12" s="1238">
        <v>26473.1</v>
      </c>
      <c r="H12" s="544">
        <f t="shared" si="1"/>
        <v>8.459618917544832</v>
      </c>
      <c r="I12" s="1238">
        <v>23718.74</v>
      </c>
      <c r="J12" s="1238">
        <f t="shared" si="2"/>
        <v>6.302513829531382</v>
      </c>
      <c r="K12" s="544">
        <f t="shared" si="3"/>
        <v>-10.359464874472224</v>
      </c>
      <c r="L12" s="545">
        <f t="shared" si="4"/>
        <v>-10.404372740631047</v>
      </c>
    </row>
    <row r="13" spans="1:12" ht="12.75">
      <c r="A13" s="546" t="s">
        <v>782</v>
      </c>
      <c r="B13" s="1239">
        <v>19</v>
      </c>
      <c r="C13" s="528">
        <v>21</v>
      </c>
      <c r="D13" s="1240">
        <v>21</v>
      </c>
      <c r="E13" s="1238">
        <v>9854.84</v>
      </c>
      <c r="F13" s="544">
        <f t="shared" si="0"/>
        <v>2.7353624713889073</v>
      </c>
      <c r="G13" s="1238">
        <v>9347.25</v>
      </c>
      <c r="H13" s="544">
        <f t="shared" si="1"/>
        <v>2.986963103188555</v>
      </c>
      <c r="I13" s="1238">
        <v>13333.02</v>
      </c>
      <c r="J13" s="1238">
        <f t="shared" si="2"/>
        <v>3.542833343567934</v>
      </c>
      <c r="K13" s="544">
        <f>G13/E13%-100</f>
        <v>-5.150667083382373</v>
      </c>
      <c r="L13" s="545">
        <f>I13/G13%-100</f>
        <v>42.64109764904117</v>
      </c>
    </row>
    <row r="14" spans="1:12" ht="12.75">
      <c r="A14" s="547" t="s">
        <v>592</v>
      </c>
      <c r="B14" s="1239">
        <v>18</v>
      </c>
      <c r="C14" s="528">
        <v>18</v>
      </c>
      <c r="D14" s="1240">
        <v>18</v>
      </c>
      <c r="E14" s="1238">
        <v>7592.03</v>
      </c>
      <c r="F14" s="544">
        <f t="shared" si="0"/>
        <v>2.107284739646582</v>
      </c>
      <c r="G14" s="1238">
        <v>10419.12</v>
      </c>
      <c r="H14" s="544">
        <f t="shared" si="1"/>
        <v>3.3294848225621374</v>
      </c>
      <c r="I14" s="1238">
        <v>12810.25</v>
      </c>
      <c r="J14" s="1238">
        <f t="shared" si="2"/>
        <v>3.4039235551616307</v>
      </c>
      <c r="K14" s="544">
        <f t="shared" si="3"/>
        <v>37.23760311800666</v>
      </c>
      <c r="L14" s="545">
        <f t="shared" si="4"/>
        <v>22.94944294719707</v>
      </c>
    </row>
    <row r="15" spans="1:12" ht="12.75">
      <c r="A15" s="547" t="s">
        <v>593</v>
      </c>
      <c r="B15" s="1239">
        <v>4</v>
      </c>
      <c r="C15" s="528">
        <v>4</v>
      </c>
      <c r="D15" s="1240">
        <v>4</v>
      </c>
      <c r="E15" s="1238">
        <v>5293.54</v>
      </c>
      <c r="F15" s="544">
        <f t="shared" si="0"/>
        <v>1.469303474921565</v>
      </c>
      <c r="G15" s="1238">
        <v>5338.71</v>
      </c>
      <c r="H15" s="544">
        <f t="shared" si="1"/>
        <v>1.7060129758617528</v>
      </c>
      <c r="I15" s="1238">
        <v>6552.91</v>
      </c>
      <c r="J15" s="1238">
        <f t="shared" si="2"/>
        <v>1.7412310223340062</v>
      </c>
      <c r="K15" s="544">
        <f t="shared" si="3"/>
        <v>0.8533042160822362</v>
      </c>
      <c r="L15" s="545">
        <f t="shared" si="4"/>
        <v>22.743321888621026</v>
      </c>
    </row>
    <row r="16" spans="1:12" ht="12.75">
      <c r="A16" s="547" t="s">
        <v>594</v>
      </c>
      <c r="B16" s="1239">
        <v>4</v>
      </c>
      <c r="C16" s="528">
        <v>4</v>
      </c>
      <c r="D16" s="1240">
        <v>4</v>
      </c>
      <c r="E16" s="1238">
        <v>1619.97</v>
      </c>
      <c r="F16" s="544">
        <f t="shared" si="0"/>
        <v>0.44964759882209027</v>
      </c>
      <c r="G16" s="1238">
        <v>1387.48</v>
      </c>
      <c r="H16" s="544">
        <f t="shared" si="1"/>
        <v>0.4433765617066042</v>
      </c>
      <c r="I16" s="1238">
        <v>1073.17</v>
      </c>
      <c r="J16" s="1238">
        <f t="shared" si="2"/>
        <v>0.28516138574132494</v>
      </c>
      <c r="K16" s="544">
        <f t="shared" si="3"/>
        <v>-14.351500336425985</v>
      </c>
      <c r="L16" s="545">
        <f t="shared" si="4"/>
        <v>-22.653299507019923</v>
      </c>
    </row>
    <row r="17" spans="1:12" ht="12.75">
      <c r="A17" s="548" t="s">
        <v>786</v>
      </c>
      <c r="B17" s="1239">
        <v>4</v>
      </c>
      <c r="C17" s="528">
        <v>4</v>
      </c>
      <c r="D17" s="1240">
        <v>4</v>
      </c>
      <c r="E17" s="1238">
        <v>15971.96</v>
      </c>
      <c r="F17" s="544">
        <f t="shared" si="0"/>
        <v>4.433263247148078</v>
      </c>
      <c r="G17" s="1238">
        <v>12870.6</v>
      </c>
      <c r="H17" s="544">
        <f t="shared" si="1"/>
        <v>4.1128682035784445</v>
      </c>
      <c r="I17" s="1238">
        <v>21521.11</v>
      </c>
      <c r="J17" s="1238">
        <f t="shared" si="2"/>
        <v>5.718562343609572</v>
      </c>
      <c r="K17" s="544">
        <f t="shared" si="3"/>
        <v>-19.41752921995797</v>
      </c>
      <c r="L17" s="545">
        <f t="shared" si="4"/>
        <v>67.21139651609093</v>
      </c>
    </row>
    <row r="18" spans="1:12" ht="12.75">
      <c r="A18" s="547" t="s">
        <v>595</v>
      </c>
      <c r="B18" s="1239">
        <v>2</v>
      </c>
      <c r="C18" s="528">
        <v>2</v>
      </c>
      <c r="D18" s="1240">
        <v>2</v>
      </c>
      <c r="E18" s="1238">
        <v>69019.16</v>
      </c>
      <c r="F18" s="544">
        <f t="shared" si="0"/>
        <v>19.15732980655053</v>
      </c>
      <c r="G18" s="1238">
        <v>61518.42</v>
      </c>
      <c r="H18" s="544">
        <f t="shared" si="1"/>
        <v>19.65853600860754</v>
      </c>
      <c r="I18" s="1238">
        <v>80118.43</v>
      </c>
      <c r="J18" s="1238">
        <f t="shared" si="2"/>
        <v>21.288968683637574</v>
      </c>
      <c r="K18" s="544">
        <f t="shared" si="3"/>
        <v>-10.867619947852162</v>
      </c>
      <c r="L18" s="545">
        <f t="shared" si="4"/>
        <v>30.234862989003915</v>
      </c>
    </row>
    <row r="19" spans="1:12" ht="13.5" thickBot="1">
      <c r="A19" s="1315" t="s">
        <v>590</v>
      </c>
      <c r="B19" s="1316">
        <f>B9+B14+B15+B16+B18+B17</f>
        <v>178</v>
      </c>
      <c r="C19" s="1316">
        <f>C9+C14+C15+C16+C18+C17</f>
        <v>209</v>
      </c>
      <c r="D19" s="1317">
        <f>D9+D14+D15+D16+D18+D17</f>
        <v>219</v>
      </c>
      <c r="E19" s="1318">
        <f>E9+E14+E15+E16+E17+E18</f>
        <v>360275.47</v>
      </c>
      <c r="F19" s="1319">
        <f t="shared" si="0"/>
        <v>100</v>
      </c>
      <c r="G19" s="1320">
        <f>G9+G14+G15+G16+G18+G17</f>
        <v>312934.89999999997</v>
      </c>
      <c r="H19" s="1319">
        <f t="shared" si="1"/>
        <v>100</v>
      </c>
      <c r="I19" s="1321">
        <f>I9+I14+I15+I16+I18+I17</f>
        <v>376337.76999999996</v>
      </c>
      <c r="J19" s="1319">
        <f t="shared" si="2"/>
        <v>100</v>
      </c>
      <c r="K19" s="1319">
        <f>G19/E19%-100</f>
        <v>-13.140103599059913</v>
      </c>
      <c r="L19" s="1322">
        <f>I19/G19%-100</f>
        <v>20.260721958464842</v>
      </c>
    </row>
    <row r="20" spans="1:12" ht="13.5" thickTop="1">
      <c r="A20" s="1241" t="s">
        <v>501</v>
      </c>
      <c r="B20" s="1241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1242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A1:L1"/>
    <mergeCell ref="A2:L2"/>
    <mergeCell ref="A3:L3"/>
    <mergeCell ref="B4:D4"/>
    <mergeCell ref="E4:L4"/>
    <mergeCell ref="B5:D5"/>
    <mergeCell ref="E5:J5"/>
    <mergeCell ref="E6:F6"/>
    <mergeCell ref="G6:H6"/>
    <mergeCell ref="I6:J6"/>
    <mergeCell ref="K6:L6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4">
      <selection activeCell="A22" sqref="A22"/>
    </sheetView>
  </sheetViews>
  <sheetFormatPr defaultColWidth="9.140625" defaultRowHeight="12.75"/>
  <cols>
    <col min="1" max="1" width="23.421875" style="25" customWidth="1"/>
    <col min="2" max="2" width="7.57421875" style="25" bestFit="1" customWidth="1"/>
    <col min="3" max="4" width="5.421875" style="25" bestFit="1" customWidth="1"/>
    <col min="5" max="5" width="7.140625" style="25" bestFit="1" customWidth="1"/>
    <col min="6" max="7" width="5.421875" style="25" bestFit="1" customWidth="1"/>
    <col min="8" max="10" width="7.140625" style="25" bestFit="1" customWidth="1"/>
    <col min="11" max="11" width="9.57421875" style="25" customWidth="1"/>
    <col min="12" max="14" width="9.8515625" style="25" bestFit="1" customWidth="1"/>
    <col min="15" max="16384" width="9.140625" style="25" customWidth="1"/>
  </cols>
  <sheetData>
    <row r="1" spans="1:14" ht="12.75">
      <c r="A1" s="1467" t="s">
        <v>810</v>
      </c>
      <c r="B1" s="1467"/>
      <c r="C1" s="1467"/>
      <c r="D1" s="1467"/>
      <c r="E1" s="1467"/>
      <c r="F1" s="1467"/>
      <c r="G1" s="1467"/>
      <c r="H1" s="1467"/>
      <c r="I1" s="1467"/>
      <c r="J1" s="1467"/>
      <c r="K1" s="23"/>
      <c r="L1" s="23"/>
      <c r="M1" s="23"/>
      <c r="N1" s="23"/>
    </row>
    <row r="2" spans="1:14" ht="15.75">
      <c r="A2" s="1552" t="s">
        <v>1343</v>
      </c>
      <c r="B2" s="1552"/>
      <c r="C2" s="1552"/>
      <c r="D2" s="1552"/>
      <c r="E2" s="1552"/>
      <c r="F2" s="1552"/>
      <c r="G2" s="1552"/>
      <c r="H2" s="1552"/>
      <c r="I2" s="1552"/>
      <c r="J2" s="1552"/>
      <c r="K2" s="23"/>
      <c r="L2" s="23"/>
      <c r="M2" s="23"/>
      <c r="N2" s="23"/>
    </row>
    <row r="3" spans="1:14" ht="12.75">
      <c r="A3" s="1571" t="s">
        <v>1344</v>
      </c>
      <c r="B3" s="1571"/>
      <c r="C3" s="1571"/>
      <c r="D3" s="1571"/>
      <c r="E3" s="1571"/>
      <c r="F3" s="1571"/>
      <c r="G3" s="1571"/>
      <c r="H3" s="1571"/>
      <c r="I3" s="1571"/>
      <c r="J3" s="1571"/>
      <c r="K3" s="12"/>
      <c r="L3" s="1243"/>
      <c r="M3" s="12"/>
      <c r="N3" s="12"/>
    </row>
    <row r="4" spans="1:14" ht="13.5" thickBot="1">
      <c r="A4" s="1571"/>
      <c r="B4" s="1571"/>
      <c r="C4" s="1571"/>
      <c r="D4" s="1571"/>
      <c r="E4" s="1571"/>
      <c r="F4" s="1571"/>
      <c r="G4" s="1571"/>
      <c r="H4" s="1571"/>
      <c r="I4" s="1571"/>
      <c r="J4" s="1571"/>
      <c r="K4" s="12"/>
      <c r="L4" s="12"/>
      <c r="M4" s="12"/>
      <c r="N4" s="12"/>
    </row>
    <row r="5" spans="1:11" ht="18" customHeight="1" thickTop="1">
      <c r="A5" s="1491" t="s">
        <v>598</v>
      </c>
      <c r="B5" s="841" t="s">
        <v>788</v>
      </c>
      <c r="C5" s="1576" t="s">
        <v>431</v>
      </c>
      <c r="D5" s="1576"/>
      <c r="E5" s="1576"/>
      <c r="F5" s="1576" t="s">
        <v>255</v>
      </c>
      <c r="G5" s="1576"/>
      <c r="H5" s="1576"/>
      <c r="I5" s="1576" t="s">
        <v>1345</v>
      </c>
      <c r="J5" s="1577"/>
      <c r="K5" s="12"/>
    </row>
    <row r="6" spans="1:11" ht="18" customHeight="1">
      <c r="A6" s="1511"/>
      <c r="B6" s="274" t="s">
        <v>599</v>
      </c>
      <c r="C6" s="267" t="s">
        <v>600</v>
      </c>
      <c r="D6" s="274" t="s">
        <v>601</v>
      </c>
      <c r="E6" s="274" t="s">
        <v>599</v>
      </c>
      <c r="F6" s="267" t="s">
        <v>600</v>
      </c>
      <c r="G6" s="274" t="s">
        <v>601</v>
      </c>
      <c r="H6" s="274" t="s">
        <v>599</v>
      </c>
      <c r="I6" s="1578" t="s">
        <v>602</v>
      </c>
      <c r="J6" s="1580" t="s">
        <v>783</v>
      </c>
      <c r="K6" s="275"/>
    </row>
    <row r="7" spans="1:14" ht="18" customHeight="1">
      <c r="A7" s="1492"/>
      <c r="B7" s="267">
        <v>1</v>
      </c>
      <c r="C7" s="274">
        <v>2</v>
      </c>
      <c r="D7" s="274">
        <v>3</v>
      </c>
      <c r="E7" s="267">
        <v>4</v>
      </c>
      <c r="F7" s="274">
        <v>5</v>
      </c>
      <c r="G7" s="274">
        <v>6</v>
      </c>
      <c r="H7" s="267">
        <v>7</v>
      </c>
      <c r="I7" s="1579"/>
      <c r="J7" s="1581"/>
      <c r="K7" s="24"/>
      <c r="L7" s="275"/>
      <c r="M7" s="276"/>
      <c r="N7" s="275"/>
    </row>
    <row r="8" spans="1:14" ht="18" customHeight="1">
      <c r="A8" s="282" t="s">
        <v>603</v>
      </c>
      <c r="B8" s="1244">
        <v>429.78</v>
      </c>
      <c r="C8" s="1245">
        <v>351.55</v>
      </c>
      <c r="D8" s="1246">
        <v>310.36</v>
      </c>
      <c r="E8" s="1244">
        <v>318.03</v>
      </c>
      <c r="F8" s="1247">
        <v>381.38</v>
      </c>
      <c r="G8" s="1247">
        <v>350.02</v>
      </c>
      <c r="H8" s="1247">
        <v>360.1</v>
      </c>
      <c r="I8" s="1248">
        <f>E8/B8%-100</f>
        <v>-26.001675275722462</v>
      </c>
      <c r="J8" s="1275">
        <f>H8/E8%-100</f>
        <v>13.22831179448481</v>
      </c>
      <c r="L8" s="252"/>
      <c r="M8" s="252"/>
      <c r="N8" s="252"/>
    </row>
    <row r="9" spans="1:14" ht="17.25" customHeight="1">
      <c r="A9" s="282" t="s">
        <v>604</v>
      </c>
      <c r="B9" s="1249">
        <v>453.44</v>
      </c>
      <c r="C9" s="1250">
        <v>301.29</v>
      </c>
      <c r="D9" s="1250">
        <v>287.82</v>
      </c>
      <c r="E9" s="1249">
        <v>287.82</v>
      </c>
      <c r="F9" s="1247">
        <v>253.75</v>
      </c>
      <c r="G9" s="1251">
        <v>244.27</v>
      </c>
      <c r="H9" s="1251">
        <v>246.67</v>
      </c>
      <c r="I9" s="1248">
        <f aca="true" t="shared" si="0" ref="I9:I19">E9/B9%-100</f>
        <v>-36.52522935779816</v>
      </c>
      <c r="J9" s="1275">
        <f aca="true" t="shared" si="1" ref="J9:J19">H9/E9%-100</f>
        <v>-14.29713015078869</v>
      </c>
      <c r="L9" s="252"/>
      <c r="M9" s="252"/>
      <c r="N9" s="252"/>
    </row>
    <row r="10" spans="1:14" ht="18" customHeight="1">
      <c r="A10" s="282" t="s">
        <v>784</v>
      </c>
      <c r="B10" s="1244">
        <v>502.98</v>
      </c>
      <c r="C10" s="1244">
        <v>421.6</v>
      </c>
      <c r="D10" s="1244">
        <v>409.45</v>
      </c>
      <c r="E10" s="1244">
        <v>421.23</v>
      </c>
      <c r="F10" s="1247">
        <v>527.02</v>
      </c>
      <c r="G10" s="1247">
        <v>498.61</v>
      </c>
      <c r="H10" s="1247">
        <v>527.02</v>
      </c>
      <c r="I10" s="1248">
        <f t="shared" si="0"/>
        <v>-16.2531313372301</v>
      </c>
      <c r="J10" s="1275">
        <f t="shared" si="1"/>
        <v>25.114545497709088</v>
      </c>
      <c r="L10" s="252"/>
      <c r="M10" s="252"/>
      <c r="N10" s="252"/>
    </row>
    <row r="11" spans="1:14" ht="18" customHeight="1">
      <c r="A11" s="282" t="s">
        <v>785</v>
      </c>
      <c r="B11" s="1244">
        <v>390.46</v>
      </c>
      <c r="C11" s="1244">
        <v>305.63</v>
      </c>
      <c r="D11" s="1244">
        <v>292.68</v>
      </c>
      <c r="E11" s="1244">
        <v>292.68</v>
      </c>
      <c r="F11" s="1247">
        <v>265.8</v>
      </c>
      <c r="G11" s="1247">
        <v>254.74</v>
      </c>
      <c r="H11" s="1247">
        <v>254.74</v>
      </c>
      <c r="I11" s="1248">
        <f t="shared" si="0"/>
        <v>-25.04225784971571</v>
      </c>
      <c r="J11" s="1275">
        <f t="shared" si="1"/>
        <v>-12.962962962962962</v>
      </c>
      <c r="L11" s="252"/>
      <c r="M11" s="252"/>
      <c r="N11" s="252"/>
    </row>
    <row r="12" spans="1:14" ht="18" customHeight="1">
      <c r="A12" s="282" t="s">
        <v>592</v>
      </c>
      <c r="B12" s="1244">
        <v>427.89</v>
      </c>
      <c r="C12" s="1244">
        <v>587.34</v>
      </c>
      <c r="D12" s="1244">
        <v>587.23</v>
      </c>
      <c r="E12" s="1244">
        <v>587.23</v>
      </c>
      <c r="F12" s="1247">
        <v>722</v>
      </c>
      <c r="G12" s="1247">
        <v>673.3</v>
      </c>
      <c r="H12" s="1247">
        <v>722</v>
      </c>
      <c r="I12" s="1248">
        <f t="shared" si="0"/>
        <v>37.23854261609293</v>
      </c>
      <c r="J12" s="1275">
        <f t="shared" si="1"/>
        <v>22.950121758084563</v>
      </c>
      <c r="L12" s="252"/>
      <c r="M12" s="252"/>
      <c r="N12" s="252"/>
    </row>
    <row r="13" spans="1:14" ht="18" customHeight="1">
      <c r="A13" s="282" t="s">
        <v>593</v>
      </c>
      <c r="B13" s="1244">
        <v>400.86</v>
      </c>
      <c r="C13" s="1244">
        <v>412.59</v>
      </c>
      <c r="D13" s="1244">
        <v>403.54</v>
      </c>
      <c r="E13" s="1244">
        <v>404.29</v>
      </c>
      <c r="F13" s="1247">
        <v>499.89</v>
      </c>
      <c r="G13" s="1247">
        <v>489.04</v>
      </c>
      <c r="H13" s="1247">
        <v>496.23</v>
      </c>
      <c r="I13" s="1248">
        <f t="shared" si="0"/>
        <v>0.8556603302898651</v>
      </c>
      <c r="J13" s="1275">
        <f t="shared" si="1"/>
        <v>22.74110168443444</v>
      </c>
      <c r="L13" s="252"/>
      <c r="M13" s="252"/>
      <c r="N13" s="252"/>
    </row>
    <row r="14" spans="1:14" ht="18" customHeight="1">
      <c r="A14" s="282" t="s">
        <v>594</v>
      </c>
      <c r="B14" s="1244">
        <v>282.51</v>
      </c>
      <c r="C14" s="1244">
        <v>241.97</v>
      </c>
      <c r="D14" s="1244">
        <v>241.97</v>
      </c>
      <c r="E14" s="1244">
        <v>241.97</v>
      </c>
      <c r="F14" s="1247">
        <v>191.97</v>
      </c>
      <c r="G14" s="1247">
        <v>184.45</v>
      </c>
      <c r="H14" s="1247">
        <v>184.45</v>
      </c>
      <c r="I14" s="1248">
        <f t="shared" si="0"/>
        <v>-14.349934515592366</v>
      </c>
      <c r="J14" s="1275">
        <f t="shared" si="1"/>
        <v>-23.77154192668513</v>
      </c>
      <c r="L14" s="252"/>
      <c r="M14" s="252"/>
      <c r="N14" s="252"/>
    </row>
    <row r="15" spans="1:14" ht="18" customHeight="1">
      <c r="A15" s="282" t="s">
        <v>786</v>
      </c>
      <c r="B15" s="1244">
        <v>704.99</v>
      </c>
      <c r="C15" s="1244">
        <v>701.53</v>
      </c>
      <c r="D15" s="1244">
        <v>553.97</v>
      </c>
      <c r="E15" s="1244">
        <v>568.04</v>
      </c>
      <c r="F15" s="1247">
        <v>768.34</v>
      </c>
      <c r="G15" s="1247">
        <v>668.67</v>
      </c>
      <c r="H15" s="1247">
        <v>748.43</v>
      </c>
      <c r="I15" s="1248">
        <f t="shared" si="0"/>
        <v>-19.42580745826183</v>
      </c>
      <c r="J15" s="1275">
        <f t="shared" si="1"/>
        <v>31.756566438983157</v>
      </c>
      <c r="L15" s="252"/>
      <c r="M15" s="252"/>
      <c r="N15" s="252"/>
    </row>
    <row r="16" spans="1:14" ht="18" customHeight="1">
      <c r="A16" s="282" t="s">
        <v>595</v>
      </c>
      <c r="B16" s="1244">
        <v>540.48</v>
      </c>
      <c r="C16" s="1244">
        <v>515.8</v>
      </c>
      <c r="D16" s="1244">
        <v>475.87</v>
      </c>
      <c r="E16" s="1244">
        <v>481.74</v>
      </c>
      <c r="F16" s="1247">
        <v>630.92</v>
      </c>
      <c r="G16" s="1247">
        <v>575.71</v>
      </c>
      <c r="H16" s="1247">
        <v>627.39</v>
      </c>
      <c r="I16" s="1248">
        <f t="shared" si="0"/>
        <v>-10.868117229129652</v>
      </c>
      <c r="J16" s="1275">
        <f t="shared" si="1"/>
        <v>30.234151201893127</v>
      </c>
      <c r="L16" s="252"/>
      <c r="M16" s="252"/>
      <c r="N16" s="252"/>
    </row>
    <row r="17" spans="1:14" ht="18" customHeight="1">
      <c r="A17" s="285" t="s">
        <v>787</v>
      </c>
      <c r="B17" s="1252">
        <v>453.7</v>
      </c>
      <c r="C17" s="1252">
        <v>380.23</v>
      </c>
      <c r="D17" s="1252">
        <v>345.81</v>
      </c>
      <c r="E17" s="1252">
        <v>351.01</v>
      </c>
      <c r="F17" s="1253">
        <v>408.36</v>
      </c>
      <c r="G17" s="1253">
        <v>384.89</v>
      </c>
      <c r="H17" s="1253">
        <v>398.28</v>
      </c>
      <c r="I17" s="1248">
        <f t="shared" si="0"/>
        <v>-22.63389905223717</v>
      </c>
      <c r="J17" s="1275">
        <f t="shared" si="1"/>
        <v>13.466852796216628</v>
      </c>
      <c r="L17" s="277"/>
      <c r="M17" s="277"/>
      <c r="N17" s="277"/>
    </row>
    <row r="18" spans="1:14" ht="18" customHeight="1">
      <c r="A18" s="285" t="s">
        <v>1346</v>
      </c>
      <c r="B18" s="1252">
        <v>110.82</v>
      </c>
      <c r="C18" s="1252">
        <v>93.74</v>
      </c>
      <c r="D18" s="1252">
        <v>85.63</v>
      </c>
      <c r="E18" s="1252">
        <v>87.02</v>
      </c>
      <c r="F18" s="1253">
        <v>103.89</v>
      </c>
      <c r="G18" s="1253">
        <v>97.36</v>
      </c>
      <c r="H18" s="1253">
        <v>101.23</v>
      </c>
      <c r="I18" s="1248">
        <f t="shared" si="0"/>
        <v>-21.47626782169283</v>
      </c>
      <c r="J18" s="1275">
        <f t="shared" si="1"/>
        <v>16.32957940703288</v>
      </c>
      <c r="L18" s="277"/>
      <c r="M18" s="277"/>
      <c r="N18" s="277"/>
    </row>
    <row r="19" spans="1:14" ht="18" customHeight="1" thickBot="1">
      <c r="A19" s="286" t="s">
        <v>944</v>
      </c>
      <c r="B19" s="1310">
        <v>41.65</v>
      </c>
      <c r="C19" s="1310">
        <v>32.15</v>
      </c>
      <c r="D19" s="1310">
        <v>29.3</v>
      </c>
      <c r="E19" s="1310">
        <v>29.8</v>
      </c>
      <c r="F19" s="1279">
        <v>31.78</v>
      </c>
      <c r="G19" s="1279">
        <v>30.16</v>
      </c>
      <c r="H19" s="1279">
        <v>30.67</v>
      </c>
      <c r="I19" s="1311">
        <f t="shared" si="0"/>
        <v>-28.451380552220883</v>
      </c>
      <c r="J19" s="1312">
        <f t="shared" si="1"/>
        <v>2.9194630872483316</v>
      </c>
      <c r="K19" s="278"/>
      <c r="L19" s="279"/>
      <c r="M19" s="279"/>
      <c r="N19" s="279"/>
    </row>
    <row r="20" spans="1:14" s="13" customFormat="1" ht="18" customHeight="1" thickTop="1">
      <c r="A20" s="1241" t="s">
        <v>501</v>
      </c>
      <c r="F20" s="1254"/>
      <c r="G20" s="1254"/>
      <c r="H20" s="1254"/>
      <c r="I20" s="252"/>
      <c r="J20" s="278"/>
      <c r="K20" s="278"/>
      <c r="L20" s="279"/>
      <c r="M20" s="279"/>
      <c r="N20" s="279"/>
    </row>
    <row r="21" spans="1:14" s="13" customFormat="1" ht="18" customHeight="1">
      <c r="A21" s="1241" t="s">
        <v>1347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1241" t="s">
        <v>1415</v>
      </c>
      <c r="B22" s="273"/>
      <c r="C22" s="273"/>
      <c r="F22" s="1255"/>
      <c r="G22" s="1255"/>
      <c r="H22" s="1255"/>
      <c r="I22" s="1255"/>
      <c r="J22" s="1255"/>
      <c r="K22" s="1255"/>
      <c r="L22" s="1255"/>
      <c r="M22" s="1255"/>
      <c r="N22" s="1255"/>
    </row>
    <row r="23" spans="1:14" s="13" customFormat="1" ht="18" customHeight="1">
      <c r="A23" s="1241" t="s">
        <v>1414</v>
      </c>
      <c r="B23" s="273"/>
      <c r="C23" s="26"/>
      <c r="F23" s="1255"/>
      <c r="G23" s="1255"/>
      <c r="H23" s="1255"/>
      <c r="I23" s="1255"/>
      <c r="J23" s="1255"/>
      <c r="K23" s="1256"/>
      <c r="L23" s="1256"/>
      <c r="M23" s="1256"/>
      <c r="N23" s="1256"/>
    </row>
    <row r="24" spans="1:14" s="13" customFormat="1" ht="12.75">
      <c r="A24" s="1256"/>
      <c r="B24" s="1256"/>
      <c r="C24" s="1256"/>
      <c r="D24" s="1256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</row>
    <row r="25" spans="1:14" s="13" customFormat="1" ht="18" customHeight="1">
      <c r="A25" s="1256"/>
      <c r="B25" s="1256"/>
      <c r="C25" s="1256"/>
      <c r="D25" s="1256"/>
      <c r="E25" s="1256"/>
      <c r="F25" s="1256"/>
      <c r="G25" s="1256"/>
      <c r="H25" s="1256"/>
      <c r="I25" s="1256"/>
      <c r="J25" s="1256"/>
      <c r="K25" s="1256"/>
      <c r="L25" s="1257"/>
      <c r="M25" s="1256"/>
      <c r="N25" s="1256"/>
    </row>
    <row r="26" spans="1:14" s="13" customFormat="1" ht="18" customHeight="1">
      <c r="A26" s="1258"/>
      <c r="B26" s="1259"/>
      <c r="C26" s="1259"/>
      <c r="D26" s="1259"/>
      <c r="E26" s="1259"/>
      <c r="F26" s="1259"/>
      <c r="G26" s="1260"/>
      <c r="H26" s="1261"/>
      <c r="I26" s="1261"/>
      <c r="J26" s="1260"/>
      <c r="K26" s="1262"/>
      <c r="L26" s="277"/>
      <c r="M26" s="277"/>
      <c r="N26" s="277"/>
    </row>
    <row r="27" spans="1:14" s="13" customFormat="1" ht="18" customHeight="1">
      <c r="A27" s="1263"/>
      <c r="B27" s="1264"/>
      <c r="C27" s="1264"/>
      <c r="D27" s="1265"/>
      <c r="E27" s="1264"/>
      <c r="F27" s="1264"/>
      <c r="G27" s="1266"/>
      <c r="H27" s="1267"/>
      <c r="I27" s="1267"/>
      <c r="J27" s="1267"/>
      <c r="K27" s="524"/>
      <c r="L27" s="252"/>
      <c r="M27" s="252"/>
      <c r="N27" s="252"/>
    </row>
    <row r="28" spans="1:14" s="13" customFormat="1" ht="18" customHeight="1">
      <c r="A28" s="1263"/>
      <c r="B28" s="1264"/>
      <c r="C28" s="1264"/>
      <c r="D28" s="1265"/>
      <c r="E28" s="1264"/>
      <c r="F28" s="1264"/>
      <c r="G28" s="1266"/>
      <c r="H28" s="1267"/>
      <c r="I28" s="1267"/>
      <c r="J28" s="1267"/>
      <c r="K28" s="524"/>
      <c r="L28" s="252"/>
      <c r="M28" s="252"/>
      <c r="N28" s="252"/>
    </row>
    <row r="29" spans="1:14" s="13" customFormat="1" ht="18" customHeight="1">
      <c r="A29" s="1263"/>
      <c r="B29" s="1264"/>
      <c r="C29" s="1264"/>
      <c r="D29" s="1265"/>
      <c r="E29" s="1264"/>
      <c r="F29" s="1264"/>
      <c r="G29" s="1266"/>
      <c r="H29" s="1267"/>
      <c r="I29" s="1267"/>
      <c r="J29" s="1267"/>
      <c r="K29" s="524"/>
      <c r="L29" s="252"/>
      <c r="M29" s="252"/>
      <c r="N29" s="252"/>
    </row>
    <row r="30" spans="1:14" s="13" customFormat="1" ht="18" customHeight="1">
      <c r="A30" s="1263"/>
      <c r="B30" s="1264"/>
      <c r="C30" s="1264"/>
      <c r="D30" s="1265"/>
      <c r="E30" s="1264"/>
      <c r="F30" s="1264"/>
      <c r="G30" s="1266"/>
      <c r="H30" s="1267"/>
      <c r="I30" s="1267"/>
      <c r="J30" s="1267"/>
      <c r="K30" s="524"/>
      <c r="L30" s="252"/>
      <c r="M30" s="252"/>
      <c r="N30" s="252"/>
    </row>
    <row r="31" spans="1:14" s="13" customFormat="1" ht="18" customHeight="1">
      <c r="A31" s="1263"/>
      <c r="B31" s="1268"/>
      <c r="C31" s="1264"/>
      <c r="D31" s="1265"/>
      <c r="E31" s="1268"/>
      <c r="F31" s="1264"/>
      <c r="G31" s="1266"/>
      <c r="H31" s="1267"/>
      <c r="I31" s="1267"/>
      <c r="J31" s="1267"/>
      <c r="K31" s="524"/>
      <c r="L31" s="252"/>
      <c r="M31" s="252"/>
      <c r="N31" s="252"/>
    </row>
    <row r="32" spans="1:18" s="13" customFormat="1" ht="18" customHeight="1">
      <c r="A32" s="1263"/>
      <c r="B32" s="1264"/>
      <c r="C32" s="1264"/>
      <c r="D32" s="1265"/>
      <c r="E32" s="1264"/>
      <c r="F32" s="1264"/>
      <c r="G32" s="1266"/>
      <c r="H32" s="1267"/>
      <c r="I32" s="1267"/>
      <c r="J32" s="1267"/>
      <c r="K32" s="524"/>
      <c r="L32" s="252"/>
      <c r="M32" s="252"/>
      <c r="N32" s="252"/>
      <c r="O32" s="11"/>
      <c r="P32" s="11"/>
      <c r="Q32" s="11"/>
      <c r="R32" s="11"/>
    </row>
    <row r="33" spans="1:18" s="13" customFormat="1" ht="18" customHeight="1">
      <c r="A33" s="1263"/>
      <c r="B33" s="1264"/>
      <c r="C33" s="1264"/>
      <c r="D33" s="1265"/>
      <c r="E33" s="1264"/>
      <c r="F33" s="1264"/>
      <c r="G33" s="1266"/>
      <c r="H33" s="1267"/>
      <c r="I33" s="1267"/>
      <c r="J33" s="1267"/>
      <c r="K33" s="524"/>
      <c r="L33" s="252"/>
      <c r="M33" s="252"/>
      <c r="N33" s="252"/>
      <c r="O33" s="11"/>
      <c r="P33" s="11"/>
      <c r="Q33" s="11"/>
      <c r="R33" s="11"/>
    </row>
    <row r="34" spans="1:18" s="13" customFormat="1" ht="18" customHeight="1">
      <c r="A34" s="1263"/>
      <c r="B34" s="1264"/>
      <c r="C34" s="1264"/>
      <c r="D34" s="1265"/>
      <c r="E34" s="1264"/>
      <c r="F34" s="1264"/>
      <c r="G34" s="1266"/>
      <c r="H34" s="1267"/>
      <c r="I34" s="1267"/>
      <c r="J34" s="1267"/>
      <c r="K34" s="524"/>
      <c r="L34" s="252"/>
      <c r="M34" s="252"/>
      <c r="N34" s="252"/>
      <c r="O34" s="11"/>
      <c r="P34" s="11"/>
      <c r="Q34" s="11"/>
      <c r="R34" s="11"/>
    </row>
    <row r="35" spans="1:18" s="13" customFormat="1" ht="18" customHeight="1">
      <c r="A35" s="1263"/>
      <c r="B35" s="1264"/>
      <c r="C35" s="1264"/>
      <c r="D35" s="1265"/>
      <c r="E35" s="1264"/>
      <c r="F35" s="1264"/>
      <c r="G35" s="1266"/>
      <c r="H35" s="1267"/>
      <c r="I35" s="1267"/>
      <c r="J35" s="1267"/>
      <c r="K35" s="524"/>
      <c r="L35" s="252"/>
      <c r="M35" s="252"/>
      <c r="N35" s="252"/>
      <c r="O35" s="11"/>
      <c r="P35" s="11"/>
      <c r="Q35" s="11"/>
      <c r="R35" s="11"/>
    </row>
    <row r="36" spans="1:18" s="13" customFormat="1" ht="18" customHeight="1">
      <c r="A36" s="1263"/>
      <c r="B36" s="1264"/>
      <c r="C36" s="1264"/>
      <c r="D36" s="1265"/>
      <c r="E36" s="1264"/>
      <c r="F36" s="1264"/>
      <c r="G36" s="1266"/>
      <c r="H36" s="1267"/>
      <c r="I36" s="1267"/>
      <c r="J36" s="1267"/>
      <c r="K36" s="524"/>
      <c r="L36" s="252"/>
      <c r="M36" s="252"/>
      <c r="N36" s="252"/>
      <c r="O36" s="11"/>
      <c r="P36" s="11"/>
      <c r="Q36" s="11"/>
      <c r="R36" s="11"/>
    </row>
    <row r="37" spans="1:18" s="13" customFormat="1" ht="18" customHeight="1">
      <c r="A37" s="1263"/>
      <c r="B37" s="1264"/>
      <c r="C37" s="1264"/>
      <c r="D37" s="1265"/>
      <c r="E37" s="1264"/>
      <c r="F37" s="1264"/>
      <c r="G37" s="1266"/>
      <c r="H37" s="1267"/>
      <c r="I37" s="1267"/>
      <c r="J37" s="1267"/>
      <c r="K37" s="524"/>
      <c r="L37" s="252"/>
      <c r="M37" s="252"/>
      <c r="N37" s="252"/>
      <c r="O37" s="11"/>
      <c r="P37" s="11"/>
      <c r="Q37" s="11"/>
      <c r="R37" s="11"/>
    </row>
    <row r="38" spans="1:18" s="13" customFormat="1" ht="18" customHeight="1">
      <c r="A38" s="1263"/>
      <c r="B38" s="1264"/>
      <c r="C38" s="1264"/>
      <c r="D38" s="1265"/>
      <c r="E38" s="1264"/>
      <c r="F38" s="1264"/>
      <c r="G38" s="1266"/>
      <c r="H38" s="1267"/>
      <c r="I38" s="1267"/>
      <c r="J38" s="1267"/>
      <c r="K38" s="524"/>
      <c r="L38" s="252"/>
      <c r="M38" s="252"/>
      <c r="N38" s="252"/>
      <c r="O38" s="11"/>
      <c r="P38" s="11"/>
      <c r="Q38" s="11"/>
      <c r="R38" s="11"/>
    </row>
    <row r="39" spans="10:18" s="13" customFormat="1" ht="17.25" customHeight="1">
      <c r="J39" s="1265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1269"/>
      <c r="L41" s="14"/>
      <c r="M41" s="14"/>
      <c r="O41" s="11"/>
      <c r="P41" s="11"/>
      <c r="Q41" s="11"/>
      <c r="R41" s="11"/>
    </row>
    <row r="42" spans="1:12" s="13" customFormat="1" ht="18" customHeight="1">
      <c r="A42" s="1269"/>
      <c r="B42" s="273"/>
      <c r="C42" s="273"/>
      <c r="F42" s="14"/>
      <c r="G42" s="14"/>
      <c r="I42" s="11"/>
      <c r="J42" s="11"/>
      <c r="K42" s="11"/>
      <c r="L42" s="11"/>
    </row>
    <row r="43" spans="1:14" ht="18" customHeight="1">
      <c r="A43" s="1269"/>
      <c r="B43" s="273"/>
      <c r="C43" s="26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273"/>
      <c r="C44" s="273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273"/>
      <c r="C45" s="273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273"/>
      <c r="C46" s="273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273"/>
      <c r="C47" s="273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273"/>
      <c r="C48" s="273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273"/>
      <c r="C49" s="273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273"/>
      <c r="C50" s="273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6" max="6" width="9.140625" style="0" customWidth="1"/>
    <col min="7" max="7" width="9.8515625" style="0" customWidth="1"/>
    <col min="8" max="8" width="9.140625" style="0" customWidth="1"/>
    <col min="9" max="9" width="8.140625" style="0" customWidth="1"/>
    <col min="10" max="10" width="9.28125" style="0" customWidth="1"/>
  </cols>
  <sheetData>
    <row r="1" spans="1:10" ht="12.75">
      <c r="A1" s="1571" t="s">
        <v>1408</v>
      </c>
      <c r="B1" s="1571"/>
      <c r="C1" s="1571"/>
      <c r="D1" s="1571"/>
      <c r="E1" s="1571"/>
      <c r="F1" s="1571"/>
      <c r="G1" s="1571"/>
      <c r="H1" s="1571"/>
      <c r="I1" s="1571"/>
      <c r="J1" s="1571"/>
    </row>
    <row r="2" spans="1:13" ht="15.75">
      <c r="A2" s="1570" t="s">
        <v>1348</v>
      </c>
      <c r="B2" s="1570"/>
      <c r="C2" s="1570"/>
      <c r="D2" s="1570"/>
      <c r="E2" s="1570"/>
      <c r="F2" s="1570"/>
      <c r="G2" s="1570"/>
      <c r="H2" s="1570"/>
      <c r="I2" s="1570"/>
      <c r="J2" s="1570"/>
      <c r="K2" s="1270"/>
      <c r="L2" s="1270"/>
      <c r="M2" s="1270"/>
    </row>
    <row r="3" spans="1:10" ht="12.75">
      <c r="A3" s="1582" t="s">
        <v>1349</v>
      </c>
      <c r="B3" s="1582"/>
      <c r="C3" s="1582"/>
      <c r="D3" s="1582"/>
      <c r="E3" s="1582"/>
      <c r="F3" s="1582"/>
      <c r="G3" s="1582"/>
      <c r="H3" s="1582"/>
      <c r="I3" s="1582"/>
      <c r="J3" s="1582"/>
    </row>
    <row r="4" spans="1:10" ht="13.5" thickBot="1">
      <c r="A4" s="1582"/>
      <c r="B4" s="1582"/>
      <c r="C4" s="1582"/>
      <c r="D4" s="1582"/>
      <c r="E4" s="1582"/>
      <c r="F4" s="1582"/>
      <c r="G4" s="1582"/>
      <c r="H4" s="1582"/>
      <c r="I4" s="1582"/>
      <c r="J4" s="1582"/>
    </row>
    <row r="5" spans="1:10" ht="25.5" customHeight="1" thickTop="1">
      <c r="A5" s="1583" t="s">
        <v>769</v>
      </c>
      <c r="B5" s="1572" t="s">
        <v>788</v>
      </c>
      <c r="C5" s="1573"/>
      <c r="D5" s="1574"/>
      <c r="E5" s="1572" t="s">
        <v>431</v>
      </c>
      <c r="F5" s="1573"/>
      <c r="G5" s="1574"/>
      <c r="H5" s="1572" t="s">
        <v>255</v>
      </c>
      <c r="I5" s="1573"/>
      <c r="J5" s="1575"/>
    </row>
    <row r="6" spans="1:10" ht="38.25">
      <c r="A6" s="1584"/>
      <c r="B6" s="274" t="s">
        <v>605</v>
      </c>
      <c r="C6" s="274" t="s">
        <v>1350</v>
      </c>
      <c r="D6" s="274" t="s">
        <v>606</v>
      </c>
      <c r="E6" s="274" t="s">
        <v>605</v>
      </c>
      <c r="F6" s="274" t="s">
        <v>1350</v>
      </c>
      <c r="G6" s="274" t="s">
        <v>606</v>
      </c>
      <c r="H6" s="274" t="s">
        <v>605</v>
      </c>
      <c r="I6" s="274" t="s">
        <v>1350</v>
      </c>
      <c r="J6" s="1274" t="s">
        <v>606</v>
      </c>
    </row>
    <row r="7" spans="1:10" ht="12.75">
      <c r="A7" s="1585"/>
      <c r="B7" s="274">
        <v>1</v>
      </c>
      <c r="C7" s="274">
        <v>2</v>
      </c>
      <c r="D7" s="274">
        <v>3</v>
      </c>
      <c r="E7" s="274">
        <v>4</v>
      </c>
      <c r="F7" s="274">
        <v>5</v>
      </c>
      <c r="G7" s="274">
        <v>6</v>
      </c>
      <c r="H7" s="274">
        <v>7</v>
      </c>
      <c r="I7" s="274">
        <v>8</v>
      </c>
      <c r="J7" s="284">
        <v>9</v>
      </c>
    </row>
    <row r="8" spans="1:10" ht="12.75">
      <c r="A8" s="287" t="s">
        <v>603</v>
      </c>
      <c r="B8" s="1271">
        <v>510.29</v>
      </c>
      <c r="C8" s="1271">
        <v>355.57</v>
      </c>
      <c r="D8" s="1248">
        <f>C8/C$20*100</f>
        <v>58.31597592376953</v>
      </c>
      <c r="E8" s="1271">
        <v>1193.73</v>
      </c>
      <c r="F8" s="1271">
        <v>448.45</v>
      </c>
      <c r="G8" s="1248">
        <f>F8/F$20*100</f>
        <v>31.127661937418434</v>
      </c>
      <c r="H8" s="1247">
        <v>3447.3</v>
      </c>
      <c r="I8" s="1247">
        <v>978.86</v>
      </c>
      <c r="J8" s="1275">
        <f>I8/I$20*100</f>
        <v>64.43344435814059</v>
      </c>
    </row>
    <row r="9" spans="1:10" ht="12.75">
      <c r="A9" s="287" t="s">
        <v>604</v>
      </c>
      <c r="B9" s="1271">
        <v>291.44</v>
      </c>
      <c r="C9" s="1271">
        <v>80.6</v>
      </c>
      <c r="D9" s="1248">
        <f aca="true" t="shared" si="0" ref="D9:D20">C9/C$20*100</f>
        <v>13.218965771735029</v>
      </c>
      <c r="E9" s="1271">
        <v>542.52</v>
      </c>
      <c r="F9" s="1271">
        <v>66.83</v>
      </c>
      <c r="G9" s="1248">
        <f aca="true" t="shared" si="1" ref="G9:G20">F9/F$20*100</f>
        <v>4.638781686425853</v>
      </c>
      <c r="H9" s="1247">
        <v>583.12</v>
      </c>
      <c r="I9" s="1247">
        <v>77.4</v>
      </c>
      <c r="J9" s="1275">
        <f aca="true" t="shared" si="2" ref="J9:J20">I9/I$20*100</f>
        <v>5.094853802709358</v>
      </c>
    </row>
    <row r="10" spans="1:10" ht="12.75">
      <c r="A10" s="287" t="s">
        <v>784</v>
      </c>
      <c r="B10" s="1271">
        <v>197.12</v>
      </c>
      <c r="C10" s="1271">
        <v>56.18</v>
      </c>
      <c r="D10" s="1248">
        <f t="shared" si="0"/>
        <v>9.213914355534415</v>
      </c>
      <c r="E10" s="1271">
        <v>58.57</v>
      </c>
      <c r="F10" s="1271">
        <v>11.83</v>
      </c>
      <c r="G10" s="1248">
        <f t="shared" si="1"/>
        <v>0.8211400172140932</v>
      </c>
      <c r="H10" s="1247">
        <v>223.83</v>
      </c>
      <c r="I10" s="1247">
        <v>63.24</v>
      </c>
      <c r="J10" s="1275">
        <f t="shared" si="2"/>
        <v>4.162772021748576</v>
      </c>
    </row>
    <row r="11" spans="1:10" ht="12.75">
      <c r="A11" s="287" t="s">
        <v>785</v>
      </c>
      <c r="B11" s="1271">
        <v>165.92</v>
      </c>
      <c r="C11" s="1271">
        <v>37.53</v>
      </c>
      <c r="D11" s="1248">
        <f t="shared" si="0"/>
        <v>6.15518344185131</v>
      </c>
      <c r="E11" s="1271">
        <v>200.2</v>
      </c>
      <c r="F11" s="1271">
        <v>29.02</v>
      </c>
      <c r="G11" s="1248">
        <f t="shared" si="1"/>
        <v>2.0143265680095506</v>
      </c>
      <c r="H11" s="1247">
        <v>194.11</v>
      </c>
      <c r="I11" s="1247">
        <v>26.05</v>
      </c>
      <c r="J11" s="1275">
        <f t="shared" si="2"/>
        <v>1.7147408470359016</v>
      </c>
    </row>
    <row r="12" spans="1:10" ht="12.75">
      <c r="A12" s="287" t="s">
        <v>592</v>
      </c>
      <c r="B12" s="1249">
        <v>0.09</v>
      </c>
      <c r="C12" s="1271">
        <v>0.01</v>
      </c>
      <c r="D12" s="1248">
        <f t="shared" si="0"/>
        <v>0.001640070195004346</v>
      </c>
      <c r="E12" s="1249">
        <v>429.63</v>
      </c>
      <c r="F12" s="1271">
        <v>726.5</v>
      </c>
      <c r="G12" s="1248">
        <f t="shared" si="1"/>
        <v>50.4275758669517</v>
      </c>
      <c r="H12" s="1247">
        <v>0.35</v>
      </c>
      <c r="I12" s="1247">
        <v>1.57</v>
      </c>
      <c r="J12" s="1275">
        <f t="shared" si="2"/>
        <v>0.10334522571387199</v>
      </c>
    </row>
    <row r="13" spans="1:10" ht="12.75">
      <c r="A13" s="287" t="s">
        <v>593</v>
      </c>
      <c r="B13" s="1271">
        <v>14.3</v>
      </c>
      <c r="C13" s="1271">
        <v>3.18</v>
      </c>
      <c r="D13" s="1248">
        <f t="shared" si="0"/>
        <v>0.521542322011382</v>
      </c>
      <c r="E13" s="1271">
        <v>8.95</v>
      </c>
      <c r="F13" s="1271">
        <v>0.99</v>
      </c>
      <c r="G13" s="1248">
        <f t="shared" si="1"/>
        <v>0.06871755004581169</v>
      </c>
      <c r="H13" s="1247">
        <v>46.97</v>
      </c>
      <c r="I13" s="1247">
        <v>10.61</v>
      </c>
      <c r="J13" s="1275">
        <f t="shared" si="2"/>
        <v>0.698403085875275</v>
      </c>
    </row>
    <row r="14" spans="1:10" ht="12.75">
      <c r="A14" s="287" t="s">
        <v>594</v>
      </c>
      <c r="B14" s="1271">
        <v>1.37</v>
      </c>
      <c r="C14" s="1271">
        <v>4.22</v>
      </c>
      <c r="D14" s="1248">
        <f t="shared" si="0"/>
        <v>0.6921096222918339</v>
      </c>
      <c r="E14" s="1271">
        <v>0</v>
      </c>
      <c r="F14" s="1271">
        <v>0</v>
      </c>
      <c r="G14" s="1248">
        <f t="shared" si="1"/>
        <v>0</v>
      </c>
      <c r="H14" s="1247">
        <v>0.12</v>
      </c>
      <c r="I14" s="1247">
        <v>0.24</v>
      </c>
      <c r="J14" s="1275">
        <f t="shared" si="2"/>
        <v>0.01579799628747088</v>
      </c>
    </row>
    <row r="15" spans="1:10" ht="12.75">
      <c r="A15" s="287" t="s">
        <v>2</v>
      </c>
      <c r="B15" s="1271">
        <v>74.41</v>
      </c>
      <c r="C15" s="1271">
        <v>20.19</v>
      </c>
      <c r="D15" s="1248">
        <f t="shared" si="0"/>
        <v>3.311301723713774</v>
      </c>
      <c r="E15" s="1271">
        <v>1587.67</v>
      </c>
      <c r="F15" s="1271">
        <v>123.64</v>
      </c>
      <c r="G15" s="1248">
        <f t="shared" si="1"/>
        <v>8.582058472388038</v>
      </c>
      <c r="H15" s="1247">
        <v>407.68</v>
      </c>
      <c r="I15" s="1247">
        <v>294.95</v>
      </c>
      <c r="J15" s="1275">
        <f t="shared" si="2"/>
        <v>19.415079187456392</v>
      </c>
    </row>
    <row r="16" spans="1:10" ht="12.75">
      <c r="A16" s="287" t="s">
        <v>595</v>
      </c>
      <c r="B16" s="1271">
        <v>22.68</v>
      </c>
      <c r="C16" s="1271">
        <v>10.46</v>
      </c>
      <c r="D16" s="1248">
        <f t="shared" si="0"/>
        <v>1.7155134239745458</v>
      </c>
      <c r="E16" s="1271">
        <v>30.73</v>
      </c>
      <c r="F16" s="1271">
        <v>12.75</v>
      </c>
      <c r="G16" s="1248">
        <f t="shared" si="1"/>
        <v>0.884998750589999</v>
      </c>
      <c r="H16" s="1247">
        <v>85.16</v>
      </c>
      <c r="I16" s="1247">
        <v>44.54</v>
      </c>
      <c r="J16" s="1275">
        <f t="shared" si="2"/>
        <v>2.93184481101647</v>
      </c>
    </row>
    <row r="17" spans="1:10" ht="12.75">
      <c r="A17" s="287" t="s">
        <v>3</v>
      </c>
      <c r="B17" s="1271">
        <v>10</v>
      </c>
      <c r="C17" s="1271">
        <v>0.33</v>
      </c>
      <c r="D17" s="1248">
        <f t="shared" si="0"/>
        <v>0.05412231643514341</v>
      </c>
      <c r="E17" s="1271">
        <v>49.9</v>
      </c>
      <c r="F17" s="1271">
        <v>1.66</v>
      </c>
      <c r="G17" s="1248">
        <f t="shared" si="1"/>
        <v>0.11522336674348221</v>
      </c>
      <c r="H17" s="1247">
        <v>0</v>
      </c>
      <c r="I17" s="1247">
        <v>0</v>
      </c>
      <c r="J17" s="1275">
        <f t="shared" si="2"/>
        <v>0</v>
      </c>
    </row>
    <row r="18" spans="1:10" ht="12.75">
      <c r="A18" s="287" t="s">
        <v>4</v>
      </c>
      <c r="B18" s="1271">
        <v>5.32</v>
      </c>
      <c r="C18" s="1271">
        <v>4.24</v>
      </c>
      <c r="D18" s="1248">
        <f t="shared" si="0"/>
        <v>0.6953897626818427</v>
      </c>
      <c r="E18" s="1271">
        <v>0</v>
      </c>
      <c r="F18" s="1271">
        <v>0</v>
      </c>
      <c r="G18" s="1248">
        <f t="shared" si="1"/>
        <v>0</v>
      </c>
      <c r="H18" s="1247">
        <v>7.4</v>
      </c>
      <c r="I18" s="1247">
        <v>5.61</v>
      </c>
      <c r="J18" s="1275">
        <f t="shared" si="2"/>
        <v>0.36927816321963175</v>
      </c>
    </row>
    <row r="19" spans="1:10" ht="12.75">
      <c r="A19" s="1276" t="s">
        <v>5</v>
      </c>
      <c r="B19" s="1272">
        <v>241.26</v>
      </c>
      <c r="C19" s="1272">
        <v>37.22</v>
      </c>
      <c r="D19" s="1248">
        <f t="shared" si="0"/>
        <v>6.104341265806175</v>
      </c>
      <c r="E19" s="1272">
        <v>162.44</v>
      </c>
      <c r="F19" s="1272">
        <v>19.01</v>
      </c>
      <c r="G19" s="1248">
        <f t="shared" si="1"/>
        <v>1.3195157842130105</v>
      </c>
      <c r="H19" s="1273">
        <v>65.32</v>
      </c>
      <c r="I19" s="1273">
        <v>16.11</v>
      </c>
      <c r="J19" s="1275">
        <f t="shared" si="2"/>
        <v>1.0604405007964826</v>
      </c>
    </row>
    <row r="20" spans="1:10" ht="13.5" thickBot="1">
      <c r="A20" s="1277" t="s">
        <v>1351</v>
      </c>
      <c r="B20" s="1278">
        <f>SUM(B8:B19)</f>
        <v>1534.1999999999998</v>
      </c>
      <c r="C20" s="1278">
        <f>SUM(C8:C19)</f>
        <v>609.7300000000001</v>
      </c>
      <c r="D20" s="1278">
        <f t="shared" si="0"/>
        <v>100</v>
      </c>
      <c r="E20" s="1278">
        <f>SUM(E8:E19)</f>
        <v>4264.339999999999</v>
      </c>
      <c r="F20" s="1278">
        <f>SUM(F8:F19)</f>
        <v>1440.6800000000003</v>
      </c>
      <c r="G20" s="1278">
        <f t="shared" si="1"/>
        <v>100</v>
      </c>
      <c r="H20" s="1279">
        <f>SUM(H8:H19)</f>
        <v>5061.36</v>
      </c>
      <c r="I20" s="1279">
        <f>SUM(I8:I19)</f>
        <v>1519.1799999999996</v>
      </c>
      <c r="J20" s="1280">
        <f t="shared" si="2"/>
        <v>100</v>
      </c>
    </row>
    <row r="21" spans="1:10" ht="13.5" thickTop="1">
      <c r="A21" s="27" t="s">
        <v>501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.75">
      <c r="A22" s="27" t="s">
        <v>1327</v>
      </c>
      <c r="B22" s="13"/>
      <c r="C22" s="13"/>
      <c r="D22" s="13"/>
      <c r="E22" s="13"/>
      <c r="F22" s="13"/>
      <c r="G22" s="13"/>
      <c r="H22" s="25"/>
      <c r="I22" s="25"/>
      <c r="J22" s="25"/>
    </row>
    <row r="23" spans="1:10" ht="12.75">
      <c r="A23" s="27" t="s">
        <v>1328</v>
      </c>
      <c r="B23" s="273"/>
      <c r="C23" s="273"/>
      <c r="D23" s="13"/>
      <c r="E23" s="13"/>
      <c r="F23" s="14"/>
      <c r="G23" s="14"/>
      <c r="H23" s="25"/>
      <c r="I23" s="9"/>
      <c r="J23" s="9"/>
    </row>
    <row r="24" spans="1:10" ht="12.75">
      <c r="A24" s="27" t="s">
        <v>1416</v>
      </c>
      <c r="B24" s="273"/>
      <c r="C24" s="26"/>
      <c r="D24" s="13"/>
      <c r="E24" s="13"/>
      <c r="F24" s="14"/>
      <c r="G24" s="14"/>
      <c r="H24" s="25"/>
      <c r="I24" s="9"/>
      <c r="J24" s="9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zoomScalePageLayoutView="0" workbookViewId="0" topLeftCell="B1">
      <selection activeCell="B6" sqref="B6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7.57421875" style="0" customWidth="1"/>
    <col min="6" max="6" width="8.140625" style="0" customWidth="1"/>
    <col min="7" max="7" width="6.57421875" style="0" bestFit="1" customWidth="1"/>
    <col min="8" max="8" width="7.28125" style="0" bestFit="1" customWidth="1"/>
    <col min="9" max="10" width="6.57421875" style="0" bestFit="1" customWidth="1"/>
    <col min="11" max="11" width="7.28125" style="0" bestFit="1" customWidth="1"/>
    <col min="12" max="12" width="9.7109375" style="0" customWidth="1"/>
    <col min="13" max="13" width="11.00390625" style="0" customWidth="1"/>
  </cols>
  <sheetData>
    <row r="1" spans="2:13" ht="15" customHeight="1">
      <c r="B1" s="1534" t="s">
        <v>1409</v>
      </c>
      <c r="C1" s="1534"/>
      <c r="D1" s="1534"/>
      <c r="E1" s="1534"/>
      <c r="F1" s="1534"/>
      <c r="G1" s="1534"/>
      <c r="H1" s="1534"/>
      <c r="I1" s="1534"/>
      <c r="J1" s="1534"/>
      <c r="K1" s="1534"/>
      <c r="L1" s="1534"/>
      <c r="M1" s="1534"/>
    </row>
    <row r="2" spans="2:13" ht="15" customHeight="1">
      <c r="B2" s="1586" t="s">
        <v>1352</v>
      </c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</row>
    <row r="3" spans="2:13" ht="12.75">
      <c r="B3" s="1534" t="s">
        <v>1349</v>
      </c>
      <c r="C3" s="1534"/>
      <c r="D3" s="1534"/>
      <c r="E3" s="1534"/>
      <c r="F3" s="1534"/>
      <c r="G3" s="1534"/>
      <c r="H3" s="1534"/>
      <c r="I3" s="1534"/>
      <c r="J3" s="1534"/>
      <c r="K3" s="1534"/>
      <c r="L3" s="1534"/>
      <c r="M3" s="1534"/>
    </row>
    <row r="4" spans="2:13" ht="16.5" customHeight="1" thickBot="1"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</row>
    <row r="5" spans="2:13" ht="12.75" customHeight="1" thickTop="1">
      <c r="B5" s="1292"/>
      <c r="C5" s="1587" t="s">
        <v>788</v>
      </c>
      <c r="D5" s="1588"/>
      <c r="E5" s="1589"/>
      <c r="F5" s="1587" t="s">
        <v>431</v>
      </c>
      <c r="G5" s="1588"/>
      <c r="H5" s="1589"/>
      <c r="I5" s="1587" t="s">
        <v>255</v>
      </c>
      <c r="J5" s="1588"/>
      <c r="K5" s="1589"/>
      <c r="L5" s="1587" t="s">
        <v>1353</v>
      </c>
      <c r="M5" s="1590"/>
    </row>
    <row r="6" spans="2:13" ht="31.5">
      <c r="B6" s="1293"/>
      <c r="C6" s="1281" t="s">
        <v>605</v>
      </c>
      <c r="D6" s="1282" t="s">
        <v>807</v>
      </c>
      <c r="E6" s="1282" t="s">
        <v>606</v>
      </c>
      <c r="F6" s="1282" t="s">
        <v>605</v>
      </c>
      <c r="G6" s="1282" t="s">
        <v>806</v>
      </c>
      <c r="H6" s="1282" t="s">
        <v>606</v>
      </c>
      <c r="I6" s="1282" t="s">
        <v>605</v>
      </c>
      <c r="J6" s="1282" t="s">
        <v>807</v>
      </c>
      <c r="K6" s="1282" t="s">
        <v>606</v>
      </c>
      <c r="L6" s="1283" t="s">
        <v>431</v>
      </c>
      <c r="M6" s="1294" t="s">
        <v>1354</v>
      </c>
    </row>
    <row r="7" spans="2:13" ht="12.75">
      <c r="B7" s="1295" t="s">
        <v>1355</v>
      </c>
      <c r="C7" s="1284"/>
      <c r="D7" s="1284"/>
      <c r="E7" s="1284"/>
      <c r="F7" s="1284"/>
      <c r="G7" s="1284"/>
      <c r="H7" s="1284"/>
      <c r="I7" s="1284"/>
      <c r="J7" s="1284"/>
      <c r="K7" s="1284"/>
      <c r="L7" s="1284"/>
      <c r="M7" s="1296"/>
    </row>
    <row r="8" spans="2:13" ht="12.75">
      <c r="B8" s="1297" t="s">
        <v>1356</v>
      </c>
      <c r="C8" s="1285">
        <v>35375</v>
      </c>
      <c r="D8" s="1285">
        <v>3537.5</v>
      </c>
      <c r="E8" s="1286">
        <v>37.64274982016609</v>
      </c>
      <c r="F8" s="1285">
        <v>6465.18</v>
      </c>
      <c r="G8" s="1285">
        <v>646.52</v>
      </c>
      <c r="H8" s="1287">
        <v>93.53587962962963</v>
      </c>
      <c r="I8" s="1287">
        <v>0</v>
      </c>
      <c r="J8" s="1287">
        <v>0</v>
      </c>
      <c r="K8" s="1286">
        <v>0</v>
      </c>
      <c r="L8" s="1288">
        <v>-81.72381625441696</v>
      </c>
      <c r="M8" s="1298">
        <v>-100</v>
      </c>
    </row>
    <row r="9" spans="2:13" ht="12.75">
      <c r="B9" s="1297" t="s">
        <v>1357</v>
      </c>
      <c r="C9" s="1285">
        <v>2350</v>
      </c>
      <c r="D9" s="1285">
        <v>235</v>
      </c>
      <c r="E9" s="1286">
        <v>2.50064910466121</v>
      </c>
      <c r="F9" s="1285">
        <v>446.85</v>
      </c>
      <c r="G9" s="1285">
        <v>44.68</v>
      </c>
      <c r="H9" s="1287">
        <v>6.464120370370371</v>
      </c>
      <c r="I9" s="1287">
        <v>9650</v>
      </c>
      <c r="J9" s="1287">
        <v>965</v>
      </c>
      <c r="K9" s="1286">
        <v>97.05125110628369</v>
      </c>
      <c r="L9" s="1288">
        <v>-80.98723404255318</v>
      </c>
      <c r="M9" s="1298">
        <v>2059.8030438675023</v>
      </c>
    </row>
    <row r="10" spans="2:13" ht="12.75">
      <c r="B10" s="1297" t="s">
        <v>1358</v>
      </c>
      <c r="C10" s="1285">
        <v>11.25</v>
      </c>
      <c r="D10" s="1285">
        <v>1.12</v>
      </c>
      <c r="E10" s="1286">
        <v>0.01191798722221513</v>
      </c>
      <c r="F10" s="1285">
        <v>0</v>
      </c>
      <c r="G10" s="1285">
        <v>0</v>
      </c>
      <c r="H10" s="1287">
        <v>0</v>
      </c>
      <c r="I10" s="1287">
        <v>0</v>
      </c>
      <c r="J10" s="1287">
        <v>0</v>
      </c>
      <c r="K10" s="1286">
        <v>0</v>
      </c>
      <c r="L10" s="1288">
        <v>-100</v>
      </c>
      <c r="M10" s="1308" t="s">
        <v>822</v>
      </c>
    </row>
    <row r="11" spans="2:13" ht="12.75">
      <c r="B11" s="1297" t="s">
        <v>1359</v>
      </c>
      <c r="C11" s="1285">
        <v>6330.41</v>
      </c>
      <c r="D11" s="1285">
        <v>633.04</v>
      </c>
      <c r="E11" s="1286">
        <v>6.736216634956308</v>
      </c>
      <c r="F11" s="1285">
        <v>0</v>
      </c>
      <c r="G11" s="1285">
        <v>0</v>
      </c>
      <c r="H11" s="1287">
        <v>0</v>
      </c>
      <c r="I11" s="1287">
        <v>293.24</v>
      </c>
      <c r="J11" s="1287">
        <v>29.32</v>
      </c>
      <c r="K11" s="1286">
        <v>2.9487488937163087</v>
      </c>
      <c r="L11" s="1288">
        <v>-100</v>
      </c>
      <c r="M11" s="1308" t="s">
        <v>822</v>
      </c>
    </row>
    <row r="12" spans="2:13" ht="12.75">
      <c r="B12" s="1297" t="s">
        <v>1360</v>
      </c>
      <c r="C12" s="1285">
        <v>0</v>
      </c>
      <c r="D12" s="1285">
        <v>0</v>
      </c>
      <c r="E12" s="1286">
        <v>0</v>
      </c>
      <c r="F12" s="1285">
        <v>0</v>
      </c>
      <c r="G12" s="1285">
        <v>0</v>
      </c>
      <c r="H12" s="1287">
        <v>0</v>
      </c>
      <c r="I12" s="1287">
        <v>0</v>
      </c>
      <c r="J12" s="1287">
        <v>0</v>
      </c>
      <c r="K12" s="1286">
        <v>0</v>
      </c>
      <c r="L12" s="1309" t="s">
        <v>822</v>
      </c>
      <c r="M12" s="1308" t="s">
        <v>822</v>
      </c>
    </row>
    <row r="13" spans="2:13" ht="12.75">
      <c r="B13" s="1297" t="s">
        <v>1361</v>
      </c>
      <c r="C13" s="1285">
        <v>0</v>
      </c>
      <c r="D13" s="1285">
        <v>0</v>
      </c>
      <c r="E13" s="1286">
        <v>0</v>
      </c>
      <c r="F13" s="1285">
        <v>0</v>
      </c>
      <c r="G13" s="1285">
        <v>0</v>
      </c>
      <c r="H13" s="1287">
        <v>0</v>
      </c>
      <c r="I13" s="1287">
        <v>0</v>
      </c>
      <c r="J13" s="1287">
        <v>0</v>
      </c>
      <c r="K13" s="1286">
        <v>0</v>
      </c>
      <c r="L13" s="1309" t="s">
        <v>822</v>
      </c>
      <c r="M13" s="1308" t="s">
        <v>822</v>
      </c>
    </row>
    <row r="14" spans="2:13" ht="12.75">
      <c r="B14" s="1297" t="s">
        <v>1362</v>
      </c>
      <c r="C14" s="1285">
        <v>0</v>
      </c>
      <c r="D14" s="1285">
        <v>0</v>
      </c>
      <c r="E14" s="1286">
        <v>0</v>
      </c>
      <c r="F14" s="1285">
        <v>0</v>
      </c>
      <c r="G14" s="1285">
        <v>0</v>
      </c>
      <c r="H14" s="1287">
        <v>0</v>
      </c>
      <c r="I14" s="1287">
        <v>0</v>
      </c>
      <c r="J14" s="1287">
        <v>0</v>
      </c>
      <c r="K14" s="1286">
        <v>0</v>
      </c>
      <c r="L14" s="1309" t="s">
        <v>822</v>
      </c>
      <c r="M14" s="1308" t="s">
        <v>822</v>
      </c>
    </row>
    <row r="15" spans="2:13" ht="12.75">
      <c r="B15" s="1297" t="s">
        <v>1363</v>
      </c>
      <c r="C15" s="1285">
        <v>0</v>
      </c>
      <c r="D15" s="1285">
        <v>0</v>
      </c>
      <c r="E15" s="1286">
        <v>0</v>
      </c>
      <c r="F15" s="1285">
        <v>0</v>
      </c>
      <c r="G15" s="1285">
        <v>0</v>
      </c>
      <c r="H15" s="1287">
        <v>0</v>
      </c>
      <c r="I15" s="1287">
        <v>0</v>
      </c>
      <c r="J15" s="1287">
        <v>0</v>
      </c>
      <c r="K15" s="1286">
        <v>0</v>
      </c>
      <c r="L15" s="1309" t="s">
        <v>822</v>
      </c>
      <c r="M15" s="1308" t="s">
        <v>822</v>
      </c>
    </row>
    <row r="16" spans="2:13" ht="12.75">
      <c r="B16" s="1297" t="s">
        <v>1364</v>
      </c>
      <c r="C16" s="1285">
        <v>49909</v>
      </c>
      <c r="D16" s="1285">
        <v>4990.9</v>
      </c>
      <c r="E16" s="1286">
        <v>53.108466452994186</v>
      </c>
      <c r="F16" s="1285">
        <v>0</v>
      </c>
      <c r="G16" s="1285">
        <v>0</v>
      </c>
      <c r="H16" s="1287">
        <v>0</v>
      </c>
      <c r="I16" s="1287">
        <v>0</v>
      </c>
      <c r="J16" s="1287">
        <v>0</v>
      </c>
      <c r="K16" s="1286">
        <v>0</v>
      </c>
      <c r="L16" s="1288">
        <v>-100</v>
      </c>
      <c r="M16" s="1308" t="s">
        <v>822</v>
      </c>
    </row>
    <row r="17" spans="2:13" ht="12.75">
      <c r="B17" s="1299" t="s">
        <v>589</v>
      </c>
      <c r="C17" s="1289">
        <v>93975.66</v>
      </c>
      <c r="D17" s="1289">
        <v>9397.56</v>
      </c>
      <c r="E17" s="1289">
        <v>100</v>
      </c>
      <c r="F17" s="1289">
        <v>6912.030000000001</v>
      </c>
      <c r="G17" s="1289">
        <v>691.1999999999999</v>
      </c>
      <c r="H17" s="1290">
        <v>100</v>
      </c>
      <c r="I17" s="1289">
        <v>9943.24</v>
      </c>
      <c r="J17" s="1289">
        <v>994.32</v>
      </c>
      <c r="K17" s="1290">
        <v>100</v>
      </c>
      <c r="L17" s="1289">
        <v>-92.64489931429009</v>
      </c>
      <c r="M17" s="1300">
        <v>43.854166666666686</v>
      </c>
    </row>
    <row r="18" spans="2:13" ht="12.75">
      <c r="B18" s="1301" t="s">
        <v>1365</v>
      </c>
      <c r="C18" s="1291"/>
      <c r="D18" s="1291"/>
      <c r="E18" s="1291"/>
      <c r="F18" s="1291"/>
      <c r="G18" s="1291"/>
      <c r="H18" s="1291"/>
      <c r="I18" s="1291"/>
      <c r="J18" s="1291"/>
      <c r="K18" s="1291"/>
      <c r="L18" s="1291"/>
      <c r="M18" s="1302"/>
    </row>
    <row r="19" spans="2:13" ht="12.75" customHeight="1">
      <c r="B19" s="1297" t="s">
        <v>1366</v>
      </c>
      <c r="C19" s="1285">
        <v>32575</v>
      </c>
      <c r="D19" s="1285">
        <v>3257.5</v>
      </c>
      <c r="E19" s="1288">
        <v>34.66325301461231</v>
      </c>
      <c r="F19" s="1285">
        <v>0</v>
      </c>
      <c r="G19" s="1285">
        <v>0</v>
      </c>
      <c r="H19" s="1287">
        <v>0</v>
      </c>
      <c r="I19" s="1287">
        <v>9650</v>
      </c>
      <c r="J19" s="1287">
        <v>965</v>
      </c>
      <c r="K19" s="1286">
        <v>97.05125110628369</v>
      </c>
      <c r="L19" s="1288">
        <v>-100</v>
      </c>
      <c r="M19" s="1308" t="s">
        <v>822</v>
      </c>
    </row>
    <row r="20" spans="2:13" ht="12.75">
      <c r="B20" s="1297" t="s">
        <v>1367</v>
      </c>
      <c r="C20" s="1285">
        <v>10621.66</v>
      </c>
      <c r="D20" s="1285">
        <v>1062.1599999999999</v>
      </c>
      <c r="E20" s="1288">
        <v>11.302508310667875</v>
      </c>
      <c r="F20" s="1285">
        <v>6512.03</v>
      </c>
      <c r="G20" s="1285">
        <v>651.2</v>
      </c>
      <c r="H20" s="1287">
        <v>94.21296296296296</v>
      </c>
      <c r="I20" s="1287">
        <v>0</v>
      </c>
      <c r="J20" s="1287">
        <v>0</v>
      </c>
      <c r="K20" s="1286">
        <v>0</v>
      </c>
      <c r="L20" s="1288">
        <v>-38.69096934548466</v>
      </c>
      <c r="M20" s="1298">
        <v>-100</v>
      </c>
    </row>
    <row r="21" spans="2:13" ht="12.75">
      <c r="B21" s="1297" t="s">
        <v>1368</v>
      </c>
      <c r="C21" s="1285">
        <v>870</v>
      </c>
      <c r="D21" s="1285">
        <v>87</v>
      </c>
      <c r="E21" s="1288">
        <v>0.9257722217256394</v>
      </c>
      <c r="F21" s="1285">
        <v>0</v>
      </c>
      <c r="G21" s="1285">
        <v>0</v>
      </c>
      <c r="H21" s="1287">
        <v>0</v>
      </c>
      <c r="I21" s="1287">
        <v>293.24</v>
      </c>
      <c r="J21" s="1287">
        <v>29.32</v>
      </c>
      <c r="K21" s="1286">
        <v>2.9487488937163087</v>
      </c>
      <c r="L21" s="1288">
        <v>-100</v>
      </c>
      <c r="M21" s="1308" t="s">
        <v>822</v>
      </c>
    </row>
    <row r="22" spans="2:13" ht="12.75">
      <c r="B22" s="1297" t="s">
        <v>1369</v>
      </c>
      <c r="C22" s="1285">
        <v>49909</v>
      </c>
      <c r="D22" s="1285">
        <v>4990.9</v>
      </c>
      <c r="E22" s="1288">
        <v>53.108466452994186</v>
      </c>
      <c r="F22" s="1285">
        <v>0</v>
      </c>
      <c r="G22" s="1285">
        <v>0</v>
      </c>
      <c r="H22" s="1287">
        <v>0</v>
      </c>
      <c r="I22" s="1287">
        <v>0</v>
      </c>
      <c r="J22" s="1287">
        <v>0</v>
      </c>
      <c r="K22" s="1286">
        <v>0</v>
      </c>
      <c r="L22" s="1288">
        <v>-100</v>
      </c>
      <c r="M22" s="1308" t="s">
        <v>822</v>
      </c>
    </row>
    <row r="23" spans="2:13" ht="12.75">
      <c r="B23" s="1297" t="s">
        <v>1370</v>
      </c>
      <c r="C23" s="1285">
        <v>0</v>
      </c>
      <c r="D23" s="1285">
        <v>0</v>
      </c>
      <c r="E23" s="1288">
        <v>0</v>
      </c>
      <c r="F23" s="1285">
        <v>400</v>
      </c>
      <c r="G23" s="1285">
        <v>40</v>
      </c>
      <c r="H23" s="1287">
        <v>5.787037037037036</v>
      </c>
      <c r="I23" s="1287">
        <v>0</v>
      </c>
      <c r="J23" s="1287">
        <v>0</v>
      </c>
      <c r="K23" s="1286">
        <v>0</v>
      </c>
      <c r="L23" s="1309" t="s">
        <v>822</v>
      </c>
      <c r="M23" s="1298">
        <v>-100</v>
      </c>
    </row>
    <row r="24" spans="2:13" ht="12.75">
      <c r="B24" s="1297" t="s">
        <v>1371</v>
      </c>
      <c r="C24" s="1285">
        <v>0</v>
      </c>
      <c r="D24" s="1285">
        <v>0</v>
      </c>
      <c r="E24" s="1288">
        <v>0</v>
      </c>
      <c r="F24" s="1285">
        <v>0</v>
      </c>
      <c r="G24" s="1285">
        <v>0</v>
      </c>
      <c r="H24" s="1287">
        <v>0</v>
      </c>
      <c r="I24" s="1287">
        <v>0</v>
      </c>
      <c r="J24" s="1287">
        <v>0</v>
      </c>
      <c r="K24" s="1286">
        <v>0</v>
      </c>
      <c r="L24" s="1309" t="s">
        <v>822</v>
      </c>
      <c r="M24" s="1308" t="s">
        <v>822</v>
      </c>
    </row>
    <row r="25" spans="2:13" ht="13.5" thickBot="1">
      <c r="B25" s="1303" t="s">
        <v>1372</v>
      </c>
      <c r="C25" s="1304">
        <v>93975.66</v>
      </c>
      <c r="D25" s="1304">
        <v>9397.56</v>
      </c>
      <c r="E25" s="1304">
        <v>100</v>
      </c>
      <c r="F25" s="1304">
        <v>6912.03</v>
      </c>
      <c r="G25" s="1304">
        <v>691.2</v>
      </c>
      <c r="H25" s="1305">
        <v>100</v>
      </c>
      <c r="I25" s="1306">
        <v>9943.24</v>
      </c>
      <c r="J25" s="1306">
        <v>994.32</v>
      </c>
      <c r="K25" s="1305">
        <v>100</v>
      </c>
      <c r="L25" s="1304">
        <v>-92.64489931429009</v>
      </c>
      <c r="M25" s="1307">
        <v>43.85416666666666</v>
      </c>
    </row>
    <row r="26" spans="2:4" ht="13.5" thickTop="1">
      <c r="B26" s="1241" t="s">
        <v>501</v>
      </c>
      <c r="C26" s="11"/>
      <c r="D26" s="11"/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27.00390625" style="9" customWidth="1"/>
    <col min="2" max="16384" width="9.140625" style="9" customWidth="1"/>
  </cols>
  <sheetData>
    <row r="1" spans="1:12" ht="12.75">
      <c r="A1" s="1591" t="s">
        <v>821</v>
      </c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</row>
    <row r="2" spans="1:12" ht="15.75">
      <c r="A2" s="1592" t="s">
        <v>644</v>
      </c>
      <c r="B2" s="1592"/>
      <c r="C2" s="1592"/>
      <c r="D2" s="1592"/>
      <c r="E2" s="1592"/>
      <c r="F2" s="1592"/>
      <c r="G2" s="1592"/>
      <c r="H2" s="1592"/>
      <c r="I2" s="1592"/>
      <c r="J2" s="1592"/>
      <c r="K2" s="1592"/>
      <c r="L2" s="1592"/>
    </row>
    <row r="3" spans="1:12" ht="12.75">
      <c r="A3" s="1591" t="s">
        <v>1417</v>
      </c>
      <c r="B3" s="1591"/>
      <c r="C3" s="1591"/>
      <c r="D3" s="1591"/>
      <c r="E3" s="1591"/>
      <c r="F3" s="1591"/>
      <c r="G3" s="1591"/>
      <c r="H3" s="1591"/>
      <c r="I3" s="1591"/>
      <c r="J3" s="1591"/>
      <c r="K3" s="1591"/>
      <c r="L3" s="1591"/>
    </row>
    <row r="4" spans="1:12" ht="13.5" thickBot="1">
      <c r="A4" s="1591" t="s">
        <v>253</v>
      </c>
      <c r="B4" s="1591"/>
      <c r="C4" s="1591"/>
      <c r="D4" s="1591"/>
      <c r="E4" s="1591"/>
      <c r="F4" s="1591"/>
      <c r="G4" s="1591"/>
      <c r="H4" s="1591"/>
      <c r="I4" s="1591"/>
      <c r="J4" s="1591"/>
      <c r="K4" s="1591"/>
      <c r="L4" s="1591"/>
    </row>
    <row r="5" spans="1:12" ht="13.5" thickTop="1">
      <c r="A5" s="655" t="s">
        <v>645</v>
      </c>
      <c r="B5" s="656" t="s">
        <v>646</v>
      </c>
      <c r="C5" s="656" t="s">
        <v>788</v>
      </c>
      <c r="D5" s="1593" t="s">
        <v>431</v>
      </c>
      <c r="E5" s="1594"/>
      <c r="F5" s="1593" t="s">
        <v>1021</v>
      </c>
      <c r="G5" s="1595"/>
      <c r="H5" s="1594"/>
      <c r="I5" s="1593" t="s">
        <v>883</v>
      </c>
      <c r="J5" s="1595"/>
      <c r="K5" s="1595"/>
      <c r="L5" s="1596"/>
    </row>
    <row r="6" spans="1:12" ht="24">
      <c r="A6" s="783"/>
      <c r="B6" s="784"/>
      <c r="C6" s="785" t="s">
        <v>647</v>
      </c>
      <c r="D6" s="785" t="s">
        <v>648</v>
      </c>
      <c r="E6" s="785" t="s">
        <v>647</v>
      </c>
      <c r="F6" s="785" t="s">
        <v>649</v>
      </c>
      <c r="G6" s="785" t="s">
        <v>648</v>
      </c>
      <c r="H6" s="785" t="s">
        <v>647</v>
      </c>
      <c r="I6" s="786" t="s">
        <v>249</v>
      </c>
      <c r="J6" s="786" t="s">
        <v>250</v>
      </c>
      <c r="K6" s="786" t="s">
        <v>251</v>
      </c>
      <c r="L6" s="787" t="s">
        <v>252</v>
      </c>
    </row>
    <row r="7" spans="1:12" ht="12.75">
      <c r="A7" s="788">
        <v>1</v>
      </c>
      <c r="B7" s="785">
        <v>2</v>
      </c>
      <c r="C7" s="785">
        <v>3</v>
      </c>
      <c r="D7" s="785">
        <v>4</v>
      </c>
      <c r="E7" s="785">
        <v>5</v>
      </c>
      <c r="F7" s="785">
        <v>6</v>
      </c>
      <c r="G7" s="785">
        <v>7</v>
      </c>
      <c r="H7" s="785">
        <v>8</v>
      </c>
      <c r="I7" s="785">
        <v>9</v>
      </c>
      <c r="J7" s="785">
        <v>10</v>
      </c>
      <c r="K7" s="785">
        <v>11</v>
      </c>
      <c r="L7" s="789">
        <v>12</v>
      </c>
    </row>
    <row r="8" spans="1:12" ht="12.75">
      <c r="A8" s="788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1"/>
    </row>
    <row r="9" spans="1:12" ht="12.75">
      <c r="A9" s="657" t="s">
        <v>650</v>
      </c>
      <c r="B9" s="652" t="s">
        <v>651</v>
      </c>
      <c r="C9" s="652" t="s">
        <v>652</v>
      </c>
      <c r="D9" s="652" t="s">
        <v>202</v>
      </c>
      <c r="E9" s="652" t="s">
        <v>405</v>
      </c>
      <c r="F9" s="652" t="s">
        <v>1022</v>
      </c>
      <c r="G9" s="652" t="s">
        <v>1023</v>
      </c>
      <c r="H9" s="652">
        <v>179.3</v>
      </c>
      <c r="I9" s="652" t="s">
        <v>561</v>
      </c>
      <c r="J9" s="652" t="s">
        <v>181</v>
      </c>
      <c r="K9" s="652">
        <v>11.9</v>
      </c>
      <c r="L9" s="658">
        <v>1.4</v>
      </c>
    </row>
    <row r="10" spans="1:12" ht="12.75">
      <c r="A10" s="659"/>
      <c r="B10" s="653"/>
      <c r="C10" s="653"/>
      <c r="D10" s="653"/>
      <c r="E10" s="653"/>
      <c r="F10" s="653"/>
      <c r="G10" s="653"/>
      <c r="H10" s="653"/>
      <c r="I10" s="653"/>
      <c r="J10" s="653"/>
      <c r="K10" s="653"/>
      <c r="L10" s="660"/>
    </row>
    <row r="11" spans="1:12" ht="12.75">
      <c r="A11" s="661" t="s">
        <v>653</v>
      </c>
      <c r="B11" s="652" t="s">
        <v>654</v>
      </c>
      <c r="C11" s="652" t="s">
        <v>655</v>
      </c>
      <c r="D11" s="652" t="s">
        <v>203</v>
      </c>
      <c r="E11" s="652" t="s">
        <v>204</v>
      </c>
      <c r="F11" s="652" t="s">
        <v>1024</v>
      </c>
      <c r="G11" s="652" t="s">
        <v>1025</v>
      </c>
      <c r="H11" s="652">
        <v>213.6</v>
      </c>
      <c r="I11" s="652" t="s">
        <v>205</v>
      </c>
      <c r="J11" s="652" t="s">
        <v>669</v>
      </c>
      <c r="K11" s="652">
        <v>12.2</v>
      </c>
      <c r="L11" s="658">
        <v>2.5</v>
      </c>
    </row>
    <row r="12" spans="1:12" ht="12.75">
      <c r="A12" s="662" t="s">
        <v>657</v>
      </c>
      <c r="B12" s="654" t="s">
        <v>658</v>
      </c>
      <c r="C12" s="654" t="s">
        <v>661</v>
      </c>
      <c r="D12" s="654" t="s">
        <v>688</v>
      </c>
      <c r="E12" s="654" t="s">
        <v>179</v>
      </c>
      <c r="F12" s="654" t="s">
        <v>548</v>
      </c>
      <c r="G12" s="654" t="s">
        <v>1026</v>
      </c>
      <c r="H12" s="654">
        <v>183.9</v>
      </c>
      <c r="I12" s="654" t="s">
        <v>559</v>
      </c>
      <c r="J12" s="654" t="s">
        <v>553</v>
      </c>
      <c r="K12" s="654">
        <v>5.8</v>
      </c>
      <c r="L12" s="663">
        <v>1.8</v>
      </c>
    </row>
    <row r="13" spans="1:12" ht="12.75">
      <c r="A13" s="662" t="s">
        <v>663</v>
      </c>
      <c r="B13" s="654" t="s">
        <v>664</v>
      </c>
      <c r="C13" s="654" t="s">
        <v>665</v>
      </c>
      <c r="D13" s="654" t="s">
        <v>206</v>
      </c>
      <c r="E13" s="654" t="s">
        <v>207</v>
      </c>
      <c r="F13" s="654" t="s">
        <v>1027</v>
      </c>
      <c r="G13" s="654" t="s">
        <v>1028</v>
      </c>
      <c r="H13" s="654">
        <v>214.8</v>
      </c>
      <c r="I13" s="654" t="s">
        <v>208</v>
      </c>
      <c r="J13" s="654" t="s">
        <v>553</v>
      </c>
      <c r="K13" s="654">
        <v>14.7</v>
      </c>
      <c r="L13" s="663">
        <v>4.5</v>
      </c>
    </row>
    <row r="14" spans="1:12" ht="12.75">
      <c r="A14" s="662" t="s">
        <v>666</v>
      </c>
      <c r="B14" s="654" t="s">
        <v>667</v>
      </c>
      <c r="C14" s="654" t="s">
        <v>668</v>
      </c>
      <c r="D14" s="654" t="s">
        <v>209</v>
      </c>
      <c r="E14" s="654" t="s">
        <v>210</v>
      </c>
      <c r="F14" s="654" t="s">
        <v>1029</v>
      </c>
      <c r="G14" s="654" t="s">
        <v>1030</v>
      </c>
      <c r="H14" s="654">
        <v>342.7</v>
      </c>
      <c r="I14" s="654" t="s">
        <v>211</v>
      </c>
      <c r="J14" s="654" t="s">
        <v>183</v>
      </c>
      <c r="K14" s="654">
        <v>30.4</v>
      </c>
      <c r="L14" s="663">
        <v>7</v>
      </c>
    </row>
    <row r="15" spans="1:12" ht="12.75">
      <c r="A15" s="662" t="s">
        <v>670</v>
      </c>
      <c r="B15" s="654" t="s">
        <v>671</v>
      </c>
      <c r="C15" s="654" t="s">
        <v>672</v>
      </c>
      <c r="D15" s="654" t="s">
        <v>406</v>
      </c>
      <c r="E15" s="654" t="s">
        <v>555</v>
      </c>
      <c r="F15" s="654" t="s">
        <v>1031</v>
      </c>
      <c r="G15" s="654" t="s">
        <v>1032</v>
      </c>
      <c r="H15" s="654">
        <v>214.6</v>
      </c>
      <c r="I15" s="654" t="s">
        <v>212</v>
      </c>
      <c r="J15" s="654" t="s">
        <v>690</v>
      </c>
      <c r="K15" s="654">
        <v>11.5</v>
      </c>
      <c r="L15" s="663">
        <v>1.1</v>
      </c>
    </row>
    <row r="16" spans="1:12" ht="12.75">
      <c r="A16" s="662" t="s">
        <v>675</v>
      </c>
      <c r="B16" s="654" t="s">
        <v>676</v>
      </c>
      <c r="C16" s="654" t="s">
        <v>677</v>
      </c>
      <c r="D16" s="654" t="s">
        <v>213</v>
      </c>
      <c r="E16" s="654" t="s">
        <v>203</v>
      </c>
      <c r="F16" s="654" t="s">
        <v>1033</v>
      </c>
      <c r="G16" s="654" t="s">
        <v>1034</v>
      </c>
      <c r="H16" s="654">
        <v>206.1</v>
      </c>
      <c r="I16" s="654" t="s">
        <v>214</v>
      </c>
      <c r="J16" s="654" t="s">
        <v>673</v>
      </c>
      <c r="K16" s="654">
        <v>10.6</v>
      </c>
      <c r="L16" s="663">
        <v>0.9</v>
      </c>
    </row>
    <row r="17" spans="1:12" ht="12.75">
      <c r="A17" s="662" t="s">
        <v>679</v>
      </c>
      <c r="B17" s="654" t="s">
        <v>680</v>
      </c>
      <c r="C17" s="654" t="s">
        <v>681</v>
      </c>
      <c r="D17" s="654" t="s">
        <v>215</v>
      </c>
      <c r="E17" s="654" t="s">
        <v>216</v>
      </c>
      <c r="F17" s="654" t="s">
        <v>1035</v>
      </c>
      <c r="G17" s="654" t="s">
        <v>1036</v>
      </c>
      <c r="H17" s="654">
        <v>188.1</v>
      </c>
      <c r="I17" s="654" t="s">
        <v>563</v>
      </c>
      <c r="J17" s="654" t="s">
        <v>182</v>
      </c>
      <c r="K17" s="654">
        <v>21</v>
      </c>
      <c r="L17" s="663">
        <v>1.8</v>
      </c>
    </row>
    <row r="18" spans="1:12" ht="12.75">
      <c r="A18" s="662" t="s">
        <v>683</v>
      </c>
      <c r="B18" s="654" t="s">
        <v>684</v>
      </c>
      <c r="C18" s="654" t="s">
        <v>685</v>
      </c>
      <c r="D18" s="654" t="s">
        <v>217</v>
      </c>
      <c r="E18" s="654" t="s">
        <v>218</v>
      </c>
      <c r="F18" s="654" t="s">
        <v>1037</v>
      </c>
      <c r="G18" s="654" t="s">
        <v>1038</v>
      </c>
      <c r="H18" s="654">
        <v>244.4</v>
      </c>
      <c r="I18" s="654" t="s">
        <v>558</v>
      </c>
      <c r="J18" s="654" t="s">
        <v>219</v>
      </c>
      <c r="K18" s="654">
        <v>10.3</v>
      </c>
      <c r="L18" s="663">
        <v>1.6</v>
      </c>
    </row>
    <row r="19" spans="1:12" ht="12.75">
      <c r="A19" s="662" t="s">
        <v>686</v>
      </c>
      <c r="B19" s="654" t="s">
        <v>687</v>
      </c>
      <c r="C19" s="654" t="s">
        <v>689</v>
      </c>
      <c r="D19" s="654" t="s">
        <v>220</v>
      </c>
      <c r="E19" s="654" t="s">
        <v>221</v>
      </c>
      <c r="F19" s="654" t="s">
        <v>1039</v>
      </c>
      <c r="G19" s="654" t="s">
        <v>1040</v>
      </c>
      <c r="H19" s="654">
        <v>258.8</v>
      </c>
      <c r="I19" s="654" t="s">
        <v>549</v>
      </c>
      <c r="J19" s="654" t="s">
        <v>716</v>
      </c>
      <c r="K19" s="654">
        <v>19.9</v>
      </c>
      <c r="L19" s="663">
        <v>6.6</v>
      </c>
    </row>
    <row r="20" spans="1:12" ht="12.75">
      <c r="A20" s="662" t="s">
        <v>691</v>
      </c>
      <c r="B20" s="654" t="s">
        <v>692</v>
      </c>
      <c r="C20" s="654" t="s">
        <v>694</v>
      </c>
      <c r="D20" s="654" t="s">
        <v>222</v>
      </c>
      <c r="E20" s="654" t="s">
        <v>223</v>
      </c>
      <c r="F20" s="654" t="s">
        <v>406</v>
      </c>
      <c r="G20" s="654" t="s">
        <v>227</v>
      </c>
      <c r="H20" s="654">
        <v>202.5</v>
      </c>
      <c r="I20" s="654" t="s">
        <v>224</v>
      </c>
      <c r="J20" s="654" t="s">
        <v>733</v>
      </c>
      <c r="K20" s="654">
        <v>-0.6</v>
      </c>
      <c r="L20" s="663">
        <v>2.8</v>
      </c>
    </row>
    <row r="21" spans="1:12" ht="12.75">
      <c r="A21" s="662" t="s">
        <v>695</v>
      </c>
      <c r="B21" s="654" t="s">
        <v>696</v>
      </c>
      <c r="C21" s="654" t="s">
        <v>697</v>
      </c>
      <c r="D21" s="654" t="s">
        <v>552</v>
      </c>
      <c r="E21" s="654" t="s">
        <v>176</v>
      </c>
      <c r="F21" s="654" t="s">
        <v>1041</v>
      </c>
      <c r="G21" s="654" t="s">
        <v>1042</v>
      </c>
      <c r="H21" s="654">
        <v>191.5</v>
      </c>
      <c r="I21" s="654" t="s">
        <v>550</v>
      </c>
      <c r="J21" s="654" t="s">
        <v>182</v>
      </c>
      <c r="K21" s="654">
        <v>12.1</v>
      </c>
      <c r="L21" s="663">
        <v>4.8</v>
      </c>
    </row>
    <row r="22" spans="1:12" ht="12.75">
      <c r="A22" s="662" t="s">
        <v>699</v>
      </c>
      <c r="B22" s="654" t="s">
        <v>700</v>
      </c>
      <c r="C22" s="654" t="s">
        <v>701</v>
      </c>
      <c r="D22" s="654" t="s">
        <v>402</v>
      </c>
      <c r="E22" s="654" t="s">
        <v>402</v>
      </c>
      <c r="F22" s="654" t="s">
        <v>693</v>
      </c>
      <c r="G22" s="654" t="s">
        <v>1043</v>
      </c>
      <c r="H22" s="654">
        <v>159.9</v>
      </c>
      <c r="I22" s="654" t="s">
        <v>225</v>
      </c>
      <c r="J22" s="654" t="s">
        <v>678</v>
      </c>
      <c r="K22" s="654">
        <v>12.1</v>
      </c>
      <c r="L22" s="663">
        <v>0</v>
      </c>
    </row>
    <row r="23" spans="1:12" ht="12.75">
      <c r="A23" s="662" t="s">
        <v>703</v>
      </c>
      <c r="B23" s="654" t="s">
        <v>704</v>
      </c>
      <c r="C23" s="654" t="s">
        <v>705</v>
      </c>
      <c r="D23" s="654" t="s">
        <v>226</v>
      </c>
      <c r="E23" s="654" t="s">
        <v>226</v>
      </c>
      <c r="F23" s="654" t="s">
        <v>1044</v>
      </c>
      <c r="G23" s="654" t="s">
        <v>1045</v>
      </c>
      <c r="H23" s="654">
        <v>214.3</v>
      </c>
      <c r="I23" s="654" t="s">
        <v>546</v>
      </c>
      <c r="J23" s="654" t="s">
        <v>678</v>
      </c>
      <c r="K23" s="654">
        <v>17.9</v>
      </c>
      <c r="L23" s="663">
        <v>0</v>
      </c>
    </row>
    <row r="24" spans="1:12" ht="12.75">
      <c r="A24" s="662" t="s">
        <v>706</v>
      </c>
      <c r="B24" s="654" t="s">
        <v>707</v>
      </c>
      <c r="C24" s="654" t="s">
        <v>708</v>
      </c>
      <c r="D24" s="654" t="s">
        <v>228</v>
      </c>
      <c r="E24" s="654" t="s">
        <v>229</v>
      </c>
      <c r="F24" s="654" t="s">
        <v>1046</v>
      </c>
      <c r="G24" s="654" t="s">
        <v>1047</v>
      </c>
      <c r="H24" s="654">
        <v>227</v>
      </c>
      <c r="I24" s="654" t="s">
        <v>177</v>
      </c>
      <c r="J24" s="654" t="s">
        <v>230</v>
      </c>
      <c r="K24" s="654">
        <v>12.6</v>
      </c>
      <c r="L24" s="663">
        <v>1.4</v>
      </c>
    </row>
    <row r="25" spans="1:12" ht="12.75">
      <c r="A25" s="659"/>
      <c r="B25" s="653"/>
      <c r="C25" s="653"/>
      <c r="D25" s="653"/>
      <c r="E25" s="653"/>
      <c r="F25" s="653"/>
      <c r="G25" s="653"/>
      <c r="H25" s="653"/>
      <c r="I25" s="653"/>
      <c r="J25" s="653"/>
      <c r="K25" s="653"/>
      <c r="L25" s="660"/>
    </row>
    <row r="26" spans="1:12" ht="12.75">
      <c r="A26" s="661" t="s">
        <v>709</v>
      </c>
      <c r="B26" s="652" t="s">
        <v>710</v>
      </c>
      <c r="C26" s="652" t="s">
        <v>711</v>
      </c>
      <c r="D26" s="652" t="s">
        <v>231</v>
      </c>
      <c r="E26" s="652" t="s">
        <v>659</v>
      </c>
      <c r="F26" s="652" t="s">
        <v>1048</v>
      </c>
      <c r="G26" s="652" t="s">
        <v>1049</v>
      </c>
      <c r="H26" s="652">
        <v>154.1</v>
      </c>
      <c r="I26" s="652" t="s">
        <v>743</v>
      </c>
      <c r="J26" s="652" t="s">
        <v>682</v>
      </c>
      <c r="K26" s="652">
        <v>11.6</v>
      </c>
      <c r="L26" s="658">
        <v>0.4</v>
      </c>
    </row>
    <row r="27" spans="1:12" ht="12.75">
      <c r="A27" s="662" t="s">
        <v>713</v>
      </c>
      <c r="B27" s="654" t="s">
        <v>714</v>
      </c>
      <c r="C27" s="654" t="s">
        <v>715</v>
      </c>
      <c r="D27" s="654" t="s">
        <v>232</v>
      </c>
      <c r="E27" s="654" t="s">
        <v>232</v>
      </c>
      <c r="F27" s="654" t="s">
        <v>1050</v>
      </c>
      <c r="G27" s="654" t="s">
        <v>1051</v>
      </c>
      <c r="H27" s="654">
        <v>174.2</v>
      </c>
      <c r="I27" s="654" t="s">
        <v>233</v>
      </c>
      <c r="J27" s="654" t="s">
        <v>678</v>
      </c>
      <c r="K27" s="654">
        <v>15.1</v>
      </c>
      <c r="L27" s="663">
        <v>0</v>
      </c>
    </row>
    <row r="28" spans="1:12" ht="12.75">
      <c r="A28" s="662" t="s">
        <v>719</v>
      </c>
      <c r="B28" s="654" t="s">
        <v>720</v>
      </c>
      <c r="C28" s="654" t="s">
        <v>721</v>
      </c>
      <c r="D28" s="654" t="s">
        <v>234</v>
      </c>
      <c r="E28" s="654" t="s">
        <v>235</v>
      </c>
      <c r="F28" s="654" t="s">
        <v>1052</v>
      </c>
      <c r="G28" s="654" t="s">
        <v>1053</v>
      </c>
      <c r="H28" s="654">
        <v>153.9</v>
      </c>
      <c r="I28" s="654" t="s">
        <v>554</v>
      </c>
      <c r="J28" s="654" t="s">
        <v>674</v>
      </c>
      <c r="K28" s="654">
        <v>11.8</v>
      </c>
      <c r="L28" s="663">
        <v>0.2</v>
      </c>
    </row>
    <row r="29" spans="1:12" ht="24">
      <c r="A29" s="662" t="s">
        <v>723</v>
      </c>
      <c r="B29" s="654" t="s">
        <v>724</v>
      </c>
      <c r="C29" s="654" t="s">
        <v>726</v>
      </c>
      <c r="D29" s="654" t="s">
        <v>556</v>
      </c>
      <c r="E29" s="654" t="s">
        <v>175</v>
      </c>
      <c r="F29" s="654" t="s">
        <v>547</v>
      </c>
      <c r="G29" s="654" t="s">
        <v>1051</v>
      </c>
      <c r="H29" s="654">
        <v>176.1</v>
      </c>
      <c r="I29" s="654" t="s">
        <v>656</v>
      </c>
      <c r="J29" s="654" t="s">
        <v>722</v>
      </c>
      <c r="K29" s="654">
        <v>14.2</v>
      </c>
      <c r="L29" s="663">
        <v>1.1</v>
      </c>
    </row>
    <row r="30" spans="1:12" ht="12.75">
      <c r="A30" s="662" t="s">
        <v>727</v>
      </c>
      <c r="B30" s="654" t="s">
        <v>728</v>
      </c>
      <c r="C30" s="654" t="s">
        <v>729</v>
      </c>
      <c r="D30" s="654" t="s">
        <v>560</v>
      </c>
      <c r="E30" s="654" t="s">
        <v>560</v>
      </c>
      <c r="F30" s="654" t="s">
        <v>1054</v>
      </c>
      <c r="G30" s="654" t="s">
        <v>1055</v>
      </c>
      <c r="H30" s="654">
        <v>134.2</v>
      </c>
      <c r="I30" s="654" t="s">
        <v>236</v>
      </c>
      <c r="J30" s="654" t="s">
        <v>678</v>
      </c>
      <c r="K30" s="654">
        <v>8.1</v>
      </c>
      <c r="L30" s="663">
        <v>0</v>
      </c>
    </row>
    <row r="31" spans="1:12" ht="12.75">
      <c r="A31" s="662" t="s">
        <v>731</v>
      </c>
      <c r="B31" s="654" t="s">
        <v>732</v>
      </c>
      <c r="C31" s="654" t="s">
        <v>725</v>
      </c>
      <c r="D31" s="654" t="s">
        <v>562</v>
      </c>
      <c r="E31" s="654" t="s">
        <v>562</v>
      </c>
      <c r="F31" s="654" t="s">
        <v>1056</v>
      </c>
      <c r="G31" s="654" t="s">
        <v>1057</v>
      </c>
      <c r="H31" s="654">
        <v>170.6</v>
      </c>
      <c r="I31" s="654" t="s">
        <v>237</v>
      </c>
      <c r="J31" s="654" t="s">
        <v>678</v>
      </c>
      <c r="K31" s="654">
        <v>14.8</v>
      </c>
      <c r="L31" s="663">
        <v>0</v>
      </c>
    </row>
    <row r="32" spans="1:12" ht="12.75">
      <c r="A32" s="662" t="s">
        <v>734</v>
      </c>
      <c r="B32" s="654" t="s">
        <v>735</v>
      </c>
      <c r="C32" s="654" t="s">
        <v>736</v>
      </c>
      <c r="D32" s="654" t="s">
        <v>238</v>
      </c>
      <c r="E32" s="654" t="s">
        <v>238</v>
      </c>
      <c r="F32" s="654" t="s">
        <v>1058</v>
      </c>
      <c r="G32" s="654" t="s">
        <v>1059</v>
      </c>
      <c r="H32" s="654">
        <v>80.5</v>
      </c>
      <c r="I32" s="654" t="s">
        <v>239</v>
      </c>
      <c r="J32" s="654" t="s">
        <v>678</v>
      </c>
      <c r="K32" s="654">
        <v>-4</v>
      </c>
      <c r="L32" s="663">
        <v>0</v>
      </c>
    </row>
    <row r="33" spans="1:12" ht="12.75">
      <c r="A33" s="662" t="s">
        <v>737</v>
      </c>
      <c r="B33" s="654" t="s">
        <v>738</v>
      </c>
      <c r="C33" s="654" t="s">
        <v>739</v>
      </c>
      <c r="D33" s="654" t="s">
        <v>240</v>
      </c>
      <c r="E33" s="654" t="s">
        <v>178</v>
      </c>
      <c r="F33" s="654" t="s">
        <v>1060</v>
      </c>
      <c r="G33" s="654" t="s">
        <v>174</v>
      </c>
      <c r="H33" s="654">
        <v>137.7</v>
      </c>
      <c r="I33" s="654" t="s">
        <v>559</v>
      </c>
      <c r="J33" s="654" t="s">
        <v>673</v>
      </c>
      <c r="K33" s="654">
        <v>10.3</v>
      </c>
      <c r="L33" s="663">
        <v>2.4</v>
      </c>
    </row>
    <row r="34" spans="1:12" ht="12.75">
      <c r="A34" s="662" t="s">
        <v>741</v>
      </c>
      <c r="B34" s="654" t="s">
        <v>742</v>
      </c>
      <c r="C34" s="654" t="s">
        <v>660</v>
      </c>
      <c r="D34" s="654" t="s">
        <v>557</v>
      </c>
      <c r="E34" s="654" t="s">
        <v>557</v>
      </c>
      <c r="F34" s="654" t="s">
        <v>557</v>
      </c>
      <c r="G34" s="654" t="s">
        <v>1061</v>
      </c>
      <c r="H34" s="654">
        <v>174.5</v>
      </c>
      <c r="I34" s="654" t="s">
        <v>241</v>
      </c>
      <c r="J34" s="654" t="s">
        <v>678</v>
      </c>
      <c r="K34" s="654">
        <v>12.5</v>
      </c>
      <c r="L34" s="663">
        <v>0</v>
      </c>
    </row>
    <row r="35" spans="1:12" ht="13.5" thickBot="1">
      <c r="A35" s="664" t="s">
        <v>744</v>
      </c>
      <c r="B35" s="665" t="s">
        <v>745</v>
      </c>
      <c r="C35" s="665" t="s">
        <v>746</v>
      </c>
      <c r="D35" s="665" t="s">
        <v>242</v>
      </c>
      <c r="E35" s="665" t="s">
        <v>243</v>
      </c>
      <c r="F35" s="665" t="s">
        <v>1062</v>
      </c>
      <c r="G35" s="665" t="s">
        <v>1063</v>
      </c>
      <c r="H35" s="665">
        <v>154.6</v>
      </c>
      <c r="I35" s="665" t="s">
        <v>244</v>
      </c>
      <c r="J35" s="665" t="s">
        <v>553</v>
      </c>
      <c r="K35" s="665">
        <v>9.8</v>
      </c>
      <c r="L35" s="666">
        <v>1.7</v>
      </c>
    </row>
    <row r="36" spans="1:12" ht="14.25" thickBot="1" thickTop="1">
      <c r="A36" s="1591" t="s">
        <v>245</v>
      </c>
      <c r="B36" s="1591"/>
      <c r="C36" s="1591"/>
      <c r="D36" s="1591"/>
      <c r="E36" s="1591"/>
      <c r="F36" s="1591"/>
      <c r="G36" s="1591"/>
      <c r="H36" s="1591"/>
      <c r="I36" s="1591"/>
      <c r="J36" s="1591"/>
      <c r="K36" s="1591"/>
      <c r="L36" s="1591"/>
    </row>
    <row r="37" spans="1:12" ht="13.5" thickTop="1">
      <c r="A37" s="764" t="s">
        <v>650</v>
      </c>
      <c r="B37" s="1403">
        <v>1</v>
      </c>
      <c r="C37" s="765">
        <v>153.5</v>
      </c>
      <c r="D37" s="765">
        <v>162.3</v>
      </c>
      <c r="E37" s="765">
        <v>163.7</v>
      </c>
      <c r="F37" s="765">
        <v>174.9</v>
      </c>
      <c r="G37" s="765">
        <v>181.7</v>
      </c>
      <c r="H37" s="765">
        <v>183.8</v>
      </c>
      <c r="I37" s="765" t="s">
        <v>180</v>
      </c>
      <c r="J37" s="765" t="s">
        <v>730</v>
      </c>
      <c r="K37" s="765" t="s">
        <v>1064</v>
      </c>
      <c r="L37" s="766" t="s">
        <v>181</v>
      </c>
    </row>
    <row r="38" spans="1:12" ht="12.75">
      <c r="A38" s="667" t="s">
        <v>653</v>
      </c>
      <c r="B38" s="1404">
        <v>0.49670000000000003</v>
      </c>
      <c r="C38" s="652">
        <v>177.3</v>
      </c>
      <c r="D38" s="652">
        <v>188.7</v>
      </c>
      <c r="E38" s="652">
        <v>191.7</v>
      </c>
      <c r="F38" s="652">
        <v>207.7</v>
      </c>
      <c r="G38" s="652">
        <v>213.4</v>
      </c>
      <c r="H38" s="652">
        <v>217.2</v>
      </c>
      <c r="I38" s="652" t="s">
        <v>184</v>
      </c>
      <c r="J38" s="652" t="s">
        <v>554</v>
      </c>
      <c r="K38" s="652" t="s">
        <v>1065</v>
      </c>
      <c r="L38" s="658" t="s">
        <v>702</v>
      </c>
    </row>
    <row r="39" spans="1:12" ht="13.5" thickBot="1">
      <c r="A39" s="767" t="s">
        <v>709</v>
      </c>
      <c r="B39" s="1405">
        <v>0.5033</v>
      </c>
      <c r="C39" s="768">
        <v>133.6</v>
      </c>
      <c r="D39" s="768">
        <v>140.7</v>
      </c>
      <c r="E39" s="768">
        <v>140.8</v>
      </c>
      <c r="F39" s="768">
        <v>148.4</v>
      </c>
      <c r="G39" s="768">
        <v>155.7</v>
      </c>
      <c r="H39" s="768">
        <v>156.5</v>
      </c>
      <c r="I39" s="768" t="s">
        <v>551</v>
      </c>
      <c r="J39" s="768" t="s">
        <v>678</v>
      </c>
      <c r="K39" s="768" t="s">
        <v>1066</v>
      </c>
      <c r="L39" s="769" t="s">
        <v>182</v>
      </c>
    </row>
    <row r="40" spans="1:12" ht="14.25" thickBot="1" thickTop="1">
      <c r="A40" s="1591" t="s">
        <v>246</v>
      </c>
      <c r="B40" s="1591"/>
      <c r="C40" s="1591"/>
      <c r="D40" s="1591"/>
      <c r="E40" s="1591"/>
      <c r="F40" s="1591"/>
      <c r="G40" s="1591"/>
      <c r="H40" s="1591"/>
      <c r="I40" s="1591"/>
      <c r="J40" s="1591"/>
      <c r="K40" s="1591"/>
      <c r="L40" s="1591"/>
    </row>
    <row r="41" spans="1:12" ht="13.5" thickTop="1">
      <c r="A41" s="764" t="s">
        <v>650</v>
      </c>
      <c r="B41" s="1403">
        <v>1</v>
      </c>
      <c r="C41" s="765">
        <v>145.8</v>
      </c>
      <c r="D41" s="765">
        <v>154.3</v>
      </c>
      <c r="E41" s="765">
        <v>155.8</v>
      </c>
      <c r="F41" s="765">
        <v>164.8</v>
      </c>
      <c r="G41" s="765">
        <v>171.3</v>
      </c>
      <c r="H41" s="765">
        <v>174.2</v>
      </c>
      <c r="I41" s="765" t="s">
        <v>212</v>
      </c>
      <c r="J41" s="765" t="s">
        <v>565</v>
      </c>
      <c r="K41" s="765" t="s">
        <v>1067</v>
      </c>
      <c r="L41" s="766" t="s">
        <v>1068</v>
      </c>
    </row>
    <row r="42" spans="1:12" ht="12.75">
      <c r="A42" s="667" t="s">
        <v>653</v>
      </c>
      <c r="B42" s="1404">
        <v>0.4449</v>
      </c>
      <c r="C42" s="652">
        <v>170.8</v>
      </c>
      <c r="D42" s="652">
        <v>182.7</v>
      </c>
      <c r="E42" s="652">
        <v>186.5</v>
      </c>
      <c r="F42" s="652">
        <v>196.9</v>
      </c>
      <c r="G42" s="652">
        <v>203</v>
      </c>
      <c r="H42" s="652">
        <v>209.4</v>
      </c>
      <c r="I42" s="652" t="s">
        <v>564</v>
      </c>
      <c r="J42" s="652" t="s">
        <v>404</v>
      </c>
      <c r="K42" s="652" t="s">
        <v>1064</v>
      </c>
      <c r="L42" s="658" t="s">
        <v>1069</v>
      </c>
    </row>
    <row r="43" spans="1:12" ht="13.5" thickBot="1">
      <c r="A43" s="767" t="s">
        <v>709</v>
      </c>
      <c r="B43" s="1405">
        <v>0.5550999999999999</v>
      </c>
      <c r="C43" s="768">
        <v>128.7</v>
      </c>
      <c r="D43" s="768">
        <v>135</v>
      </c>
      <c r="E43" s="768">
        <v>135.1</v>
      </c>
      <c r="F43" s="768">
        <v>143.2</v>
      </c>
      <c r="G43" s="768">
        <v>149.9</v>
      </c>
      <c r="H43" s="768">
        <v>150.8</v>
      </c>
      <c r="I43" s="768" t="s">
        <v>662</v>
      </c>
      <c r="J43" s="768" t="s">
        <v>682</v>
      </c>
      <c r="K43" s="768" t="s">
        <v>1070</v>
      </c>
      <c r="L43" s="769" t="s">
        <v>1071</v>
      </c>
    </row>
    <row r="44" spans="1:12" ht="14.25" thickBot="1" thickTop="1">
      <c r="A44" s="1591" t="s">
        <v>247</v>
      </c>
      <c r="B44" s="1591"/>
      <c r="C44" s="1591"/>
      <c r="D44" s="1591"/>
      <c r="E44" s="1591"/>
      <c r="F44" s="1591"/>
      <c r="G44" s="1591"/>
      <c r="H44" s="1591"/>
      <c r="I44" s="1591"/>
      <c r="J44" s="1591"/>
      <c r="K44" s="1591"/>
      <c r="L44" s="1591"/>
    </row>
    <row r="45" spans="1:12" ht="13.5" thickTop="1">
      <c r="A45" s="764" t="s">
        <v>650</v>
      </c>
      <c r="B45" s="1403">
        <v>1</v>
      </c>
      <c r="C45" s="765">
        <v>148.5</v>
      </c>
      <c r="D45" s="765">
        <v>161.3</v>
      </c>
      <c r="E45" s="765">
        <v>163.7</v>
      </c>
      <c r="F45" s="765">
        <v>173.8</v>
      </c>
      <c r="G45" s="765">
        <v>180.5</v>
      </c>
      <c r="H45" s="765">
        <v>182.4</v>
      </c>
      <c r="I45" s="765" t="s">
        <v>248</v>
      </c>
      <c r="J45" s="765" t="s">
        <v>230</v>
      </c>
      <c r="K45" s="765" t="s">
        <v>1072</v>
      </c>
      <c r="L45" s="766" t="s">
        <v>181</v>
      </c>
    </row>
    <row r="46" spans="1:12" ht="12.75">
      <c r="A46" s="667" t="s">
        <v>653</v>
      </c>
      <c r="B46" s="1404">
        <v>0.47259999999999996</v>
      </c>
      <c r="C46" s="652">
        <v>172.7</v>
      </c>
      <c r="D46" s="652">
        <v>189.6</v>
      </c>
      <c r="E46" s="652">
        <v>195.2</v>
      </c>
      <c r="F46" s="652">
        <v>205.9</v>
      </c>
      <c r="G46" s="652">
        <v>211.6</v>
      </c>
      <c r="H46" s="652">
        <v>216.3</v>
      </c>
      <c r="I46" s="652" t="s">
        <v>698</v>
      </c>
      <c r="J46" s="652" t="s">
        <v>740</v>
      </c>
      <c r="K46" s="652" t="s">
        <v>1073</v>
      </c>
      <c r="L46" s="658" t="s">
        <v>669</v>
      </c>
    </row>
    <row r="47" spans="1:12" ht="13.5" thickBot="1">
      <c r="A47" s="767" t="s">
        <v>709</v>
      </c>
      <c r="B47" s="1405">
        <v>0.5274</v>
      </c>
      <c r="C47" s="768">
        <v>129.8</v>
      </c>
      <c r="D47" s="768">
        <v>139.7</v>
      </c>
      <c r="E47" s="768">
        <v>139.9</v>
      </c>
      <c r="F47" s="768">
        <v>149.5</v>
      </c>
      <c r="G47" s="768">
        <v>156.6</v>
      </c>
      <c r="H47" s="768">
        <v>156.7</v>
      </c>
      <c r="I47" s="768" t="s">
        <v>407</v>
      </c>
      <c r="J47" s="768" t="s">
        <v>722</v>
      </c>
      <c r="K47" s="768" t="s">
        <v>1074</v>
      </c>
      <c r="L47" s="769" t="s">
        <v>682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2" sqref="A2:I2"/>
    </sheetView>
  </sheetViews>
  <sheetFormatPr defaultColWidth="12.421875" defaultRowHeight="12.75"/>
  <cols>
    <col min="1" max="1" width="15.57421875" style="2" customWidth="1"/>
    <col min="2" max="5" width="12.421875" style="2" customWidth="1"/>
    <col min="6" max="7" width="12.421875" style="2" hidden="1" customWidth="1"/>
    <col min="8" max="16384" width="12.421875" style="2" customWidth="1"/>
  </cols>
  <sheetData>
    <row r="1" spans="1:9" ht="12.75">
      <c r="A1" s="1597" t="s">
        <v>811</v>
      </c>
      <c r="B1" s="1597"/>
      <c r="C1" s="1597"/>
      <c r="D1" s="1597"/>
      <c r="E1" s="1597"/>
      <c r="F1" s="1597"/>
      <c r="G1" s="1597"/>
      <c r="H1" s="1597"/>
      <c r="I1" s="1597"/>
    </row>
    <row r="2" spans="1:9" ht="18" customHeight="1">
      <c r="A2" s="1598" t="s">
        <v>300</v>
      </c>
      <c r="B2" s="1598"/>
      <c r="C2" s="1598"/>
      <c r="D2" s="1598"/>
      <c r="E2" s="1598"/>
      <c r="F2" s="1598"/>
      <c r="G2" s="1598"/>
      <c r="H2" s="1598"/>
      <c r="I2" s="1598"/>
    </row>
    <row r="3" spans="1:9" ht="15.75" customHeight="1">
      <c r="A3" s="1599" t="s">
        <v>422</v>
      </c>
      <c r="B3" s="1599"/>
      <c r="C3" s="1599"/>
      <c r="D3" s="1599"/>
      <c r="E3" s="1599"/>
      <c r="F3" s="1599"/>
      <c r="G3" s="1599"/>
      <c r="H3" s="1599"/>
      <c r="I3" s="1599"/>
    </row>
    <row r="4" spans="1:10" ht="15.75" customHeight="1">
      <c r="A4" s="1600" t="s">
        <v>375</v>
      </c>
      <c r="B4" s="1600"/>
      <c r="C4" s="1600"/>
      <c r="D4" s="1600"/>
      <c r="E4" s="1600"/>
      <c r="F4" s="1600"/>
      <c r="G4" s="1600"/>
      <c r="H4" s="1600"/>
      <c r="I4" s="1600"/>
      <c r="J4" s="126"/>
    </row>
    <row r="5" spans="1:9" ht="15.75" customHeight="1" thickBot="1">
      <c r="A5" s="3"/>
      <c r="B5" s="3"/>
      <c r="C5" s="3"/>
      <c r="D5" s="3"/>
      <c r="E5" s="3"/>
      <c r="F5" s="3"/>
      <c r="G5" s="3"/>
      <c r="H5" s="3"/>
      <c r="I5" s="3"/>
    </row>
    <row r="6" spans="1:13" ht="24.75" customHeight="1" thickTop="1">
      <c r="A6" s="1601" t="s">
        <v>790</v>
      </c>
      <c r="B6" s="1603" t="s">
        <v>788</v>
      </c>
      <c r="C6" s="1603"/>
      <c r="D6" s="1603" t="s">
        <v>431</v>
      </c>
      <c r="E6" s="1603"/>
      <c r="F6" s="647" t="s">
        <v>474</v>
      </c>
      <c r="G6" s="648"/>
      <c r="H6" s="1603" t="s">
        <v>1377</v>
      </c>
      <c r="I6" s="1604"/>
      <c r="J6" s="8"/>
      <c r="K6" s="8"/>
      <c r="L6" s="8"/>
      <c r="M6" s="8"/>
    </row>
    <row r="7" spans="1:13" ht="24.75" customHeight="1">
      <c r="A7" s="1602"/>
      <c r="B7" s="636" t="s">
        <v>789</v>
      </c>
      <c r="C7" s="636" t="s">
        <v>588</v>
      </c>
      <c r="D7" s="635" t="s">
        <v>789</v>
      </c>
      <c r="E7" s="635" t="s">
        <v>588</v>
      </c>
      <c r="F7" s="649" t="s">
        <v>475</v>
      </c>
      <c r="G7" s="649" t="s">
        <v>476</v>
      </c>
      <c r="H7" s="635" t="s">
        <v>789</v>
      </c>
      <c r="I7" s="644" t="s">
        <v>588</v>
      </c>
      <c r="J7" s="8"/>
      <c r="K7" s="8"/>
      <c r="L7" s="8"/>
      <c r="M7" s="8"/>
    </row>
    <row r="8" spans="1:13" ht="24.75" customHeight="1">
      <c r="A8" s="780" t="s">
        <v>917</v>
      </c>
      <c r="B8" s="772">
        <v>148.9</v>
      </c>
      <c r="C8" s="770">
        <v>9.501678020017536</v>
      </c>
      <c r="D8" s="772">
        <v>160.3</v>
      </c>
      <c r="E8" s="770">
        <v>7.656145063801205</v>
      </c>
      <c r="F8" s="651"/>
      <c r="G8" s="651"/>
      <c r="H8" s="770" t="s">
        <v>1075</v>
      </c>
      <c r="I8" s="778" t="s">
        <v>177</v>
      </c>
      <c r="J8" s="8"/>
      <c r="K8" s="8"/>
      <c r="L8" s="8"/>
      <c r="M8" s="8"/>
    </row>
    <row r="9" spans="1:13" ht="24.75" customHeight="1">
      <c r="A9" s="780" t="s">
        <v>918</v>
      </c>
      <c r="B9" s="772">
        <v>149.2</v>
      </c>
      <c r="C9" s="770">
        <v>8.57412527673496</v>
      </c>
      <c r="D9" s="772">
        <v>161.9</v>
      </c>
      <c r="E9" s="770">
        <v>8.5</v>
      </c>
      <c r="F9" s="651"/>
      <c r="G9" s="651"/>
      <c r="H9" s="650"/>
      <c r="I9" s="645"/>
      <c r="J9" s="8"/>
      <c r="K9" s="8"/>
      <c r="L9" s="8"/>
      <c r="M9" s="8"/>
    </row>
    <row r="10" spans="1:9" ht="24.75" customHeight="1">
      <c r="A10" s="780" t="s">
        <v>919</v>
      </c>
      <c r="B10" s="772">
        <v>150.2</v>
      </c>
      <c r="C10" s="770">
        <v>8.9</v>
      </c>
      <c r="D10" s="772">
        <v>163.6</v>
      </c>
      <c r="E10" s="770" t="s">
        <v>241</v>
      </c>
      <c r="F10" s="773"/>
      <c r="G10" s="773"/>
      <c r="H10" s="639"/>
      <c r="I10" s="646"/>
    </row>
    <row r="11" spans="1:9" ht="24.75" customHeight="1">
      <c r="A11" s="780" t="s">
        <v>920</v>
      </c>
      <c r="B11" s="772">
        <v>150.7</v>
      </c>
      <c r="C11" s="770">
        <v>8.383297904073885</v>
      </c>
      <c r="D11" s="772">
        <v>163.4</v>
      </c>
      <c r="E11" s="770">
        <v>8.5</v>
      </c>
      <c r="F11" s="773"/>
      <c r="G11" s="773"/>
      <c r="H11" s="639"/>
      <c r="I11" s="646"/>
    </row>
    <row r="12" spans="1:9" ht="24.75" customHeight="1">
      <c r="A12" s="780" t="s">
        <v>921</v>
      </c>
      <c r="B12" s="772">
        <v>151.6</v>
      </c>
      <c r="C12" s="770">
        <v>9.6</v>
      </c>
      <c r="D12" s="772">
        <v>163</v>
      </c>
      <c r="E12" s="770">
        <v>7.5</v>
      </c>
      <c r="F12" s="773"/>
      <c r="G12" s="773"/>
      <c r="H12" s="639"/>
      <c r="I12" s="646"/>
    </row>
    <row r="13" spans="1:9" ht="24.75" customHeight="1">
      <c r="A13" s="780" t="s">
        <v>922</v>
      </c>
      <c r="B13" s="774">
        <v>153.6</v>
      </c>
      <c r="C13" s="770">
        <v>11.255475156659173</v>
      </c>
      <c r="D13" s="774">
        <v>164</v>
      </c>
      <c r="E13" s="770" t="s">
        <v>403</v>
      </c>
      <c r="F13" s="773"/>
      <c r="G13" s="773"/>
      <c r="H13" s="639"/>
      <c r="I13" s="646"/>
    </row>
    <row r="14" spans="1:9" ht="24.75" customHeight="1">
      <c r="A14" s="780" t="s">
        <v>923</v>
      </c>
      <c r="B14" s="772">
        <v>153</v>
      </c>
      <c r="C14" s="770">
        <v>10.2</v>
      </c>
      <c r="D14" s="772">
        <v>163.8</v>
      </c>
      <c r="E14" s="770" t="s">
        <v>712</v>
      </c>
      <c r="F14" s="773"/>
      <c r="G14" s="773"/>
      <c r="H14" s="639"/>
      <c r="I14" s="646"/>
    </row>
    <row r="15" spans="1:9" ht="24.75" customHeight="1">
      <c r="A15" s="780" t="s">
        <v>924</v>
      </c>
      <c r="B15" s="772">
        <v>153.3</v>
      </c>
      <c r="C15" s="770">
        <v>10.7</v>
      </c>
      <c r="D15" s="772">
        <v>164.1</v>
      </c>
      <c r="E15" s="770">
        <v>7</v>
      </c>
      <c r="F15" s="773"/>
      <c r="G15" s="773"/>
      <c r="H15" s="639"/>
      <c r="I15" s="646"/>
    </row>
    <row r="16" spans="1:9" ht="24.75" customHeight="1">
      <c r="A16" s="780" t="s">
        <v>925</v>
      </c>
      <c r="B16" s="772">
        <v>154.4</v>
      </c>
      <c r="C16" s="770">
        <v>10.577158288355633</v>
      </c>
      <c r="D16" s="772">
        <v>166</v>
      </c>
      <c r="E16" s="770" t="s">
        <v>1076</v>
      </c>
      <c r="F16" s="773"/>
      <c r="G16" s="773"/>
      <c r="H16" s="639"/>
      <c r="I16" s="646"/>
    </row>
    <row r="17" spans="1:9" ht="24.75" customHeight="1">
      <c r="A17" s="780" t="s">
        <v>584</v>
      </c>
      <c r="B17" s="772">
        <v>154.5</v>
      </c>
      <c r="C17" s="771">
        <v>9.5</v>
      </c>
      <c r="D17" s="775">
        <v>168</v>
      </c>
      <c r="E17" s="775" t="s">
        <v>1077</v>
      </c>
      <c r="F17" s="773"/>
      <c r="G17" s="773"/>
      <c r="H17" s="639"/>
      <c r="I17" s="646"/>
    </row>
    <row r="18" spans="1:9" ht="24.75" customHeight="1">
      <c r="A18" s="780" t="s">
        <v>585</v>
      </c>
      <c r="B18" s="772">
        <v>154.8</v>
      </c>
      <c r="C18" s="770">
        <v>8.8</v>
      </c>
      <c r="D18" s="772">
        <v>170.2</v>
      </c>
      <c r="E18" s="770" t="s">
        <v>205</v>
      </c>
      <c r="F18" s="773"/>
      <c r="G18" s="773"/>
      <c r="H18" s="639"/>
      <c r="I18" s="646"/>
    </row>
    <row r="19" spans="1:9" ht="24.75" customHeight="1">
      <c r="A19" s="780" t="s">
        <v>586</v>
      </c>
      <c r="B19" s="772">
        <v>158.6</v>
      </c>
      <c r="C19" s="770">
        <v>9.6</v>
      </c>
      <c r="D19" s="772">
        <v>176.8</v>
      </c>
      <c r="E19" s="770">
        <v>11.5</v>
      </c>
      <c r="F19" s="773"/>
      <c r="G19" s="773"/>
      <c r="H19" s="639"/>
      <c r="I19" s="646"/>
    </row>
    <row r="20" spans="1:9" s="777" customFormat="1" ht="24.75" customHeight="1" thickBot="1">
      <c r="A20" s="641" t="s">
        <v>477</v>
      </c>
      <c r="B20" s="779">
        <v>152.73333333333332</v>
      </c>
      <c r="C20" s="779">
        <v>9.632644553820098</v>
      </c>
      <c r="D20" s="779">
        <v>165.425</v>
      </c>
      <c r="E20" s="779">
        <v>8.307917264558085</v>
      </c>
      <c r="F20" s="776"/>
      <c r="G20" s="776"/>
      <c r="H20" s="642"/>
      <c r="I20" s="643"/>
    </row>
    <row r="21" spans="1:2" ht="19.5" customHeight="1" thickTop="1">
      <c r="A21" s="7" t="s">
        <v>478</v>
      </c>
      <c r="B21" s="8"/>
    </row>
    <row r="22" spans="1:9" ht="19.5" customHeight="1">
      <c r="A22" s="7"/>
      <c r="I22" s="126"/>
    </row>
  </sheetData>
  <sheetProtection/>
  <mergeCells count="8">
    <mergeCell ref="A1:I1"/>
    <mergeCell ref="A2:I2"/>
    <mergeCell ref="A3:I3"/>
    <mergeCell ref="A4:I4"/>
    <mergeCell ref="A6:A7"/>
    <mergeCell ref="B6:C6"/>
    <mergeCell ref="D6:E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40.8515625" style="553" customWidth="1"/>
    <col min="2" max="2" width="9.140625" style="553" bestFit="1" customWidth="1"/>
    <col min="3" max="3" width="8.140625" style="553" bestFit="1" customWidth="1"/>
    <col min="4" max="4" width="8.28125" style="553" bestFit="1" customWidth="1"/>
    <col min="5" max="5" width="8.140625" style="553" bestFit="1" customWidth="1"/>
    <col min="6" max="6" width="8.7109375" style="553" bestFit="1" customWidth="1"/>
    <col min="7" max="7" width="8.28125" style="553" bestFit="1" customWidth="1"/>
    <col min="8" max="8" width="8.140625" style="553" bestFit="1" customWidth="1"/>
    <col min="9" max="12" width="8.57421875" style="553" bestFit="1" customWidth="1"/>
    <col min="13" max="16384" width="9.140625" style="553" customWidth="1"/>
  </cols>
  <sheetData>
    <row r="1" spans="1:13" ht="12.75">
      <c r="A1" s="1571" t="s">
        <v>301</v>
      </c>
      <c r="B1" s="1571"/>
      <c r="C1" s="1571"/>
      <c r="D1" s="1571"/>
      <c r="E1" s="1571"/>
      <c r="F1" s="1571"/>
      <c r="G1" s="1571"/>
      <c r="H1" s="1571"/>
      <c r="I1" s="1571"/>
      <c r="J1" s="1571"/>
      <c r="K1" s="1571"/>
      <c r="L1" s="1571"/>
      <c r="M1" s="12"/>
    </row>
    <row r="2" spans="1:12" ht="15.75">
      <c r="A2" s="1616" t="s">
        <v>481</v>
      </c>
      <c r="B2" s="1616"/>
      <c r="C2" s="1616"/>
      <c r="D2" s="1616"/>
      <c r="E2" s="1616"/>
      <c r="F2" s="1616"/>
      <c r="G2" s="1616"/>
      <c r="H2" s="1616"/>
      <c r="I2" s="1616"/>
      <c r="J2" s="1616"/>
      <c r="K2" s="1616"/>
      <c r="L2" s="1616"/>
    </row>
    <row r="3" spans="1:12" ht="15.75" customHeight="1">
      <c r="A3" s="1616" t="s">
        <v>884</v>
      </c>
      <c r="B3" s="1616"/>
      <c r="C3" s="1616"/>
      <c r="D3" s="1616"/>
      <c r="E3" s="1616"/>
      <c r="F3" s="1616"/>
      <c r="G3" s="1616"/>
      <c r="H3" s="1616"/>
      <c r="I3" s="1616"/>
      <c r="J3" s="1616"/>
      <c r="K3" s="1616"/>
      <c r="L3" s="1616"/>
    </row>
    <row r="4" spans="1:12" ht="12.75">
      <c r="A4" s="1608" t="s">
        <v>390</v>
      </c>
      <c r="B4" s="1608"/>
      <c r="C4" s="1608"/>
      <c r="D4" s="1608"/>
      <c r="E4" s="1608"/>
      <c r="F4" s="1608"/>
      <c r="G4" s="1608"/>
      <c r="H4" s="1608"/>
      <c r="I4" s="1608"/>
      <c r="J4" s="1608"/>
      <c r="K4" s="1608"/>
      <c r="L4" s="1608"/>
    </row>
    <row r="5" spans="1:12" ht="13.5" thickBot="1">
      <c r="A5" s="1608" t="s">
        <v>1079</v>
      </c>
      <c r="B5" s="1608"/>
      <c r="C5" s="1608"/>
      <c r="D5" s="1608"/>
      <c r="E5" s="1608"/>
      <c r="F5" s="1608"/>
      <c r="G5" s="1608"/>
      <c r="H5" s="1608"/>
      <c r="I5" s="1608"/>
      <c r="J5" s="1608"/>
      <c r="K5" s="1608"/>
      <c r="L5" s="1608"/>
    </row>
    <row r="6" spans="1:12" ht="21.75" customHeight="1" thickTop="1">
      <c r="A6" s="1609" t="s">
        <v>885</v>
      </c>
      <c r="B6" s="1611" t="s">
        <v>886</v>
      </c>
      <c r="C6" s="611" t="s">
        <v>788</v>
      </c>
      <c r="D6" s="1613" t="s">
        <v>431</v>
      </c>
      <c r="E6" s="1614"/>
      <c r="F6" s="1615" t="s">
        <v>1078</v>
      </c>
      <c r="G6" s="1615"/>
      <c r="H6" s="1614"/>
      <c r="I6" s="1605" t="s">
        <v>883</v>
      </c>
      <c r="J6" s="1606"/>
      <c r="K6" s="1606"/>
      <c r="L6" s="1607"/>
    </row>
    <row r="7" spans="1:12" ht="19.5" customHeight="1">
      <c r="A7" s="1610"/>
      <c r="B7" s="1612"/>
      <c r="C7" s="612" t="s">
        <v>647</v>
      </c>
      <c r="D7" s="612" t="s">
        <v>648</v>
      </c>
      <c r="E7" s="612" t="s">
        <v>647</v>
      </c>
      <c r="F7" s="612" t="s">
        <v>649</v>
      </c>
      <c r="G7" s="612" t="s">
        <v>648</v>
      </c>
      <c r="H7" s="612" t="s">
        <v>647</v>
      </c>
      <c r="I7" s="613" t="s">
        <v>887</v>
      </c>
      <c r="J7" s="614" t="s">
        <v>887</v>
      </c>
      <c r="K7" s="615" t="s">
        <v>888</v>
      </c>
      <c r="L7" s="616" t="s">
        <v>888</v>
      </c>
    </row>
    <row r="8" spans="1:12" ht="16.5" customHeight="1">
      <c r="A8" s="617">
        <v>1</v>
      </c>
      <c r="B8" s="618">
        <v>2</v>
      </c>
      <c r="C8" s="619">
        <v>3</v>
      </c>
      <c r="D8" s="618">
        <v>4</v>
      </c>
      <c r="E8" s="618">
        <v>5</v>
      </c>
      <c r="F8" s="620">
        <v>6</v>
      </c>
      <c r="G8" s="614">
        <v>7</v>
      </c>
      <c r="H8" s="619">
        <v>8</v>
      </c>
      <c r="I8" s="621" t="s">
        <v>425</v>
      </c>
      <c r="J8" s="622" t="s">
        <v>426</v>
      </c>
      <c r="K8" s="623" t="s">
        <v>427</v>
      </c>
      <c r="L8" s="624" t="s">
        <v>428</v>
      </c>
    </row>
    <row r="9" spans="1:12" ht="24" customHeight="1">
      <c r="A9" s="554" t="s">
        <v>483</v>
      </c>
      <c r="B9" s="555">
        <v>100</v>
      </c>
      <c r="C9" s="625">
        <v>218.2770482553013</v>
      </c>
      <c r="D9" s="625">
        <v>227.4</v>
      </c>
      <c r="E9" s="625">
        <v>230.73788724441528</v>
      </c>
      <c r="F9" s="626">
        <v>244</v>
      </c>
      <c r="G9" s="626">
        <v>251</v>
      </c>
      <c r="H9" s="627">
        <v>257.9038743435912</v>
      </c>
      <c r="I9" s="556">
        <v>5.708726175616732</v>
      </c>
      <c r="J9" s="556">
        <v>1.46784839244296</v>
      </c>
      <c r="K9" s="556">
        <v>11.773526846243357</v>
      </c>
      <c r="L9" s="557">
        <v>2.750547547247507</v>
      </c>
    </row>
    <row r="10" spans="1:12" ht="21" customHeight="1">
      <c r="A10" s="558" t="s">
        <v>484</v>
      </c>
      <c r="B10" s="559">
        <v>49.593021995747016</v>
      </c>
      <c r="C10" s="628">
        <v>245.49027818526588</v>
      </c>
      <c r="D10" s="629">
        <v>244.8</v>
      </c>
      <c r="E10" s="629">
        <v>250.11735698535495</v>
      </c>
      <c r="F10" s="629">
        <v>260</v>
      </c>
      <c r="G10" s="629">
        <v>271.6</v>
      </c>
      <c r="H10" s="630">
        <v>284.21274102230285</v>
      </c>
      <c r="I10" s="560">
        <v>1.8848317881643908</v>
      </c>
      <c r="J10" s="560">
        <v>2.172122951533879</v>
      </c>
      <c r="K10" s="560">
        <v>13.631754488331765</v>
      </c>
      <c r="L10" s="561">
        <v>4.643866355781597</v>
      </c>
    </row>
    <row r="11" spans="1:12" ht="21" customHeight="1">
      <c r="A11" s="562" t="s">
        <v>485</v>
      </c>
      <c r="B11" s="563">
        <v>16.575694084141823</v>
      </c>
      <c r="C11" s="631">
        <v>213.09475821111081</v>
      </c>
      <c r="D11" s="631">
        <v>204.4</v>
      </c>
      <c r="E11" s="631">
        <v>202.98468727691878</v>
      </c>
      <c r="F11" s="631">
        <v>203.5</v>
      </c>
      <c r="G11" s="631">
        <v>205.8</v>
      </c>
      <c r="H11" s="632">
        <v>212.68578714546555</v>
      </c>
      <c r="I11" s="564">
        <v>-4.744401513704105</v>
      </c>
      <c r="J11" s="564">
        <v>-0.6924230543450278</v>
      </c>
      <c r="K11" s="564">
        <v>4.779227437640259</v>
      </c>
      <c r="L11" s="565">
        <v>3.3458635303525597</v>
      </c>
    </row>
    <row r="12" spans="1:12" ht="21" customHeight="1">
      <c r="A12" s="562" t="s">
        <v>486</v>
      </c>
      <c r="B12" s="563">
        <v>6.086031204033311</v>
      </c>
      <c r="C12" s="631">
        <v>237.33105969910892</v>
      </c>
      <c r="D12" s="631">
        <v>251.4</v>
      </c>
      <c r="E12" s="631">
        <v>275.7105622567417</v>
      </c>
      <c r="F12" s="631">
        <v>293.7</v>
      </c>
      <c r="G12" s="631">
        <v>340.3</v>
      </c>
      <c r="H12" s="632">
        <v>347.68352570701467</v>
      </c>
      <c r="I12" s="564">
        <v>16.171293637794705</v>
      </c>
      <c r="J12" s="564">
        <v>9.670072496715079</v>
      </c>
      <c r="K12" s="564">
        <v>26.104536170526444</v>
      </c>
      <c r="L12" s="565">
        <v>2.1697107572773007</v>
      </c>
    </row>
    <row r="13" spans="1:12" ht="21" customHeight="1">
      <c r="A13" s="562" t="s">
        <v>487</v>
      </c>
      <c r="B13" s="563">
        <v>3.770519507075808</v>
      </c>
      <c r="C13" s="631">
        <v>285.463311415845</v>
      </c>
      <c r="D13" s="631">
        <v>248.2</v>
      </c>
      <c r="E13" s="631">
        <v>262.89449872652074</v>
      </c>
      <c r="F13" s="631">
        <v>263.8</v>
      </c>
      <c r="G13" s="631">
        <v>278.2</v>
      </c>
      <c r="H13" s="632">
        <v>316.17446309598364</v>
      </c>
      <c r="I13" s="564">
        <v>-7.906029176704749</v>
      </c>
      <c r="J13" s="564">
        <v>5.92042656185366</v>
      </c>
      <c r="K13" s="564">
        <v>20.26667146994508</v>
      </c>
      <c r="L13" s="565">
        <v>13.650058625443435</v>
      </c>
    </row>
    <row r="14" spans="1:12" ht="21" customHeight="1">
      <c r="A14" s="562" t="s">
        <v>488</v>
      </c>
      <c r="B14" s="563">
        <v>11.183012678383857</v>
      </c>
      <c r="C14" s="631">
        <v>238.20678156991949</v>
      </c>
      <c r="D14" s="631">
        <v>241</v>
      </c>
      <c r="E14" s="631">
        <v>250.99953338591723</v>
      </c>
      <c r="F14" s="631">
        <v>259.1</v>
      </c>
      <c r="G14" s="631">
        <v>275.6</v>
      </c>
      <c r="H14" s="632">
        <v>289.1199664950681</v>
      </c>
      <c r="I14" s="564">
        <v>5.370439805150042</v>
      </c>
      <c r="J14" s="564">
        <v>4.149183977559005</v>
      </c>
      <c r="K14" s="564">
        <v>15.18745178324292</v>
      </c>
      <c r="L14" s="565">
        <v>4.905648220271445</v>
      </c>
    </row>
    <row r="15" spans="1:12" ht="21" customHeight="1">
      <c r="A15" s="562" t="s">
        <v>489</v>
      </c>
      <c r="B15" s="563">
        <v>1.9487350779721184</v>
      </c>
      <c r="C15" s="631">
        <v>252.60293122755172</v>
      </c>
      <c r="D15" s="631">
        <v>253.3</v>
      </c>
      <c r="E15" s="631">
        <v>239.29809124086424</v>
      </c>
      <c r="F15" s="631">
        <v>205.2</v>
      </c>
      <c r="G15" s="631">
        <v>216.3</v>
      </c>
      <c r="H15" s="632">
        <v>220.72100426233885</v>
      </c>
      <c r="I15" s="564">
        <v>-5.267096435512897</v>
      </c>
      <c r="J15" s="564">
        <v>-5.527796588683685</v>
      </c>
      <c r="K15" s="564">
        <v>-7.763157191181563</v>
      </c>
      <c r="L15" s="565">
        <v>2.0439224513818033</v>
      </c>
    </row>
    <row r="16" spans="1:12" ht="21" customHeight="1">
      <c r="A16" s="562" t="s">
        <v>490</v>
      </c>
      <c r="B16" s="563">
        <v>10.019129444140097</v>
      </c>
      <c r="C16" s="631">
        <v>295.7581877968911</v>
      </c>
      <c r="D16" s="631">
        <v>309.2</v>
      </c>
      <c r="E16" s="631">
        <v>308.9033041507852</v>
      </c>
      <c r="F16" s="631">
        <v>343.2</v>
      </c>
      <c r="G16" s="631">
        <v>342.9</v>
      </c>
      <c r="H16" s="632">
        <v>358.90478845852346</v>
      </c>
      <c r="I16" s="564">
        <v>4.444548586063604</v>
      </c>
      <c r="J16" s="564">
        <v>-0.09595596675769968</v>
      </c>
      <c r="K16" s="564">
        <v>16.186775484709955</v>
      </c>
      <c r="L16" s="565">
        <v>4.667479865419509</v>
      </c>
    </row>
    <row r="17" spans="1:12" ht="21" customHeight="1">
      <c r="A17" s="558" t="s">
        <v>491</v>
      </c>
      <c r="B17" s="566">
        <v>20.37273710722672</v>
      </c>
      <c r="C17" s="628">
        <v>186.7673543726751</v>
      </c>
      <c r="D17" s="629">
        <v>205.1</v>
      </c>
      <c r="E17" s="629">
        <v>208.3352217251849</v>
      </c>
      <c r="F17" s="629">
        <v>218.2</v>
      </c>
      <c r="G17" s="629">
        <v>221</v>
      </c>
      <c r="H17" s="630">
        <v>222.79395870633104</v>
      </c>
      <c r="I17" s="560">
        <v>11.547985687837794</v>
      </c>
      <c r="J17" s="560">
        <v>1.5773874818063973</v>
      </c>
      <c r="K17" s="560">
        <v>6.940130843654785</v>
      </c>
      <c r="L17" s="561">
        <v>0.8117460209642786</v>
      </c>
    </row>
    <row r="18" spans="1:12" ht="21" customHeight="1">
      <c r="A18" s="562" t="s">
        <v>492</v>
      </c>
      <c r="B18" s="563">
        <v>6.117694570987977</v>
      </c>
      <c r="C18" s="631">
        <v>179.59861552256658</v>
      </c>
      <c r="D18" s="631">
        <v>189.7339381048425</v>
      </c>
      <c r="E18" s="631">
        <v>196.26863493504214</v>
      </c>
      <c r="F18" s="631">
        <v>208.47733044896012</v>
      </c>
      <c r="G18" s="631">
        <v>211.31547164184445</v>
      </c>
      <c r="H18" s="632">
        <v>214.58235697936112</v>
      </c>
      <c r="I18" s="564">
        <v>9.281819552991479</v>
      </c>
      <c r="J18" s="564">
        <v>3.4441370349825036</v>
      </c>
      <c r="K18" s="564">
        <v>9.330946867990477</v>
      </c>
      <c r="L18" s="565">
        <v>1.5459754613015946</v>
      </c>
    </row>
    <row r="19" spans="1:12" ht="21" customHeight="1">
      <c r="A19" s="562" t="s">
        <v>493</v>
      </c>
      <c r="B19" s="563">
        <v>5.683628753648385</v>
      </c>
      <c r="C19" s="631">
        <v>194.6006576613887</v>
      </c>
      <c r="D19" s="631">
        <v>220.22721728629693</v>
      </c>
      <c r="E19" s="631">
        <v>230.4889888705728</v>
      </c>
      <c r="F19" s="631">
        <v>233.7045117750709</v>
      </c>
      <c r="G19" s="631">
        <v>235.5720568464442</v>
      </c>
      <c r="H19" s="632">
        <v>236.99525335495227</v>
      </c>
      <c r="I19" s="564">
        <v>18.44204004265542</v>
      </c>
      <c r="J19" s="564">
        <v>4.659629136999669</v>
      </c>
      <c r="K19" s="564">
        <v>2.822809244060224</v>
      </c>
      <c r="L19" s="565">
        <v>0.6041448750586653</v>
      </c>
    </row>
    <row r="20" spans="1:12" ht="21" customHeight="1">
      <c r="A20" s="562" t="s">
        <v>494</v>
      </c>
      <c r="B20" s="563">
        <v>4.4957766210627</v>
      </c>
      <c r="C20" s="631">
        <v>232.43248352305247</v>
      </c>
      <c r="D20" s="631">
        <v>245.44220095829004</v>
      </c>
      <c r="E20" s="631">
        <v>238.29975070107977</v>
      </c>
      <c r="F20" s="631">
        <v>257.2808204914745</v>
      </c>
      <c r="G20" s="631">
        <v>263.1169279349734</v>
      </c>
      <c r="H20" s="632">
        <v>264.18894857330525</v>
      </c>
      <c r="I20" s="564">
        <v>2.5242888124307257</v>
      </c>
      <c r="J20" s="564">
        <v>-2.9100334943720725</v>
      </c>
      <c r="K20" s="564">
        <v>10.864131328740072</v>
      </c>
      <c r="L20" s="565">
        <v>0.40743126895918635</v>
      </c>
    </row>
    <row r="21" spans="1:12" ht="21" customHeight="1">
      <c r="A21" s="562" t="s">
        <v>495</v>
      </c>
      <c r="B21" s="563">
        <v>4.065637161527658</v>
      </c>
      <c r="C21" s="631">
        <v>136.08797056578777</v>
      </c>
      <c r="D21" s="631">
        <v>162.46917533798646</v>
      </c>
      <c r="E21" s="631">
        <v>162.33272457049347</v>
      </c>
      <c r="F21" s="631">
        <v>167.9407590079897</v>
      </c>
      <c r="G21" s="631">
        <v>168.37058139612273</v>
      </c>
      <c r="H21" s="632">
        <v>169.4878107868595</v>
      </c>
      <c r="I21" s="564">
        <v>19.28513879337956</v>
      </c>
      <c r="J21" s="564">
        <v>-0.08398563432670869</v>
      </c>
      <c r="K21" s="564">
        <v>4.407667175732598</v>
      </c>
      <c r="L21" s="565">
        <v>0.6635537998816403</v>
      </c>
    </row>
    <row r="22" spans="1:12" s="567" customFormat="1" ht="21" customHeight="1">
      <c r="A22" s="558" t="s">
        <v>496</v>
      </c>
      <c r="B22" s="566">
        <v>30.044340897026256</v>
      </c>
      <c r="C22" s="628">
        <v>194.7150386602443</v>
      </c>
      <c r="D22" s="629">
        <v>213.6</v>
      </c>
      <c r="E22" s="629">
        <v>213.93359213692327</v>
      </c>
      <c r="F22" s="629">
        <v>235.2</v>
      </c>
      <c r="G22" s="629">
        <v>237.2</v>
      </c>
      <c r="H22" s="630">
        <v>238.2771105949147</v>
      </c>
      <c r="I22" s="560">
        <v>9.870092011851824</v>
      </c>
      <c r="J22" s="560">
        <v>0.15617609406520216</v>
      </c>
      <c r="K22" s="560">
        <v>11.379007015602724</v>
      </c>
      <c r="L22" s="561">
        <v>0.45409384271277986</v>
      </c>
    </row>
    <row r="23" spans="1:12" ht="21" customHeight="1">
      <c r="A23" s="562" t="s">
        <v>497</v>
      </c>
      <c r="B23" s="563">
        <v>5.397977971447429</v>
      </c>
      <c r="C23" s="631">
        <v>345.7372587735396</v>
      </c>
      <c r="D23" s="631">
        <v>398.6</v>
      </c>
      <c r="E23" s="631">
        <v>401.32671154492976</v>
      </c>
      <c r="F23" s="631">
        <v>481.3</v>
      </c>
      <c r="G23" s="631">
        <v>490</v>
      </c>
      <c r="H23" s="632">
        <v>490.04242667414405</v>
      </c>
      <c r="I23" s="564">
        <v>16.07852534279553</v>
      </c>
      <c r="J23" s="564">
        <v>0.6840721387179514</v>
      </c>
      <c r="K23" s="564">
        <v>22.10560936442485</v>
      </c>
      <c r="L23" s="565">
        <v>0.00865850492735376</v>
      </c>
    </row>
    <row r="24" spans="1:12" ht="21" customHeight="1">
      <c r="A24" s="562" t="s">
        <v>498</v>
      </c>
      <c r="B24" s="563">
        <v>2.4560330063653932</v>
      </c>
      <c r="C24" s="631">
        <v>187.40505756894038</v>
      </c>
      <c r="D24" s="631">
        <v>204.2</v>
      </c>
      <c r="E24" s="631">
        <v>205.51749432276156</v>
      </c>
      <c r="F24" s="631">
        <v>206.9</v>
      </c>
      <c r="G24" s="631">
        <v>206.9</v>
      </c>
      <c r="H24" s="632">
        <v>210.12113133972522</v>
      </c>
      <c r="I24" s="564">
        <v>9.664860163743555</v>
      </c>
      <c r="J24" s="564">
        <v>0.6451980033112363</v>
      </c>
      <c r="K24" s="564">
        <v>2.2400219660783307</v>
      </c>
      <c r="L24" s="565">
        <v>1.5568541999638512</v>
      </c>
    </row>
    <row r="25" spans="1:12" ht="21" customHeight="1">
      <c r="A25" s="562" t="s">
        <v>499</v>
      </c>
      <c r="B25" s="563">
        <v>6.973714820123034</v>
      </c>
      <c r="C25" s="631">
        <v>166.43132576028455</v>
      </c>
      <c r="D25" s="631">
        <v>180.3</v>
      </c>
      <c r="E25" s="631">
        <v>178.256504408789</v>
      </c>
      <c r="F25" s="631">
        <v>188.3</v>
      </c>
      <c r="G25" s="631">
        <v>188.4</v>
      </c>
      <c r="H25" s="632">
        <v>187.949689401839</v>
      </c>
      <c r="I25" s="564">
        <v>7.105139969585153</v>
      </c>
      <c r="J25" s="564">
        <v>-1.133386351198567</v>
      </c>
      <c r="K25" s="564">
        <v>5.437773519232138</v>
      </c>
      <c r="L25" s="565">
        <v>-0.23901836420434108</v>
      </c>
    </row>
    <row r="26" spans="1:12" ht="21" customHeight="1">
      <c r="A26" s="562" t="s">
        <v>500</v>
      </c>
      <c r="B26" s="563">
        <v>1.8659527269142209</v>
      </c>
      <c r="C26" s="631">
        <v>99.78773442228712</v>
      </c>
      <c r="D26" s="631">
        <v>99.1</v>
      </c>
      <c r="E26" s="631">
        <v>115.05030999522228</v>
      </c>
      <c r="F26" s="631">
        <v>110.8</v>
      </c>
      <c r="G26" s="631">
        <v>110.8</v>
      </c>
      <c r="H26" s="632">
        <v>110.79386146686228</v>
      </c>
      <c r="I26" s="564">
        <v>15.295041681521866</v>
      </c>
      <c r="J26" s="564">
        <v>16.095166493665275</v>
      </c>
      <c r="K26" s="564">
        <v>-3.6996410774875415</v>
      </c>
      <c r="L26" s="565">
        <v>-0.005540192362559537</v>
      </c>
    </row>
    <row r="27" spans="1:12" ht="21" customHeight="1">
      <c r="A27" s="562" t="s">
        <v>502</v>
      </c>
      <c r="B27" s="563">
        <v>2.731641690470963</v>
      </c>
      <c r="C27" s="631">
        <v>131.49509377962363</v>
      </c>
      <c r="D27" s="631">
        <v>137.4</v>
      </c>
      <c r="E27" s="631">
        <v>134.94087807507924</v>
      </c>
      <c r="F27" s="631">
        <v>141.7</v>
      </c>
      <c r="G27" s="631">
        <v>146.1</v>
      </c>
      <c r="H27" s="632">
        <v>146.0718880477207</v>
      </c>
      <c r="I27" s="564">
        <v>2.62046605421682</v>
      </c>
      <c r="J27" s="564">
        <v>-1.789753948268384</v>
      </c>
      <c r="K27" s="564">
        <v>8.248805055535755</v>
      </c>
      <c r="L27" s="565">
        <v>-0.019241582668911406</v>
      </c>
    </row>
    <row r="28" spans="1:12" ht="21" customHeight="1">
      <c r="A28" s="562" t="s">
        <v>503</v>
      </c>
      <c r="B28" s="563">
        <v>3.1001290737979397</v>
      </c>
      <c r="C28" s="631">
        <v>131.69873375413803</v>
      </c>
      <c r="D28" s="631">
        <v>141.8</v>
      </c>
      <c r="E28" s="631">
        <v>151.24208451306237</v>
      </c>
      <c r="F28" s="631">
        <v>170.5</v>
      </c>
      <c r="G28" s="631">
        <v>170.5</v>
      </c>
      <c r="H28" s="632">
        <v>171.33744000434675</v>
      </c>
      <c r="I28" s="564">
        <v>14.839437101505368</v>
      </c>
      <c r="J28" s="564">
        <v>6.6587337891836</v>
      </c>
      <c r="K28" s="564">
        <v>13.286880801718112</v>
      </c>
      <c r="L28" s="565">
        <v>0.49116715797464394</v>
      </c>
    </row>
    <row r="29" spans="1:12" ht="21" customHeight="1" thickBot="1">
      <c r="A29" s="568" t="s">
        <v>504</v>
      </c>
      <c r="B29" s="569">
        <v>7.508891607907275</v>
      </c>
      <c r="C29" s="633">
        <v>187.41226492079423</v>
      </c>
      <c r="D29" s="633">
        <v>200.5</v>
      </c>
      <c r="E29" s="633">
        <v>194.2996964276273</v>
      </c>
      <c r="F29" s="633">
        <v>202.9</v>
      </c>
      <c r="G29" s="633">
        <v>202.8</v>
      </c>
      <c r="H29" s="634">
        <v>206.09771847504484</v>
      </c>
      <c r="I29" s="570">
        <v>3.6750164188794656</v>
      </c>
      <c r="J29" s="570">
        <v>-3.092420734350469</v>
      </c>
      <c r="K29" s="570">
        <v>6.072074359525345</v>
      </c>
      <c r="L29" s="571">
        <v>1.626093922605932</v>
      </c>
    </row>
    <row r="30" ht="13.5" thickTop="1">
      <c r="A30" s="553" t="s">
        <v>505</v>
      </c>
    </row>
    <row r="31" spans="1:5" ht="12.75">
      <c r="A31" s="553" t="s">
        <v>506</v>
      </c>
      <c r="E31" s="553" t="s">
        <v>889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2" sqref="A2:I2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617" t="s">
        <v>302</v>
      </c>
      <c r="B1" s="1617"/>
      <c r="C1" s="1617"/>
      <c r="D1" s="1617"/>
      <c r="E1" s="1617"/>
      <c r="F1" s="1617"/>
      <c r="G1" s="1617"/>
      <c r="H1" s="28"/>
      <c r="I1" s="28"/>
    </row>
    <row r="2" spans="1:10" ht="19.5" customHeight="1">
      <c r="A2" s="1618" t="s">
        <v>481</v>
      </c>
      <c r="B2" s="1618"/>
      <c r="C2" s="1618"/>
      <c r="D2" s="1618"/>
      <c r="E2" s="1618"/>
      <c r="F2" s="1618"/>
      <c r="G2" s="1618"/>
      <c r="H2" s="1618"/>
      <c r="I2" s="1618"/>
      <c r="J2" s="126"/>
    </row>
    <row r="3" spans="1:9" ht="14.25" customHeight="1">
      <c r="A3" s="1619" t="s">
        <v>482</v>
      </c>
      <c r="B3" s="1619"/>
      <c r="C3" s="1619"/>
      <c r="D3" s="1619"/>
      <c r="E3" s="1619"/>
      <c r="F3" s="1619"/>
      <c r="G3" s="1619"/>
      <c r="H3" s="1619"/>
      <c r="I3" s="1619"/>
    </row>
    <row r="4" spans="1:9" ht="15.75" customHeight="1" thickBot="1">
      <c r="A4" s="1620" t="s">
        <v>375</v>
      </c>
      <c r="B4" s="1621"/>
      <c r="C4" s="1621"/>
      <c r="D4" s="1621"/>
      <c r="E4" s="1621"/>
      <c r="F4" s="1621"/>
      <c r="G4" s="1621"/>
      <c r="H4" s="1621"/>
      <c r="I4" s="1621"/>
    </row>
    <row r="5" spans="1:13" ht="24.75" customHeight="1" thickTop="1">
      <c r="A5" s="1601" t="s">
        <v>808</v>
      </c>
      <c r="B5" s="1603" t="s">
        <v>788</v>
      </c>
      <c r="C5" s="1603"/>
      <c r="D5" s="1603" t="s">
        <v>431</v>
      </c>
      <c r="E5" s="1603"/>
      <c r="F5" s="1603" t="s">
        <v>1080</v>
      </c>
      <c r="G5" s="1604"/>
      <c r="H5" s="4" t="s">
        <v>474</v>
      </c>
      <c r="I5" s="5"/>
      <c r="J5" s="8"/>
      <c r="K5" s="8"/>
      <c r="L5" s="8"/>
      <c r="M5" s="8"/>
    </row>
    <row r="6" spans="1:13" ht="24.75" customHeight="1">
      <c r="A6" s="1602"/>
      <c r="B6" s="635" t="s">
        <v>789</v>
      </c>
      <c r="C6" s="636" t="s">
        <v>588</v>
      </c>
      <c r="D6" s="636" t="s">
        <v>789</v>
      </c>
      <c r="E6" s="635" t="s">
        <v>588</v>
      </c>
      <c r="F6" s="635" t="s">
        <v>789</v>
      </c>
      <c r="G6" s="637" t="s">
        <v>588</v>
      </c>
      <c r="H6" s="6" t="s">
        <v>475</v>
      </c>
      <c r="I6" s="6" t="s">
        <v>476</v>
      </c>
      <c r="J6" s="8"/>
      <c r="K6" s="8"/>
      <c r="L6" s="8"/>
      <c r="M6" s="8"/>
    </row>
    <row r="7" spans="1:16" ht="24.75" customHeight="1">
      <c r="A7" s="638" t="s">
        <v>917</v>
      </c>
      <c r="B7" s="639">
        <v>218.3</v>
      </c>
      <c r="C7" s="639">
        <v>8.4</v>
      </c>
      <c r="D7" s="639">
        <v>230.7</v>
      </c>
      <c r="E7" s="639">
        <v>5.7</v>
      </c>
      <c r="F7" s="639">
        <v>257.9</v>
      </c>
      <c r="G7" s="640">
        <v>11.8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638" t="s">
        <v>918</v>
      </c>
      <c r="B8" s="639">
        <v>219.6</v>
      </c>
      <c r="C8" s="639">
        <v>8.2</v>
      </c>
      <c r="D8" s="639">
        <v>235.2</v>
      </c>
      <c r="E8" s="639">
        <v>7.1</v>
      </c>
      <c r="F8" s="639"/>
      <c r="G8" s="640"/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638" t="s">
        <v>919</v>
      </c>
      <c r="B9" s="639">
        <v>222.1</v>
      </c>
      <c r="C9" s="639">
        <v>8</v>
      </c>
      <c r="D9" s="639">
        <v>236</v>
      </c>
      <c r="E9" s="639">
        <v>6.3</v>
      </c>
      <c r="F9" s="639"/>
      <c r="G9" s="640"/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638" t="s">
        <v>920</v>
      </c>
      <c r="B10" s="639">
        <v>224.1</v>
      </c>
      <c r="C10" s="639">
        <v>7.4</v>
      </c>
      <c r="D10" s="639">
        <v>235.3</v>
      </c>
      <c r="E10" s="639">
        <v>5</v>
      </c>
      <c r="F10" s="639"/>
      <c r="G10" s="640"/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638" t="s">
        <v>921</v>
      </c>
      <c r="B11" s="639">
        <v>226.04364985811122</v>
      </c>
      <c r="C11" s="639">
        <v>11.2</v>
      </c>
      <c r="D11" s="639">
        <v>235.7</v>
      </c>
      <c r="E11" s="639">
        <v>4.3</v>
      </c>
      <c r="F11" s="639"/>
      <c r="G11" s="640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638" t="s">
        <v>922</v>
      </c>
      <c r="B12" s="639">
        <v>226.2</v>
      </c>
      <c r="C12" s="639">
        <v>12.8</v>
      </c>
      <c r="D12" s="639">
        <v>233.7</v>
      </c>
      <c r="E12" s="639">
        <v>3.3</v>
      </c>
      <c r="F12" s="639"/>
      <c r="G12" s="640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638" t="s">
        <v>923</v>
      </c>
      <c r="B13" s="639">
        <v>222.2</v>
      </c>
      <c r="C13" s="639">
        <v>11.8</v>
      </c>
      <c r="D13" s="639">
        <v>232.6</v>
      </c>
      <c r="E13" s="639">
        <v>4.7</v>
      </c>
      <c r="F13" s="639"/>
      <c r="G13" s="640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638" t="s">
        <v>924</v>
      </c>
      <c r="B14" s="639">
        <v>221.4</v>
      </c>
      <c r="C14" s="639">
        <v>12.4</v>
      </c>
      <c r="D14" s="639">
        <v>235.4</v>
      </c>
      <c r="E14" s="639">
        <v>6.3</v>
      </c>
      <c r="F14" s="639"/>
      <c r="G14" s="640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638" t="s">
        <v>925</v>
      </c>
      <c r="B15" s="639">
        <v>220.3</v>
      </c>
      <c r="C15" s="639">
        <v>11.5</v>
      </c>
      <c r="D15" s="639">
        <v>234.8</v>
      </c>
      <c r="E15" s="639">
        <v>6.6</v>
      </c>
      <c r="F15" s="639"/>
      <c r="G15" s="640"/>
      <c r="K15" s="8"/>
      <c r="L15" s="8"/>
      <c r="M15" s="8"/>
      <c r="N15" s="8"/>
      <c r="O15" s="8"/>
      <c r="P15" s="8"/>
    </row>
    <row r="16" spans="1:16" ht="24.75" customHeight="1">
      <c r="A16" s="638" t="s">
        <v>584</v>
      </c>
      <c r="B16" s="639">
        <v>221.86945517278622</v>
      </c>
      <c r="C16" s="639">
        <v>10.7</v>
      </c>
      <c r="D16" s="639">
        <v>239.7</v>
      </c>
      <c r="E16" s="639">
        <v>8</v>
      </c>
      <c r="F16" s="639"/>
      <c r="G16" s="640"/>
      <c r="K16" s="8"/>
      <c r="L16" s="8"/>
      <c r="M16" s="8"/>
      <c r="N16" s="8"/>
      <c r="O16" s="8"/>
      <c r="P16" s="8"/>
    </row>
    <row r="17" spans="1:16" ht="24.75" customHeight="1">
      <c r="A17" s="638" t="s">
        <v>585</v>
      </c>
      <c r="B17" s="639">
        <v>223.4</v>
      </c>
      <c r="C17" s="639">
        <v>8.9</v>
      </c>
      <c r="D17" s="639">
        <v>244</v>
      </c>
      <c r="E17" s="639">
        <v>9.2</v>
      </c>
      <c r="F17" s="639"/>
      <c r="G17" s="640"/>
      <c r="K17" s="8"/>
      <c r="L17" s="8"/>
      <c r="M17" s="8"/>
      <c r="N17" s="8"/>
      <c r="O17" s="8"/>
      <c r="P17" s="8"/>
    </row>
    <row r="18" spans="1:16" ht="24.75" customHeight="1">
      <c r="A18" s="638" t="s">
        <v>586</v>
      </c>
      <c r="B18" s="639">
        <v>227.2</v>
      </c>
      <c r="C18" s="639">
        <v>7.3</v>
      </c>
      <c r="D18" s="639">
        <v>251</v>
      </c>
      <c r="E18" s="639">
        <v>10.5</v>
      </c>
      <c r="F18" s="639"/>
      <c r="G18" s="640"/>
      <c r="K18" s="8"/>
      <c r="L18" s="8"/>
      <c r="M18" s="8"/>
      <c r="N18" s="8"/>
      <c r="O18" s="8"/>
      <c r="P18" s="8"/>
    </row>
    <row r="19" spans="1:7" ht="24.75" customHeight="1" thickBot="1">
      <c r="A19" s="641" t="s">
        <v>477</v>
      </c>
      <c r="B19" s="642">
        <v>222.7</v>
      </c>
      <c r="C19" s="642">
        <v>9.8</v>
      </c>
      <c r="D19" s="642">
        <v>237</v>
      </c>
      <c r="E19" s="642">
        <v>6.4</v>
      </c>
      <c r="F19" s="642"/>
      <c r="G19" s="643"/>
    </row>
    <row r="20" spans="1:4" ht="19.5" customHeight="1" thickTop="1">
      <c r="A20" s="7" t="s">
        <v>478</v>
      </c>
      <c r="D20" s="8"/>
    </row>
    <row r="21" spans="1:7" ht="19.5" customHeight="1">
      <c r="A21" s="7"/>
      <c r="G21" s="126"/>
    </row>
    <row r="23" spans="1:2" ht="12.75">
      <c r="A23" s="29"/>
      <c r="B23" s="29"/>
    </row>
    <row r="24" spans="1:2" ht="12.75">
      <c r="A24" s="16"/>
      <c r="B24" s="29"/>
    </row>
    <row r="25" spans="1:2" ht="12.75">
      <c r="A25" s="16"/>
      <c r="B25" s="29"/>
    </row>
    <row r="26" spans="1:2" ht="12.75">
      <c r="A26" s="16"/>
      <c r="B26" s="29"/>
    </row>
    <row r="27" spans="1:2" ht="12.75">
      <c r="A27" s="29"/>
      <c r="B27" s="29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I3" sqref="I3:K3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2.75">
      <c r="A1" s="1426" t="s">
        <v>420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</row>
    <row r="2" spans="1:11" ht="15.75">
      <c r="A2" s="1434" t="s">
        <v>1142</v>
      </c>
      <c r="B2" s="1434"/>
      <c r="C2" s="1434"/>
      <c r="D2" s="1434"/>
      <c r="E2" s="1434"/>
      <c r="F2" s="1434"/>
      <c r="G2" s="1434"/>
      <c r="H2" s="1434"/>
      <c r="I2" s="1434"/>
      <c r="J2" s="1434"/>
      <c r="K2" s="1434"/>
    </row>
    <row r="3" spans="4:11" ht="13.5" thickBot="1">
      <c r="D3" s="9"/>
      <c r="E3" s="9"/>
      <c r="G3" s="9"/>
      <c r="I3" s="1428" t="s">
        <v>434</v>
      </c>
      <c r="J3" s="1428"/>
      <c r="K3" s="1428"/>
    </row>
    <row r="4" spans="1:11" ht="13.5" thickTop="1">
      <c r="A4" s="843"/>
      <c r="B4" s="916">
        <v>2011</v>
      </c>
      <c r="C4" s="916">
        <v>2011</v>
      </c>
      <c r="D4" s="917">
        <v>2012</v>
      </c>
      <c r="E4" s="918">
        <v>2012</v>
      </c>
      <c r="F4" s="1435" t="s">
        <v>1084</v>
      </c>
      <c r="G4" s="1436"/>
      <c r="H4" s="1436"/>
      <c r="I4" s="1436"/>
      <c r="J4" s="1436"/>
      <c r="K4" s="1437"/>
    </row>
    <row r="5" spans="1:11" ht="12.75">
      <c r="A5" s="180" t="s">
        <v>295</v>
      </c>
      <c r="B5" s="919" t="s">
        <v>1085</v>
      </c>
      <c r="C5" s="849" t="s">
        <v>1086</v>
      </c>
      <c r="D5" s="850" t="s">
        <v>1087</v>
      </c>
      <c r="E5" s="851" t="s">
        <v>352</v>
      </c>
      <c r="F5" s="1438" t="s">
        <v>431</v>
      </c>
      <c r="G5" s="1431"/>
      <c r="H5" s="1432"/>
      <c r="I5" s="1438" t="s">
        <v>255</v>
      </c>
      <c r="J5" s="1431"/>
      <c r="K5" s="1433"/>
    </row>
    <row r="6" spans="1:11" ht="12.75">
      <c r="A6" s="180"/>
      <c r="B6" s="920"/>
      <c r="C6" s="920"/>
      <c r="D6" s="921"/>
      <c r="E6" s="922"/>
      <c r="F6" s="923" t="s">
        <v>385</v>
      </c>
      <c r="G6" s="924" t="s">
        <v>382</v>
      </c>
      <c r="H6" s="925" t="s">
        <v>374</v>
      </c>
      <c r="I6" s="926" t="s">
        <v>385</v>
      </c>
      <c r="J6" s="924" t="s">
        <v>382</v>
      </c>
      <c r="K6" s="927" t="s">
        <v>374</v>
      </c>
    </row>
    <row r="7" spans="1:11" ht="16.5" customHeight="1">
      <c r="A7" s="862" t="s">
        <v>387</v>
      </c>
      <c r="B7" s="863">
        <v>219825.73488536998</v>
      </c>
      <c r="C7" s="863">
        <v>232054.00663177</v>
      </c>
      <c r="D7" s="863">
        <v>382892.7100517</v>
      </c>
      <c r="E7" s="868">
        <v>380791.68175742</v>
      </c>
      <c r="F7" s="866">
        <v>12228.271746400016</v>
      </c>
      <c r="G7" s="928"/>
      <c r="H7" s="868">
        <v>5.562711641917883</v>
      </c>
      <c r="I7" s="864">
        <v>-2101.0282942799968</v>
      </c>
      <c r="J7" s="929"/>
      <c r="K7" s="870">
        <v>-0.5487250707897535</v>
      </c>
    </row>
    <row r="8" spans="1:11" ht="16.5" customHeight="1">
      <c r="A8" s="879" t="s">
        <v>1112</v>
      </c>
      <c r="B8" s="872">
        <v>0</v>
      </c>
      <c r="C8" s="872">
        <v>0</v>
      </c>
      <c r="D8" s="872">
        <v>0</v>
      </c>
      <c r="E8" s="877">
        <v>0</v>
      </c>
      <c r="F8" s="875"/>
      <c r="G8" s="930"/>
      <c r="H8" s="877"/>
      <c r="I8" s="873"/>
      <c r="J8" s="874"/>
      <c r="K8" s="878"/>
    </row>
    <row r="9" spans="1:11" ht="16.5" customHeight="1">
      <c r="A9" s="879" t="s">
        <v>1113</v>
      </c>
      <c r="B9" s="872">
        <v>6730.614</v>
      </c>
      <c r="C9" s="872">
        <v>6931.82263</v>
      </c>
      <c r="D9" s="872">
        <v>7368.17732</v>
      </c>
      <c r="E9" s="877">
        <v>7389.331880000001</v>
      </c>
      <c r="F9" s="875">
        <v>201.20863000000008</v>
      </c>
      <c r="G9" s="930"/>
      <c r="H9" s="877">
        <v>2.989454305357581</v>
      </c>
      <c r="I9" s="873">
        <v>21.154560000000856</v>
      </c>
      <c r="J9" s="874"/>
      <c r="K9" s="878">
        <v>0.28710709692856384</v>
      </c>
    </row>
    <row r="10" spans="1:11" ht="16.5" customHeight="1">
      <c r="A10" s="879" t="s">
        <v>1114</v>
      </c>
      <c r="B10" s="872">
        <v>0</v>
      </c>
      <c r="C10" s="872">
        <v>0</v>
      </c>
      <c r="D10" s="872">
        <v>0</v>
      </c>
      <c r="E10" s="877">
        <v>0</v>
      </c>
      <c r="F10" s="875"/>
      <c r="G10" s="930"/>
      <c r="H10" s="877"/>
      <c r="I10" s="873"/>
      <c r="J10" s="874"/>
      <c r="K10" s="878"/>
    </row>
    <row r="11" spans="1:11" ht="16.5" customHeight="1">
      <c r="A11" s="879" t="s">
        <v>1115</v>
      </c>
      <c r="B11" s="872">
        <v>213095.12088536998</v>
      </c>
      <c r="C11" s="872">
        <v>225122.18400177</v>
      </c>
      <c r="D11" s="872">
        <v>375524.5327317</v>
      </c>
      <c r="E11" s="877">
        <v>373402.34987742</v>
      </c>
      <c r="F11" s="875">
        <v>12027.063116400008</v>
      </c>
      <c r="G11" s="930"/>
      <c r="H11" s="877">
        <v>5.643988030523568</v>
      </c>
      <c r="I11" s="873">
        <v>-2122.182854279992</v>
      </c>
      <c r="J11" s="874"/>
      <c r="K11" s="878">
        <v>-0.5651249570414145</v>
      </c>
    </row>
    <row r="12" spans="1:11" ht="16.5" customHeight="1">
      <c r="A12" s="862" t="s">
        <v>388</v>
      </c>
      <c r="B12" s="863">
        <v>52436.37697209001</v>
      </c>
      <c r="C12" s="863">
        <v>40402.852704940015</v>
      </c>
      <c r="D12" s="863">
        <v>28223.24826484</v>
      </c>
      <c r="E12" s="868">
        <v>28226.94826484</v>
      </c>
      <c r="F12" s="866">
        <v>-12033.524267149995</v>
      </c>
      <c r="G12" s="928"/>
      <c r="H12" s="868">
        <v>-22.948809513584443</v>
      </c>
      <c r="I12" s="864">
        <v>3.7000000000007276</v>
      </c>
      <c r="J12" s="865"/>
      <c r="K12" s="870">
        <v>0.013109759604142089</v>
      </c>
    </row>
    <row r="13" spans="1:11" ht="16.5" customHeight="1">
      <c r="A13" s="879" t="s">
        <v>1116</v>
      </c>
      <c r="B13" s="872">
        <v>28178.857369250003</v>
      </c>
      <c r="C13" s="872">
        <v>27483.93247425</v>
      </c>
      <c r="D13" s="872">
        <v>25072.94426484</v>
      </c>
      <c r="E13" s="877">
        <v>25072.94426484</v>
      </c>
      <c r="F13" s="875">
        <v>-694.9248950000037</v>
      </c>
      <c r="G13" s="930"/>
      <c r="H13" s="877">
        <v>-2.4661216240738564</v>
      </c>
      <c r="I13" s="873">
        <v>0</v>
      </c>
      <c r="J13" s="874"/>
      <c r="K13" s="878">
        <v>0</v>
      </c>
    </row>
    <row r="14" spans="1:11" ht="16.5" customHeight="1">
      <c r="A14" s="879" t="s">
        <v>1117</v>
      </c>
      <c r="B14" s="872">
        <v>348.2</v>
      </c>
      <c r="C14" s="872">
        <v>348.2</v>
      </c>
      <c r="D14" s="872">
        <v>382</v>
      </c>
      <c r="E14" s="877">
        <v>382</v>
      </c>
      <c r="F14" s="875">
        <v>0</v>
      </c>
      <c r="G14" s="930"/>
      <c r="H14" s="877">
        <v>0</v>
      </c>
      <c r="I14" s="873">
        <v>0</v>
      </c>
      <c r="J14" s="874"/>
      <c r="K14" s="878">
        <v>0</v>
      </c>
    </row>
    <row r="15" spans="1:11" ht="16.5" customHeight="1">
      <c r="A15" s="879" t="s">
        <v>1118</v>
      </c>
      <c r="B15" s="872">
        <v>3144.308000000001</v>
      </c>
      <c r="C15" s="872">
        <v>3185.09</v>
      </c>
      <c r="D15" s="872">
        <v>2768.3039999999996</v>
      </c>
      <c r="E15" s="877">
        <v>2772.004</v>
      </c>
      <c r="F15" s="875">
        <v>40.78199999999924</v>
      </c>
      <c r="G15" s="930"/>
      <c r="H15" s="877">
        <v>1.2970103437703697</v>
      </c>
      <c r="I15" s="873">
        <v>3.700000000000273</v>
      </c>
      <c r="J15" s="874"/>
      <c r="K15" s="878">
        <v>0.133655841265998</v>
      </c>
    </row>
    <row r="16" spans="1:11" ht="16.5" customHeight="1">
      <c r="A16" s="879" t="s">
        <v>1119</v>
      </c>
      <c r="B16" s="872">
        <v>20765.011602840004</v>
      </c>
      <c r="C16" s="872">
        <v>9385.63023069001</v>
      </c>
      <c r="D16" s="872">
        <v>0</v>
      </c>
      <c r="E16" s="877">
        <v>0</v>
      </c>
      <c r="F16" s="875">
        <v>-11379.381372149994</v>
      </c>
      <c r="G16" s="930"/>
      <c r="H16" s="877">
        <v>-54.800746514360966</v>
      </c>
      <c r="I16" s="873"/>
      <c r="J16" s="874"/>
      <c r="K16" s="878"/>
    </row>
    <row r="17" spans="1:11" ht="16.5" customHeight="1">
      <c r="A17" s="931" t="s">
        <v>1120</v>
      </c>
      <c r="B17" s="863">
        <v>0</v>
      </c>
      <c r="C17" s="863">
        <v>0</v>
      </c>
      <c r="D17" s="863">
        <v>0</v>
      </c>
      <c r="E17" s="868">
        <v>0</v>
      </c>
      <c r="F17" s="866"/>
      <c r="G17" s="928"/>
      <c r="H17" s="868"/>
      <c r="I17" s="864"/>
      <c r="J17" s="865"/>
      <c r="K17" s="870"/>
    </row>
    <row r="18" spans="1:11" ht="16.5" customHeight="1">
      <c r="A18" s="862" t="s">
        <v>1121</v>
      </c>
      <c r="B18" s="863">
        <v>2582.27786871</v>
      </c>
      <c r="C18" s="863">
        <v>2813.07573742</v>
      </c>
      <c r="D18" s="863">
        <v>14.79786871</v>
      </c>
      <c r="E18" s="868">
        <v>14.79786871</v>
      </c>
      <c r="F18" s="866">
        <v>230.79786871000033</v>
      </c>
      <c r="G18" s="928"/>
      <c r="H18" s="868">
        <v>8.937762721302239</v>
      </c>
      <c r="I18" s="864">
        <v>0</v>
      </c>
      <c r="J18" s="865"/>
      <c r="K18" s="870">
        <v>0</v>
      </c>
    </row>
    <row r="19" spans="1:11" ht="16.5" customHeight="1">
      <c r="A19" s="879" t="s">
        <v>391</v>
      </c>
      <c r="B19" s="872">
        <v>2572.27786871</v>
      </c>
      <c r="C19" s="872">
        <v>2730.9757374200003</v>
      </c>
      <c r="D19" s="873">
        <v>14.79786871</v>
      </c>
      <c r="E19" s="874">
        <v>14.79786871</v>
      </c>
      <c r="F19" s="875">
        <v>158.69786871000042</v>
      </c>
      <c r="G19" s="930"/>
      <c r="H19" s="877">
        <v>6.169546091441029</v>
      </c>
      <c r="I19" s="873">
        <v>0</v>
      </c>
      <c r="J19" s="874"/>
      <c r="K19" s="878">
        <v>0</v>
      </c>
    </row>
    <row r="20" spans="1:11" ht="16.5" customHeight="1">
      <c r="A20" s="879" t="s">
        <v>1122</v>
      </c>
      <c r="B20" s="872">
        <v>10</v>
      </c>
      <c r="C20" s="872">
        <v>82.1</v>
      </c>
      <c r="D20" s="873">
        <v>0</v>
      </c>
      <c r="E20" s="874">
        <v>0</v>
      </c>
      <c r="F20" s="875">
        <v>72.1</v>
      </c>
      <c r="G20" s="930"/>
      <c r="H20" s="877">
        <v>721</v>
      </c>
      <c r="I20" s="873"/>
      <c r="J20" s="874"/>
      <c r="K20" s="878"/>
    </row>
    <row r="21" spans="1:11" ht="16.5" customHeight="1">
      <c r="A21" s="862" t="s">
        <v>1123</v>
      </c>
      <c r="B21" s="863">
        <v>8327.68</v>
      </c>
      <c r="C21" s="863">
        <v>4659.25786871</v>
      </c>
      <c r="D21" s="863">
        <v>473.27786871</v>
      </c>
      <c r="E21" s="868">
        <v>70.77786870999999</v>
      </c>
      <c r="F21" s="866">
        <v>-3668.42213129</v>
      </c>
      <c r="G21" s="928"/>
      <c r="H21" s="868">
        <v>-44.05094973978347</v>
      </c>
      <c r="I21" s="864">
        <v>-402.5</v>
      </c>
      <c r="J21" s="865"/>
      <c r="K21" s="870">
        <v>-85.04517675780674</v>
      </c>
    </row>
    <row r="22" spans="1:11" ht="16.5" customHeight="1">
      <c r="A22" s="879" t="s">
        <v>392</v>
      </c>
      <c r="B22" s="872">
        <v>2096.5</v>
      </c>
      <c r="C22" s="872">
        <v>3971.3778687100003</v>
      </c>
      <c r="D22" s="872">
        <v>473.27786871</v>
      </c>
      <c r="E22" s="877">
        <v>70.77786870999999</v>
      </c>
      <c r="F22" s="875">
        <v>1874.8778687100003</v>
      </c>
      <c r="G22" s="930"/>
      <c r="H22" s="877">
        <v>89.428946754591</v>
      </c>
      <c r="I22" s="873">
        <v>-402.5</v>
      </c>
      <c r="J22" s="874"/>
      <c r="K22" s="878">
        <v>-85.04517675780674</v>
      </c>
    </row>
    <row r="23" spans="1:11" ht="16.5" customHeight="1">
      <c r="A23" s="879" t="s">
        <v>1124</v>
      </c>
      <c r="B23" s="872">
        <v>6231.18</v>
      </c>
      <c r="C23" s="872">
        <v>687.88</v>
      </c>
      <c r="D23" s="872">
        <v>0</v>
      </c>
      <c r="E23" s="877">
        <v>0</v>
      </c>
      <c r="F23" s="875">
        <v>-5543.3</v>
      </c>
      <c r="G23" s="930"/>
      <c r="H23" s="877">
        <v>-88.96067839478236</v>
      </c>
      <c r="I23" s="873">
        <v>0</v>
      </c>
      <c r="J23" s="874"/>
      <c r="K23" s="878"/>
    </row>
    <row r="24" spans="1:11" ht="16.5" customHeight="1">
      <c r="A24" s="862" t="s">
        <v>393</v>
      </c>
      <c r="B24" s="863">
        <v>4422.28936785</v>
      </c>
      <c r="C24" s="863">
        <v>4274.64256401</v>
      </c>
      <c r="D24" s="863">
        <v>4518.33211349</v>
      </c>
      <c r="E24" s="868">
        <v>4394.54373407</v>
      </c>
      <c r="F24" s="866">
        <v>-147.64680384000076</v>
      </c>
      <c r="G24" s="928"/>
      <c r="H24" s="868">
        <v>-3.3386961267933195</v>
      </c>
      <c r="I24" s="864">
        <v>-123.78837941999973</v>
      </c>
      <c r="J24" s="865"/>
      <c r="K24" s="870">
        <v>-2.739691910880462</v>
      </c>
    </row>
    <row r="25" spans="1:11" ht="16.5" customHeight="1">
      <c r="A25" s="862" t="s">
        <v>394</v>
      </c>
      <c r="B25" s="863">
        <v>34449.50874992001</v>
      </c>
      <c r="C25" s="863">
        <v>30876.127140709996</v>
      </c>
      <c r="D25" s="863">
        <v>39560.13759224002</v>
      </c>
      <c r="E25" s="868">
        <v>41067.519707550004</v>
      </c>
      <c r="F25" s="866">
        <v>-3573.3816092100133</v>
      </c>
      <c r="G25" s="928"/>
      <c r="H25" s="868">
        <v>-10.37280860853585</v>
      </c>
      <c r="I25" s="864">
        <v>1507.3821153099852</v>
      </c>
      <c r="J25" s="865"/>
      <c r="K25" s="870">
        <v>3.810356098472388</v>
      </c>
    </row>
    <row r="26" spans="1:11" ht="16.5" customHeight="1">
      <c r="A26" s="932" t="s">
        <v>395</v>
      </c>
      <c r="B26" s="933">
        <v>322043.86784394</v>
      </c>
      <c r="C26" s="933">
        <v>315079.96264756</v>
      </c>
      <c r="D26" s="933">
        <v>455682.50375969</v>
      </c>
      <c r="E26" s="934">
        <v>454566.2692013</v>
      </c>
      <c r="F26" s="935">
        <v>-6963.905196379987</v>
      </c>
      <c r="G26" s="936"/>
      <c r="H26" s="934">
        <v>-2.1624088801947448</v>
      </c>
      <c r="I26" s="937">
        <v>-1116.2345583899878</v>
      </c>
      <c r="J26" s="938"/>
      <c r="K26" s="939">
        <v>-0.24495883629068374</v>
      </c>
    </row>
    <row r="27" spans="1:11" ht="16.5" customHeight="1">
      <c r="A27" s="862" t="s">
        <v>396</v>
      </c>
      <c r="B27" s="863">
        <v>234188.76353819</v>
      </c>
      <c r="C27" s="863">
        <v>230483.82179542</v>
      </c>
      <c r="D27" s="863">
        <v>319323.21070028003</v>
      </c>
      <c r="E27" s="868">
        <v>308479.53947157</v>
      </c>
      <c r="F27" s="866">
        <v>-3704.9417427699955</v>
      </c>
      <c r="G27" s="928"/>
      <c r="H27" s="868">
        <v>-1.5820322404861313</v>
      </c>
      <c r="I27" s="864">
        <v>-10843.671228710038</v>
      </c>
      <c r="J27" s="865"/>
      <c r="K27" s="870">
        <v>-3.395829324442067</v>
      </c>
    </row>
    <row r="28" spans="1:11" ht="16.5" customHeight="1">
      <c r="A28" s="879" t="s">
        <v>1125</v>
      </c>
      <c r="B28" s="872">
        <v>141931.480013872</v>
      </c>
      <c r="C28" s="872">
        <v>137953.086839837</v>
      </c>
      <c r="D28" s="872">
        <v>170491.686875334</v>
      </c>
      <c r="E28" s="877">
        <v>165422.007730485</v>
      </c>
      <c r="F28" s="875">
        <v>-3978.393174035009</v>
      </c>
      <c r="G28" s="930"/>
      <c r="H28" s="877">
        <v>-2.8030378980379624</v>
      </c>
      <c r="I28" s="873">
        <v>-5069.679144849011</v>
      </c>
      <c r="J28" s="874"/>
      <c r="K28" s="878">
        <v>-2.973563836315394</v>
      </c>
    </row>
    <row r="29" spans="1:11" ht="16.5" customHeight="1">
      <c r="A29" s="879" t="s">
        <v>1126</v>
      </c>
      <c r="B29" s="872">
        <v>23431.563178128</v>
      </c>
      <c r="C29" s="872">
        <v>19543.132048163</v>
      </c>
      <c r="D29" s="872">
        <v>30353.971786665996</v>
      </c>
      <c r="E29" s="877">
        <v>24795.324548265005</v>
      </c>
      <c r="F29" s="875">
        <v>-3888.431129965</v>
      </c>
      <c r="G29" s="930"/>
      <c r="H29" s="877">
        <v>-16.59484303460652</v>
      </c>
      <c r="I29" s="873">
        <v>-5558.64723840099</v>
      </c>
      <c r="J29" s="874"/>
      <c r="K29" s="878">
        <v>-18.3127508896309</v>
      </c>
    </row>
    <row r="30" spans="1:11" ht="16.5" customHeight="1">
      <c r="A30" s="879" t="s">
        <v>1127</v>
      </c>
      <c r="B30" s="872">
        <v>54277.46827534</v>
      </c>
      <c r="C30" s="872">
        <v>56124.18855727</v>
      </c>
      <c r="D30" s="872">
        <v>100137.84686063</v>
      </c>
      <c r="E30" s="877">
        <v>100208.25766731</v>
      </c>
      <c r="F30" s="875">
        <v>1846.72028193</v>
      </c>
      <c r="G30" s="930"/>
      <c r="H30" s="877">
        <v>3.4023699715725773</v>
      </c>
      <c r="I30" s="873">
        <v>70.41080667999631</v>
      </c>
      <c r="J30" s="874"/>
      <c r="K30" s="878">
        <v>0.07031388120217201</v>
      </c>
    </row>
    <row r="31" spans="1:11" ht="16.5" customHeight="1">
      <c r="A31" s="879" t="s">
        <v>1128</v>
      </c>
      <c r="B31" s="872">
        <v>1784.0809251599999</v>
      </c>
      <c r="C31" s="872">
        <v>1850.1475115800001</v>
      </c>
      <c r="D31" s="872">
        <v>3154.34064104</v>
      </c>
      <c r="E31" s="877">
        <v>3273.33456609</v>
      </c>
      <c r="F31" s="875">
        <v>66.06658642000025</v>
      </c>
      <c r="G31" s="930"/>
      <c r="H31" s="877">
        <v>3.703116012748988</v>
      </c>
      <c r="I31" s="873">
        <v>118.99392505000014</v>
      </c>
      <c r="J31" s="874"/>
      <c r="K31" s="878">
        <v>3.772386644036242</v>
      </c>
    </row>
    <row r="32" spans="1:11" ht="16.5" customHeight="1">
      <c r="A32" s="879" t="s">
        <v>1129</v>
      </c>
      <c r="B32" s="872">
        <v>3550.39618998</v>
      </c>
      <c r="C32" s="872">
        <v>3818.03852578</v>
      </c>
      <c r="D32" s="872">
        <v>6064.78048169</v>
      </c>
      <c r="E32" s="877">
        <v>5682.123235660001</v>
      </c>
      <c r="F32" s="875">
        <v>267.6423357999997</v>
      </c>
      <c r="G32" s="930"/>
      <c r="H32" s="877">
        <v>7.538379422424611</v>
      </c>
      <c r="I32" s="873">
        <v>-382.65724602999853</v>
      </c>
      <c r="J32" s="874"/>
      <c r="K32" s="878">
        <v>-6.30949870626427</v>
      </c>
    </row>
    <row r="33" spans="1:11" ht="16.5" customHeight="1">
      <c r="A33" s="879" t="s">
        <v>1130</v>
      </c>
      <c r="B33" s="872">
        <v>9213.774955710003</v>
      </c>
      <c r="C33" s="872">
        <v>11195.228312790003</v>
      </c>
      <c r="D33" s="872">
        <v>9120.584054920006</v>
      </c>
      <c r="E33" s="877">
        <v>9098.491723759998</v>
      </c>
      <c r="F33" s="875">
        <v>1981.4533570799995</v>
      </c>
      <c r="G33" s="930"/>
      <c r="H33" s="877">
        <v>21.50533702640571</v>
      </c>
      <c r="I33" s="873">
        <v>-22.092331160007234</v>
      </c>
      <c r="J33" s="874"/>
      <c r="K33" s="878">
        <v>-0.24222496089041307</v>
      </c>
    </row>
    <row r="34" spans="1:11" ht="16.5" customHeight="1">
      <c r="A34" s="862" t="s">
        <v>1131</v>
      </c>
      <c r="B34" s="863">
        <v>0</v>
      </c>
      <c r="C34" s="863">
        <v>0</v>
      </c>
      <c r="D34" s="863">
        <v>11004.996158599995</v>
      </c>
      <c r="E34" s="868">
        <v>20522.527385800004</v>
      </c>
      <c r="F34" s="866"/>
      <c r="G34" s="928"/>
      <c r="H34" s="868"/>
      <c r="I34" s="864">
        <v>9517.531227200008</v>
      </c>
      <c r="J34" s="865"/>
      <c r="K34" s="870">
        <v>86.48373057143152</v>
      </c>
    </row>
    <row r="35" spans="1:11" ht="16.5" customHeight="1">
      <c r="A35" s="862" t="s">
        <v>397</v>
      </c>
      <c r="B35" s="863">
        <v>8280.34555804</v>
      </c>
      <c r="C35" s="863">
        <v>8515.243571759998</v>
      </c>
      <c r="D35" s="863">
        <v>9231.153389719997</v>
      </c>
      <c r="E35" s="868">
        <v>9324.30095133</v>
      </c>
      <c r="F35" s="866">
        <v>234.89801371999783</v>
      </c>
      <c r="G35" s="928"/>
      <c r="H35" s="868">
        <v>2.836814141070694</v>
      </c>
      <c r="I35" s="864">
        <v>93.14756161000332</v>
      </c>
      <c r="J35" s="865"/>
      <c r="K35" s="870">
        <v>1.0090565899786084</v>
      </c>
    </row>
    <row r="36" spans="1:11" ht="16.5" customHeight="1">
      <c r="A36" s="879" t="s">
        <v>1132</v>
      </c>
      <c r="B36" s="872">
        <v>40.44235803999996</v>
      </c>
      <c r="C36" s="872">
        <v>27.583331759999275</v>
      </c>
      <c r="D36" s="872">
        <v>77.4402697199993</v>
      </c>
      <c r="E36" s="877">
        <v>144.30687132999992</v>
      </c>
      <c r="F36" s="875">
        <v>-12.859026280000684</v>
      </c>
      <c r="G36" s="930"/>
      <c r="H36" s="877">
        <v>-31.795936001759152</v>
      </c>
      <c r="I36" s="873">
        <v>66.86660161000061</v>
      </c>
      <c r="J36" s="874"/>
      <c r="K36" s="878">
        <v>86.34603398434705</v>
      </c>
    </row>
    <row r="37" spans="1:11" ht="16.5" customHeight="1">
      <c r="A37" s="879" t="s">
        <v>1133</v>
      </c>
      <c r="B37" s="872">
        <v>0</v>
      </c>
      <c r="C37" s="872">
        <v>0</v>
      </c>
      <c r="D37" s="872">
        <v>0</v>
      </c>
      <c r="E37" s="877">
        <v>0</v>
      </c>
      <c r="F37" s="875"/>
      <c r="G37" s="930"/>
      <c r="H37" s="877"/>
      <c r="I37" s="873"/>
      <c r="J37" s="874"/>
      <c r="K37" s="878"/>
    </row>
    <row r="38" spans="1:11" ht="16.5" customHeight="1">
      <c r="A38" s="879" t="s">
        <v>1134</v>
      </c>
      <c r="B38" s="872">
        <v>0</v>
      </c>
      <c r="C38" s="872">
        <v>0</v>
      </c>
      <c r="D38" s="872">
        <v>0</v>
      </c>
      <c r="E38" s="877">
        <v>0</v>
      </c>
      <c r="F38" s="875"/>
      <c r="G38" s="930"/>
      <c r="H38" s="877"/>
      <c r="I38" s="873"/>
      <c r="J38" s="874"/>
      <c r="K38" s="878"/>
    </row>
    <row r="39" spans="1:11" ht="16.5" customHeight="1">
      <c r="A39" s="879" t="s">
        <v>1135</v>
      </c>
      <c r="B39" s="872">
        <v>0</v>
      </c>
      <c r="C39" s="872">
        <v>0</v>
      </c>
      <c r="D39" s="872">
        <v>0</v>
      </c>
      <c r="E39" s="877">
        <v>0</v>
      </c>
      <c r="F39" s="875"/>
      <c r="G39" s="930"/>
      <c r="H39" s="877"/>
      <c r="I39" s="873"/>
      <c r="J39" s="874"/>
      <c r="K39" s="878"/>
    </row>
    <row r="40" spans="1:11" ht="16.5" customHeight="1">
      <c r="A40" s="879" t="s">
        <v>1136</v>
      </c>
      <c r="B40" s="872">
        <v>0</v>
      </c>
      <c r="C40" s="872">
        <v>0</v>
      </c>
      <c r="D40" s="872">
        <v>0</v>
      </c>
      <c r="E40" s="877">
        <v>0</v>
      </c>
      <c r="F40" s="875"/>
      <c r="G40" s="930"/>
      <c r="H40" s="877"/>
      <c r="I40" s="873"/>
      <c r="J40" s="90"/>
      <c r="K40" s="878"/>
    </row>
    <row r="41" spans="1:11" ht="16.5" customHeight="1">
      <c r="A41" s="879" t="s">
        <v>1137</v>
      </c>
      <c r="B41" s="872">
        <v>8239.9032</v>
      </c>
      <c r="C41" s="872">
        <v>8487.66024</v>
      </c>
      <c r="D41" s="872">
        <v>9153.713119999999</v>
      </c>
      <c r="E41" s="877">
        <v>9179.99408</v>
      </c>
      <c r="F41" s="875">
        <v>247.7570399999986</v>
      </c>
      <c r="G41" s="930"/>
      <c r="H41" s="877">
        <v>3.006795516724014</v>
      </c>
      <c r="I41" s="873">
        <v>26.28096000000187</v>
      </c>
      <c r="J41" s="90"/>
      <c r="K41" s="878">
        <v>0.28710709692857267</v>
      </c>
    </row>
    <row r="42" spans="1:11" ht="16.5" customHeight="1">
      <c r="A42" s="879" t="s">
        <v>1138</v>
      </c>
      <c r="B42" s="872">
        <v>0</v>
      </c>
      <c r="C42" s="872">
        <v>0</v>
      </c>
      <c r="D42" s="872">
        <v>0</v>
      </c>
      <c r="E42" s="877">
        <v>0</v>
      </c>
      <c r="F42" s="875">
        <v>0</v>
      </c>
      <c r="G42" s="930"/>
      <c r="H42" s="877"/>
      <c r="I42" s="873">
        <v>0</v>
      </c>
      <c r="J42" s="874"/>
      <c r="K42" s="878"/>
    </row>
    <row r="43" spans="1:11" ht="16.5" customHeight="1">
      <c r="A43" s="862" t="s">
        <v>398</v>
      </c>
      <c r="B43" s="863">
        <v>50427.28249886</v>
      </c>
      <c r="C43" s="863">
        <v>54887.43136917</v>
      </c>
      <c r="D43" s="863">
        <v>85303.68450728</v>
      </c>
      <c r="E43" s="868">
        <v>89515.81687069</v>
      </c>
      <c r="F43" s="866">
        <v>4460.148870310004</v>
      </c>
      <c r="G43" s="928"/>
      <c r="H43" s="868">
        <v>8.844713911384842</v>
      </c>
      <c r="I43" s="864">
        <v>4212.132363409997</v>
      </c>
      <c r="J43" s="517"/>
      <c r="K43" s="870">
        <v>4.937808240921322</v>
      </c>
    </row>
    <row r="44" spans="1:11" ht="16.5" customHeight="1" thickBot="1">
      <c r="A44" s="895" t="s">
        <v>399</v>
      </c>
      <c r="B44" s="896">
        <v>29147.51874884999</v>
      </c>
      <c r="C44" s="896">
        <v>21193.43267379</v>
      </c>
      <c r="D44" s="896">
        <v>30819.454376699996</v>
      </c>
      <c r="E44" s="900">
        <v>26724.063354040005</v>
      </c>
      <c r="F44" s="899">
        <v>-7954.0860750599895</v>
      </c>
      <c r="G44" s="940"/>
      <c r="H44" s="900">
        <v>-27.289067531258787</v>
      </c>
      <c r="I44" s="897">
        <v>-4095.391022659991</v>
      </c>
      <c r="J44" s="941"/>
      <c r="K44" s="901">
        <v>-13.288330716705266</v>
      </c>
    </row>
    <row r="45" spans="1:11" ht="16.5" customHeight="1" thickTop="1">
      <c r="A45" s="942" t="s">
        <v>1107</v>
      </c>
      <c r="B45" s="11"/>
      <c r="C45" s="11"/>
      <c r="D45" s="943"/>
      <c r="E45" s="903"/>
      <c r="F45" s="903"/>
      <c r="G45" s="903"/>
      <c r="H45" s="903"/>
      <c r="I45" s="903"/>
      <c r="J45" s="903"/>
      <c r="K45" s="903"/>
    </row>
    <row r="46" spans="1:11" ht="16.5" customHeight="1">
      <c r="A46" s="946" t="s">
        <v>1382</v>
      </c>
      <c r="B46" s="947"/>
      <c r="C46" s="948"/>
      <c r="D46" s="911"/>
      <c r="E46" s="911"/>
      <c r="F46" s="913"/>
      <c r="G46" s="913"/>
      <c r="H46" s="911"/>
      <c r="I46" s="913"/>
      <c r="J46" s="913"/>
      <c r="K46" s="913"/>
    </row>
    <row r="47" spans="1:11" ht="16.5" customHeight="1">
      <c r="A47" s="946" t="s">
        <v>1383</v>
      </c>
      <c r="B47" s="947"/>
      <c r="C47" s="909"/>
      <c r="D47" s="911"/>
      <c r="E47" s="911"/>
      <c r="F47" s="913"/>
      <c r="G47" s="913"/>
      <c r="H47" s="911"/>
      <c r="I47" s="913"/>
      <c r="J47" s="913"/>
      <c r="K47" s="913"/>
    </row>
    <row r="48" spans="1:11" ht="16.5" customHeight="1">
      <c r="A48" s="944" t="s">
        <v>1108</v>
      </c>
      <c r="B48" s="11"/>
      <c r="C48" s="11"/>
      <c r="D48" s="943"/>
      <c r="E48" s="903"/>
      <c r="F48" s="903"/>
      <c r="G48" s="903"/>
      <c r="H48" s="903"/>
      <c r="I48" s="903"/>
      <c r="J48" s="903"/>
      <c r="K48" s="903"/>
    </row>
    <row r="49" spans="1:11" ht="16.5" customHeight="1">
      <c r="A49" s="909" t="s">
        <v>1139</v>
      </c>
      <c r="B49" s="911">
        <v>211545.38932733</v>
      </c>
      <c r="C49" s="911">
        <v>223538.76306001</v>
      </c>
      <c r="D49" s="913">
        <v>373661.55666198</v>
      </c>
      <c r="E49" s="913">
        <v>371467.38080609</v>
      </c>
      <c r="F49" s="913">
        <v>9077.504932900018</v>
      </c>
      <c r="G49" s="945" t="s">
        <v>361</v>
      </c>
      <c r="H49" s="911">
        <v>4.291043620361844</v>
      </c>
      <c r="I49" s="913">
        <v>-4668.582772549969</v>
      </c>
      <c r="J49" s="945" t="s">
        <v>362</v>
      </c>
      <c r="K49" s="913">
        <v>-1.249414795103806</v>
      </c>
    </row>
    <row r="50" spans="1:11" ht="16.5" customHeight="1">
      <c r="A50" s="909" t="s">
        <v>1140</v>
      </c>
      <c r="B50" s="911">
        <v>22643.331710860042</v>
      </c>
      <c r="C50" s="911">
        <v>6945.0919728300105</v>
      </c>
      <c r="D50" s="913">
        <v>-54338.34133458999</v>
      </c>
      <c r="E50" s="913">
        <v>-62987.820166649995</v>
      </c>
      <c r="F50" s="913">
        <v>-12782.370938250031</v>
      </c>
      <c r="G50" s="945" t="s">
        <v>361</v>
      </c>
      <c r="H50" s="911">
        <v>-56.45092825328102</v>
      </c>
      <c r="I50" s="913">
        <v>-6175.071915400011</v>
      </c>
      <c r="J50" s="945" t="s">
        <v>362</v>
      </c>
      <c r="K50" s="913">
        <v>11.364115583464018</v>
      </c>
    </row>
    <row r="51" spans="1:11" ht="16.5" customHeight="1">
      <c r="A51" s="909" t="s">
        <v>1141</v>
      </c>
      <c r="B51" s="911">
        <v>45125.292497789975</v>
      </c>
      <c r="C51" s="911">
        <v>45204.736902250006</v>
      </c>
      <c r="D51" s="911">
        <v>76563.00129173999</v>
      </c>
      <c r="E51" s="911">
        <v>75172.36051718</v>
      </c>
      <c r="F51" s="913">
        <v>-2836.4243953199693</v>
      </c>
      <c r="G51" s="945" t="s">
        <v>361</v>
      </c>
      <c r="H51" s="911">
        <v>-6.285664287846742</v>
      </c>
      <c r="I51" s="913">
        <v>-3865.047691219981</v>
      </c>
      <c r="J51" s="945" t="s">
        <v>362</v>
      </c>
      <c r="K51" s="913">
        <v>-5.048192502919766</v>
      </c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PageLayoutView="0" workbookViewId="0" topLeftCell="A1">
      <selection activeCell="A2" sqref="A2:M2"/>
    </sheetView>
  </sheetViews>
  <sheetFormatPr defaultColWidth="9.140625" defaultRowHeight="24.75" customHeight="1"/>
  <cols>
    <col min="1" max="1" width="6.28125" style="567" customWidth="1"/>
    <col min="2" max="2" width="34.28125" style="553" bestFit="1" customWidth="1"/>
    <col min="3" max="3" width="7.140625" style="553" customWidth="1"/>
    <col min="4" max="4" width="8.140625" style="553" bestFit="1" customWidth="1"/>
    <col min="5" max="5" width="8.28125" style="553" bestFit="1" customWidth="1"/>
    <col min="6" max="6" width="8.140625" style="553" bestFit="1" customWidth="1"/>
    <col min="7" max="7" width="8.7109375" style="553" bestFit="1" customWidth="1"/>
    <col min="8" max="8" width="8.28125" style="553" bestFit="1" customWidth="1"/>
    <col min="9" max="9" width="8.140625" style="553" bestFit="1" customWidth="1"/>
    <col min="10" max="13" width="7.140625" style="553" bestFit="1" customWidth="1"/>
    <col min="14" max="14" width="5.57421875" style="553" customWidth="1"/>
    <col min="15" max="16384" width="9.140625" style="553" customWidth="1"/>
  </cols>
  <sheetData>
    <row r="1" spans="1:13" ht="12.75">
      <c r="A1" s="1628" t="s">
        <v>303</v>
      </c>
      <c r="B1" s="1628"/>
      <c r="C1" s="1628"/>
      <c r="D1" s="1628"/>
      <c r="E1" s="1628"/>
      <c r="F1" s="1628"/>
      <c r="G1" s="1628"/>
      <c r="H1" s="1628"/>
      <c r="I1" s="1628"/>
      <c r="J1" s="1628"/>
      <c r="K1" s="1628"/>
      <c r="L1" s="1628"/>
      <c r="M1" s="1628"/>
    </row>
    <row r="2" spans="1:13" ht="12.75">
      <c r="A2" s="1628" t="s">
        <v>893</v>
      </c>
      <c r="B2" s="1628"/>
      <c r="C2" s="1628"/>
      <c r="D2" s="1628"/>
      <c r="E2" s="1628"/>
      <c r="F2" s="1628"/>
      <c r="G2" s="1628"/>
      <c r="H2" s="1628"/>
      <c r="I2" s="1628"/>
      <c r="J2" s="1628"/>
      <c r="K2" s="1628"/>
      <c r="L2" s="1628"/>
      <c r="M2" s="1628"/>
    </row>
    <row r="3" spans="1:13" ht="12.75">
      <c r="A3" s="1628" t="s">
        <v>509</v>
      </c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</row>
    <row r="4" spans="1:13" ht="12.75">
      <c r="A4" s="1628" t="s">
        <v>390</v>
      </c>
      <c r="B4" s="1628"/>
      <c r="C4" s="1628"/>
      <c r="D4" s="1628"/>
      <c r="E4" s="1628"/>
      <c r="F4" s="1628"/>
      <c r="G4" s="1628"/>
      <c r="H4" s="1628"/>
      <c r="I4" s="1628"/>
      <c r="J4" s="1628"/>
      <c r="K4" s="1628"/>
      <c r="L4" s="1628"/>
      <c r="M4" s="1628"/>
    </row>
    <row r="5" spans="1:13" ht="12.75">
      <c r="A5" s="1628" t="s">
        <v>1079</v>
      </c>
      <c r="B5" s="1628"/>
      <c r="C5" s="1628"/>
      <c r="D5" s="1628"/>
      <c r="E5" s="1628"/>
      <c r="F5" s="1628"/>
      <c r="G5" s="1628"/>
      <c r="H5" s="1628"/>
      <c r="I5" s="1628"/>
      <c r="J5" s="1628"/>
      <c r="K5" s="1628"/>
      <c r="L5" s="1628"/>
      <c r="M5" s="1628"/>
    </row>
    <row r="6" spans="1:13" ht="13.5" thickBot="1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</row>
    <row r="7" spans="1:13" ht="16.5" thickTop="1">
      <c r="A7" s="1625" t="s">
        <v>510</v>
      </c>
      <c r="B7" s="1636" t="s">
        <v>511</v>
      </c>
      <c r="C7" s="585" t="s">
        <v>423</v>
      </c>
      <c r="D7" s="605" t="s">
        <v>788</v>
      </c>
      <c r="E7" s="1622" t="s">
        <v>431</v>
      </c>
      <c r="F7" s="1623"/>
      <c r="G7" s="1624" t="s">
        <v>274</v>
      </c>
      <c r="H7" s="1624"/>
      <c r="I7" s="1623"/>
      <c r="J7" s="1629" t="s">
        <v>883</v>
      </c>
      <c r="K7" s="1630"/>
      <c r="L7" s="1630"/>
      <c r="M7" s="1631"/>
    </row>
    <row r="8" spans="1:13" ht="12.75">
      <c r="A8" s="1626"/>
      <c r="B8" s="1633"/>
      <c r="C8" s="586" t="s">
        <v>424</v>
      </c>
      <c r="D8" s="606" t="s">
        <v>1081</v>
      </c>
      <c r="E8" s="606" t="s">
        <v>1082</v>
      </c>
      <c r="F8" s="606" t="s">
        <v>1081</v>
      </c>
      <c r="G8" s="606" t="s">
        <v>1083</v>
      </c>
      <c r="H8" s="606" t="s">
        <v>1082</v>
      </c>
      <c r="I8" s="606" t="s">
        <v>1081</v>
      </c>
      <c r="J8" s="1632" t="s">
        <v>513</v>
      </c>
      <c r="K8" s="1632" t="s">
        <v>514</v>
      </c>
      <c r="L8" s="1632" t="s">
        <v>515</v>
      </c>
      <c r="M8" s="1634" t="s">
        <v>516</v>
      </c>
    </row>
    <row r="9" spans="1:13" ht="12.75">
      <c r="A9" s="1627"/>
      <c r="B9" s="607">
        <v>1</v>
      </c>
      <c r="C9" s="608">
        <v>2</v>
      </c>
      <c r="D9" s="607">
        <v>3</v>
      </c>
      <c r="E9" s="607">
        <v>4</v>
      </c>
      <c r="F9" s="607">
        <v>5</v>
      </c>
      <c r="G9" s="609">
        <v>6</v>
      </c>
      <c r="H9" s="610">
        <v>7</v>
      </c>
      <c r="I9" s="610">
        <v>8</v>
      </c>
      <c r="J9" s="1633"/>
      <c r="K9" s="1633"/>
      <c r="L9" s="1633"/>
      <c r="M9" s="1635"/>
    </row>
    <row r="10" spans="1:13" ht="24.75" customHeight="1">
      <c r="A10" s="587"/>
      <c r="B10" s="792" t="s">
        <v>517</v>
      </c>
      <c r="C10" s="793">
        <v>100</v>
      </c>
      <c r="D10" s="794">
        <v>185.4</v>
      </c>
      <c r="E10" s="794">
        <v>216.6</v>
      </c>
      <c r="F10" s="794">
        <v>241.9</v>
      </c>
      <c r="G10" s="795">
        <v>262.8</v>
      </c>
      <c r="H10" s="795">
        <v>270.4</v>
      </c>
      <c r="I10" s="795">
        <v>271.4</v>
      </c>
      <c r="J10" s="796">
        <v>30.474649406688258</v>
      </c>
      <c r="K10" s="797">
        <v>11.680517082179136</v>
      </c>
      <c r="L10" s="797">
        <v>12.195121951219505</v>
      </c>
      <c r="M10" s="798">
        <v>0.36982248520709504</v>
      </c>
    </row>
    <row r="11" spans="1:13" ht="24.75" customHeight="1">
      <c r="A11" s="574">
        <v>1</v>
      </c>
      <c r="B11" s="588" t="s">
        <v>518</v>
      </c>
      <c r="C11" s="573">
        <v>26.97</v>
      </c>
      <c r="D11" s="591">
        <v>157</v>
      </c>
      <c r="E11" s="591">
        <v>157</v>
      </c>
      <c r="F11" s="591">
        <v>187</v>
      </c>
      <c r="G11" s="592">
        <v>187.3</v>
      </c>
      <c r="H11" s="592">
        <v>187.3</v>
      </c>
      <c r="I11" s="593">
        <v>187.3</v>
      </c>
      <c r="J11" s="589">
        <v>19.10828025477707</v>
      </c>
      <c r="K11" s="589">
        <v>19.10828025477707</v>
      </c>
      <c r="L11" s="589">
        <v>0.16042780748664143</v>
      </c>
      <c r="M11" s="590">
        <v>0</v>
      </c>
    </row>
    <row r="12" spans="1:13" ht="24.75" customHeight="1">
      <c r="A12" s="572"/>
      <c r="B12" s="596" t="s">
        <v>519</v>
      </c>
      <c r="C12" s="575">
        <v>9.8</v>
      </c>
      <c r="D12" s="594">
        <v>150.2</v>
      </c>
      <c r="E12" s="594">
        <v>150.2</v>
      </c>
      <c r="F12" s="594">
        <v>177.6</v>
      </c>
      <c r="G12" s="14">
        <v>177.7</v>
      </c>
      <c r="H12" s="14">
        <v>177.7</v>
      </c>
      <c r="I12" s="595">
        <v>177.7</v>
      </c>
      <c r="J12" s="597">
        <v>18.242343541944066</v>
      </c>
      <c r="K12" s="597">
        <v>18.242343541944066</v>
      </c>
      <c r="L12" s="597">
        <v>0.05630630630631117</v>
      </c>
      <c r="M12" s="598">
        <v>0</v>
      </c>
    </row>
    <row r="13" spans="1:13" ht="27.75" customHeight="1">
      <c r="A13" s="572"/>
      <c r="B13" s="596" t="s">
        <v>520</v>
      </c>
      <c r="C13" s="575">
        <v>17.17</v>
      </c>
      <c r="D13" s="594">
        <v>160.9</v>
      </c>
      <c r="E13" s="594">
        <v>160.9</v>
      </c>
      <c r="F13" s="594">
        <v>192.3</v>
      </c>
      <c r="G13" s="14">
        <v>192.8</v>
      </c>
      <c r="H13" s="14">
        <v>192.8</v>
      </c>
      <c r="I13" s="595">
        <v>192.8</v>
      </c>
      <c r="J13" s="597">
        <v>19.515226848974535</v>
      </c>
      <c r="K13" s="597">
        <v>19.515226848974535</v>
      </c>
      <c r="L13" s="597">
        <v>0.2600104004160073</v>
      </c>
      <c r="M13" s="598">
        <v>0</v>
      </c>
    </row>
    <row r="14" spans="1:13" ht="18.75" customHeight="1">
      <c r="A14" s="574">
        <v>1.1</v>
      </c>
      <c r="B14" s="588" t="s">
        <v>521</v>
      </c>
      <c r="C14" s="576">
        <v>2.82</v>
      </c>
      <c r="D14" s="591">
        <v>199.3</v>
      </c>
      <c r="E14" s="591">
        <v>199.3</v>
      </c>
      <c r="F14" s="591">
        <v>236.5</v>
      </c>
      <c r="G14" s="592">
        <v>236.5</v>
      </c>
      <c r="H14" s="592">
        <v>236.5</v>
      </c>
      <c r="I14" s="593">
        <v>236.5</v>
      </c>
      <c r="J14" s="589">
        <v>18.665328650275967</v>
      </c>
      <c r="K14" s="589">
        <v>18.665328650275967</v>
      </c>
      <c r="L14" s="589">
        <v>0</v>
      </c>
      <c r="M14" s="590">
        <v>0</v>
      </c>
    </row>
    <row r="15" spans="1:13" ht="24.75" customHeight="1">
      <c r="A15" s="574"/>
      <c r="B15" s="596" t="s">
        <v>519</v>
      </c>
      <c r="C15" s="577">
        <v>0.31</v>
      </c>
      <c r="D15" s="594">
        <v>171.5</v>
      </c>
      <c r="E15" s="594">
        <v>171.5</v>
      </c>
      <c r="F15" s="594">
        <v>215.4</v>
      </c>
      <c r="G15" s="14">
        <v>215.4</v>
      </c>
      <c r="H15" s="14">
        <v>215.4</v>
      </c>
      <c r="I15" s="595">
        <v>215.4</v>
      </c>
      <c r="J15" s="597">
        <v>25.59766763848397</v>
      </c>
      <c r="K15" s="597">
        <v>25.59766763848397</v>
      </c>
      <c r="L15" s="597">
        <v>0</v>
      </c>
      <c r="M15" s="598">
        <v>0</v>
      </c>
    </row>
    <row r="16" spans="1:13" ht="24.75" customHeight="1">
      <c r="A16" s="574"/>
      <c r="B16" s="596" t="s">
        <v>520</v>
      </c>
      <c r="C16" s="577">
        <v>2.51</v>
      </c>
      <c r="D16" s="594">
        <v>202.7</v>
      </c>
      <c r="E16" s="594">
        <v>202.7</v>
      </c>
      <c r="F16" s="594">
        <v>239.1</v>
      </c>
      <c r="G16" s="14">
        <v>239.1</v>
      </c>
      <c r="H16" s="14">
        <v>239.1</v>
      </c>
      <c r="I16" s="595">
        <v>239.1</v>
      </c>
      <c r="J16" s="597">
        <v>17.957572767636904</v>
      </c>
      <c r="K16" s="597">
        <v>17.957572767636904</v>
      </c>
      <c r="L16" s="597">
        <v>0</v>
      </c>
      <c r="M16" s="598">
        <v>0</v>
      </c>
    </row>
    <row r="17" spans="1:13" ht="24.75" customHeight="1">
      <c r="A17" s="574">
        <v>1.2</v>
      </c>
      <c r="B17" s="588" t="s">
        <v>522</v>
      </c>
      <c r="C17" s="576">
        <v>1.14</v>
      </c>
      <c r="D17" s="591">
        <v>164.1</v>
      </c>
      <c r="E17" s="591">
        <v>164.1</v>
      </c>
      <c r="F17" s="591">
        <v>201.5</v>
      </c>
      <c r="G17" s="592">
        <v>210</v>
      </c>
      <c r="H17" s="592">
        <v>210</v>
      </c>
      <c r="I17" s="593">
        <v>210</v>
      </c>
      <c r="J17" s="589">
        <v>22.790981109079837</v>
      </c>
      <c r="K17" s="589">
        <v>22.790981109079837</v>
      </c>
      <c r="L17" s="589">
        <v>4.218362282878417</v>
      </c>
      <c r="M17" s="590">
        <v>0</v>
      </c>
    </row>
    <row r="18" spans="1:13" ht="24.75" customHeight="1">
      <c r="A18" s="574"/>
      <c r="B18" s="596" t="s">
        <v>519</v>
      </c>
      <c r="C18" s="577">
        <v>0.19</v>
      </c>
      <c r="D18" s="594">
        <v>161</v>
      </c>
      <c r="E18" s="594">
        <v>161</v>
      </c>
      <c r="F18" s="594">
        <v>182.4</v>
      </c>
      <c r="G18" s="14">
        <v>187.3</v>
      </c>
      <c r="H18" s="14">
        <v>187.3</v>
      </c>
      <c r="I18" s="595">
        <v>187.3</v>
      </c>
      <c r="J18" s="597">
        <v>13.291925465838503</v>
      </c>
      <c r="K18" s="597">
        <v>13.291925465838503</v>
      </c>
      <c r="L18" s="597">
        <v>2.686403508771946</v>
      </c>
      <c r="M18" s="598">
        <v>0</v>
      </c>
    </row>
    <row r="19" spans="1:13" ht="24.75" customHeight="1">
      <c r="A19" s="574"/>
      <c r="B19" s="596" t="s">
        <v>520</v>
      </c>
      <c r="C19" s="577">
        <v>0.95</v>
      </c>
      <c r="D19" s="594">
        <v>164.7</v>
      </c>
      <c r="E19" s="594">
        <v>164.7</v>
      </c>
      <c r="F19" s="594">
        <v>205.3</v>
      </c>
      <c r="G19" s="14">
        <v>214.5</v>
      </c>
      <c r="H19" s="14">
        <v>214.5</v>
      </c>
      <c r="I19" s="595">
        <v>214.5</v>
      </c>
      <c r="J19" s="597">
        <v>24.65088038858532</v>
      </c>
      <c r="K19" s="597">
        <v>24.65088038858532</v>
      </c>
      <c r="L19" s="597">
        <v>4.481246955674621</v>
      </c>
      <c r="M19" s="598">
        <v>0</v>
      </c>
    </row>
    <row r="20" spans="1:13" ht="24.75" customHeight="1">
      <c r="A20" s="574">
        <v>1.3</v>
      </c>
      <c r="B20" s="588" t="s">
        <v>523</v>
      </c>
      <c r="C20" s="576">
        <v>0.55</v>
      </c>
      <c r="D20" s="591">
        <v>204.1</v>
      </c>
      <c r="E20" s="591">
        <v>204.1</v>
      </c>
      <c r="F20" s="591">
        <v>290.6</v>
      </c>
      <c r="G20" s="592">
        <v>290.6</v>
      </c>
      <c r="H20" s="592">
        <v>290.6</v>
      </c>
      <c r="I20" s="593">
        <v>290.6</v>
      </c>
      <c r="J20" s="589">
        <v>42.38118569328762</v>
      </c>
      <c r="K20" s="589">
        <v>42.38118569328762</v>
      </c>
      <c r="L20" s="589">
        <v>0</v>
      </c>
      <c r="M20" s="590">
        <v>0</v>
      </c>
    </row>
    <row r="21" spans="1:13" ht="24.75" customHeight="1">
      <c r="A21" s="574"/>
      <c r="B21" s="596" t="s">
        <v>519</v>
      </c>
      <c r="C21" s="577">
        <v>0.1</v>
      </c>
      <c r="D21" s="594">
        <v>182.3</v>
      </c>
      <c r="E21" s="594">
        <v>182.3</v>
      </c>
      <c r="F21" s="594">
        <v>250</v>
      </c>
      <c r="G21" s="14">
        <v>250</v>
      </c>
      <c r="H21" s="14">
        <v>250</v>
      </c>
      <c r="I21" s="595">
        <v>250</v>
      </c>
      <c r="J21" s="597">
        <v>37.13658804168952</v>
      </c>
      <c r="K21" s="597">
        <v>37.13658804168952</v>
      </c>
      <c r="L21" s="597">
        <v>0</v>
      </c>
      <c r="M21" s="598">
        <v>0</v>
      </c>
    </row>
    <row r="22" spans="1:13" ht="24.75" customHeight="1">
      <c r="A22" s="574"/>
      <c r="B22" s="596" t="s">
        <v>520</v>
      </c>
      <c r="C22" s="577">
        <v>0.45</v>
      </c>
      <c r="D22" s="594">
        <v>209</v>
      </c>
      <c r="E22" s="594">
        <v>209</v>
      </c>
      <c r="F22" s="594">
        <v>299.9</v>
      </c>
      <c r="G22" s="14">
        <v>299.9</v>
      </c>
      <c r="H22" s="14">
        <v>299.9</v>
      </c>
      <c r="I22" s="595">
        <v>299.9</v>
      </c>
      <c r="J22" s="597">
        <v>43.49282296650716</v>
      </c>
      <c r="K22" s="597">
        <v>43.49282296650716</v>
      </c>
      <c r="L22" s="597">
        <v>0</v>
      </c>
      <c r="M22" s="598">
        <v>0</v>
      </c>
    </row>
    <row r="23" spans="1:13" ht="24.75" customHeight="1">
      <c r="A23" s="574">
        <v>1.4</v>
      </c>
      <c r="B23" s="588" t="s">
        <v>890</v>
      </c>
      <c r="C23" s="576">
        <v>4.01</v>
      </c>
      <c r="D23" s="591">
        <v>180.2</v>
      </c>
      <c r="E23" s="591">
        <v>180.2</v>
      </c>
      <c r="F23" s="591">
        <v>227.9</v>
      </c>
      <c r="G23" s="592">
        <v>227.9</v>
      </c>
      <c r="H23" s="592">
        <v>227.9</v>
      </c>
      <c r="I23" s="593">
        <v>227.9</v>
      </c>
      <c r="J23" s="589">
        <v>26.47058823529413</v>
      </c>
      <c r="K23" s="589">
        <v>26.47058823529413</v>
      </c>
      <c r="L23" s="589">
        <v>0</v>
      </c>
      <c r="M23" s="590">
        <v>0</v>
      </c>
    </row>
    <row r="24" spans="1:13" ht="24.75" customHeight="1">
      <c r="A24" s="574"/>
      <c r="B24" s="596" t="s">
        <v>519</v>
      </c>
      <c r="C24" s="577">
        <v>0.17</v>
      </c>
      <c r="D24" s="594">
        <v>152.2</v>
      </c>
      <c r="E24" s="594">
        <v>152.2</v>
      </c>
      <c r="F24" s="594">
        <v>194.8</v>
      </c>
      <c r="G24" s="14">
        <v>194.8</v>
      </c>
      <c r="H24" s="14">
        <v>194.8</v>
      </c>
      <c r="I24" s="595">
        <v>194.8</v>
      </c>
      <c r="J24" s="597">
        <v>27.989487516425783</v>
      </c>
      <c r="K24" s="597">
        <v>27.989487516425783</v>
      </c>
      <c r="L24" s="597">
        <v>0</v>
      </c>
      <c r="M24" s="598">
        <v>0</v>
      </c>
    </row>
    <row r="25" spans="1:13" ht="24.75" customHeight="1">
      <c r="A25" s="574"/>
      <c r="B25" s="596" t="s">
        <v>520</v>
      </c>
      <c r="C25" s="577">
        <v>3.84</v>
      </c>
      <c r="D25" s="594">
        <v>181.5</v>
      </c>
      <c r="E25" s="594">
        <v>181.5</v>
      </c>
      <c r="F25" s="594">
        <v>229.4</v>
      </c>
      <c r="G25" s="14">
        <v>229.4</v>
      </c>
      <c r="H25" s="14">
        <v>229.4</v>
      </c>
      <c r="I25" s="595">
        <v>229.4</v>
      </c>
      <c r="J25" s="597">
        <v>26.39118457300276</v>
      </c>
      <c r="K25" s="597">
        <v>26.39118457300276</v>
      </c>
      <c r="L25" s="597">
        <v>0</v>
      </c>
      <c r="M25" s="598">
        <v>0</v>
      </c>
    </row>
    <row r="26" spans="1:13" s="567" customFormat="1" ht="24.75" customHeight="1">
      <c r="A26" s="574">
        <v>1.5</v>
      </c>
      <c r="B26" s="588" t="s">
        <v>524</v>
      </c>
      <c r="C26" s="576">
        <v>10.55</v>
      </c>
      <c r="D26" s="591">
        <v>174.5</v>
      </c>
      <c r="E26" s="591">
        <v>174.5</v>
      </c>
      <c r="F26" s="591">
        <v>207.8</v>
      </c>
      <c r="G26" s="592">
        <v>207.8</v>
      </c>
      <c r="H26" s="592">
        <v>207.8</v>
      </c>
      <c r="I26" s="593">
        <v>207.8</v>
      </c>
      <c r="J26" s="589">
        <v>19.08309455587394</v>
      </c>
      <c r="K26" s="589">
        <v>19.08309455587394</v>
      </c>
      <c r="L26" s="589">
        <v>0</v>
      </c>
      <c r="M26" s="590">
        <v>0</v>
      </c>
    </row>
    <row r="27" spans="1:13" ht="24.75" customHeight="1">
      <c r="A27" s="574"/>
      <c r="B27" s="596" t="s">
        <v>519</v>
      </c>
      <c r="C27" s="577">
        <v>6.8</v>
      </c>
      <c r="D27" s="594">
        <v>164.5</v>
      </c>
      <c r="E27" s="594">
        <v>164.5</v>
      </c>
      <c r="F27" s="594">
        <v>194.7</v>
      </c>
      <c r="G27" s="14">
        <v>194.7</v>
      </c>
      <c r="H27" s="14">
        <v>194.7</v>
      </c>
      <c r="I27" s="595">
        <v>194.7</v>
      </c>
      <c r="J27" s="597">
        <v>18.358662613981764</v>
      </c>
      <c r="K27" s="597">
        <v>18.358662613981764</v>
      </c>
      <c r="L27" s="597">
        <v>0</v>
      </c>
      <c r="M27" s="598">
        <v>0</v>
      </c>
    </row>
    <row r="28" spans="1:15" ht="24.75" customHeight="1">
      <c r="A28" s="574"/>
      <c r="B28" s="596" t="s">
        <v>520</v>
      </c>
      <c r="C28" s="577">
        <v>3.75</v>
      </c>
      <c r="D28" s="594">
        <v>192.8</v>
      </c>
      <c r="E28" s="594">
        <v>192.8</v>
      </c>
      <c r="F28" s="594">
        <v>231.6</v>
      </c>
      <c r="G28" s="14">
        <v>231.6</v>
      </c>
      <c r="H28" s="14">
        <v>231.6</v>
      </c>
      <c r="I28" s="595">
        <v>231.6</v>
      </c>
      <c r="J28" s="597">
        <v>20.124481327800822</v>
      </c>
      <c r="K28" s="597">
        <v>20.124481327800822</v>
      </c>
      <c r="L28" s="597">
        <v>0</v>
      </c>
      <c r="M28" s="598">
        <v>0</v>
      </c>
      <c r="O28" s="582"/>
    </row>
    <row r="29" spans="1:13" s="567" customFormat="1" ht="24.75" customHeight="1">
      <c r="A29" s="574">
        <v>1.6</v>
      </c>
      <c r="B29" s="588" t="s">
        <v>891</v>
      </c>
      <c r="C29" s="576">
        <v>7.9</v>
      </c>
      <c r="D29" s="591">
        <v>102.5</v>
      </c>
      <c r="E29" s="591">
        <v>102.5</v>
      </c>
      <c r="F29" s="591">
        <v>111.3</v>
      </c>
      <c r="G29" s="592">
        <v>111.3</v>
      </c>
      <c r="H29" s="592">
        <v>111.3</v>
      </c>
      <c r="I29" s="593">
        <v>111.3</v>
      </c>
      <c r="J29" s="589">
        <v>8.585365853658544</v>
      </c>
      <c r="K29" s="589">
        <v>8.585365853658544</v>
      </c>
      <c r="L29" s="589">
        <v>0</v>
      </c>
      <c r="M29" s="590">
        <v>0</v>
      </c>
    </row>
    <row r="30" spans="1:13" ht="24.75" customHeight="1">
      <c r="A30" s="574"/>
      <c r="B30" s="596" t="s">
        <v>519</v>
      </c>
      <c r="C30" s="577">
        <v>2.24</v>
      </c>
      <c r="D30" s="594">
        <v>101.4</v>
      </c>
      <c r="E30" s="594">
        <v>101.4</v>
      </c>
      <c r="F30" s="594">
        <v>115.3</v>
      </c>
      <c r="G30" s="14">
        <v>115.3</v>
      </c>
      <c r="H30" s="14">
        <v>115.3</v>
      </c>
      <c r="I30" s="595">
        <v>115.3</v>
      </c>
      <c r="J30" s="597">
        <v>13.708086785009854</v>
      </c>
      <c r="K30" s="597">
        <v>13.708086785009854</v>
      </c>
      <c r="L30" s="597">
        <v>0</v>
      </c>
      <c r="M30" s="598">
        <v>0</v>
      </c>
    </row>
    <row r="31" spans="1:13" ht="24.75" customHeight="1">
      <c r="A31" s="574"/>
      <c r="B31" s="596" t="s">
        <v>520</v>
      </c>
      <c r="C31" s="577">
        <v>5.66</v>
      </c>
      <c r="D31" s="594">
        <v>102.9</v>
      </c>
      <c r="E31" s="594">
        <v>102.9</v>
      </c>
      <c r="F31" s="594">
        <v>109.7</v>
      </c>
      <c r="G31" s="14">
        <v>109.7</v>
      </c>
      <c r="H31" s="14">
        <v>109.7</v>
      </c>
      <c r="I31" s="595">
        <v>109.7</v>
      </c>
      <c r="J31" s="597">
        <v>6.608357628765788</v>
      </c>
      <c r="K31" s="597">
        <v>6.608357628765788</v>
      </c>
      <c r="L31" s="597">
        <v>0</v>
      </c>
      <c r="M31" s="598">
        <v>0</v>
      </c>
    </row>
    <row r="32" spans="1:13" s="567" customFormat="1" ht="18.75" customHeight="1">
      <c r="A32" s="574">
        <v>2</v>
      </c>
      <c r="B32" s="588" t="s">
        <v>525</v>
      </c>
      <c r="C32" s="576">
        <v>73.03</v>
      </c>
      <c r="D32" s="591">
        <v>195.9</v>
      </c>
      <c r="E32" s="591">
        <v>238.6</v>
      </c>
      <c r="F32" s="591">
        <v>262.2</v>
      </c>
      <c r="G32" s="592">
        <v>290.7</v>
      </c>
      <c r="H32" s="592">
        <v>301.1</v>
      </c>
      <c r="I32" s="593">
        <v>302.4</v>
      </c>
      <c r="J32" s="589">
        <v>33.84379785604898</v>
      </c>
      <c r="K32" s="589">
        <v>9.89103101424979</v>
      </c>
      <c r="L32" s="589">
        <v>15.331807780320375</v>
      </c>
      <c r="M32" s="590">
        <v>0.4317502490866616</v>
      </c>
    </row>
    <row r="33" spans="1:13" ht="18" customHeight="1">
      <c r="A33" s="574">
        <v>2.1</v>
      </c>
      <c r="B33" s="588" t="s">
        <v>526</v>
      </c>
      <c r="C33" s="576">
        <v>39.49</v>
      </c>
      <c r="D33" s="591">
        <v>223.2</v>
      </c>
      <c r="E33" s="591">
        <v>279.8</v>
      </c>
      <c r="F33" s="591">
        <v>305.6</v>
      </c>
      <c r="G33" s="592">
        <v>329.4</v>
      </c>
      <c r="H33" s="592">
        <v>345.4</v>
      </c>
      <c r="I33" s="593">
        <v>347.2</v>
      </c>
      <c r="J33" s="589">
        <v>36.917562724014374</v>
      </c>
      <c r="K33" s="589">
        <v>9.220872051465335</v>
      </c>
      <c r="L33" s="589">
        <v>13.612565445026164</v>
      </c>
      <c r="M33" s="590">
        <v>0.5211349160393723</v>
      </c>
    </row>
    <row r="34" spans="1:13" ht="24.75" customHeight="1">
      <c r="A34" s="574"/>
      <c r="B34" s="596" t="s">
        <v>527</v>
      </c>
      <c r="C34" s="575">
        <v>20.49</v>
      </c>
      <c r="D34" s="594">
        <v>229.4</v>
      </c>
      <c r="E34" s="594">
        <v>280.5</v>
      </c>
      <c r="F34" s="594">
        <v>306.2</v>
      </c>
      <c r="G34" s="14">
        <v>329.7</v>
      </c>
      <c r="H34" s="14">
        <v>344.8</v>
      </c>
      <c r="I34" s="595">
        <v>346.4</v>
      </c>
      <c r="J34" s="597">
        <v>33.478639930252825</v>
      </c>
      <c r="K34" s="597">
        <v>9.162210338680921</v>
      </c>
      <c r="L34" s="597">
        <v>13.128674069235785</v>
      </c>
      <c r="M34" s="598">
        <v>0.46403712296982746</v>
      </c>
    </row>
    <row r="35" spans="1:13" ht="24.75" customHeight="1">
      <c r="A35" s="574"/>
      <c r="B35" s="596" t="s">
        <v>528</v>
      </c>
      <c r="C35" s="575">
        <v>19</v>
      </c>
      <c r="D35" s="594">
        <v>216.5</v>
      </c>
      <c r="E35" s="594">
        <v>279</v>
      </c>
      <c r="F35" s="594">
        <v>305</v>
      </c>
      <c r="G35" s="14">
        <v>329</v>
      </c>
      <c r="H35" s="14">
        <v>346.2</v>
      </c>
      <c r="I35" s="595">
        <v>348.1</v>
      </c>
      <c r="J35" s="597">
        <v>40.87759815242492</v>
      </c>
      <c r="K35" s="597">
        <v>9.318996415770613</v>
      </c>
      <c r="L35" s="597">
        <v>14.13114754098362</v>
      </c>
      <c r="M35" s="598">
        <v>0.5488157134604421</v>
      </c>
    </row>
    <row r="36" spans="1:13" ht="24.75" customHeight="1">
      <c r="A36" s="574">
        <v>2.2</v>
      </c>
      <c r="B36" s="588" t="s">
        <v>529</v>
      </c>
      <c r="C36" s="576">
        <v>25.25</v>
      </c>
      <c r="D36" s="591">
        <v>160.6</v>
      </c>
      <c r="E36" s="591">
        <v>182.4</v>
      </c>
      <c r="F36" s="591">
        <v>202.1</v>
      </c>
      <c r="G36" s="592">
        <v>240.7</v>
      </c>
      <c r="H36" s="592">
        <v>243.1</v>
      </c>
      <c r="I36" s="593">
        <v>243.6</v>
      </c>
      <c r="J36" s="589">
        <v>25.840597758405977</v>
      </c>
      <c r="K36" s="589">
        <v>10.800438596491219</v>
      </c>
      <c r="L36" s="589">
        <v>20.53438891637802</v>
      </c>
      <c r="M36" s="590">
        <v>0.2056766762649147</v>
      </c>
    </row>
    <row r="37" spans="1:13" ht="24.75" customHeight="1">
      <c r="A37" s="574"/>
      <c r="B37" s="596" t="s">
        <v>530</v>
      </c>
      <c r="C37" s="575">
        <v>6.31</v>
      </c>
      <c r="D37" s="594">
        <v>146.1</v>
      </c>
      <c r="E37" s="594">
        <v>179.5</v>
      </c>
      <c r="F37" s="594">
        <v>195.6</v>
      </c>
      <c r="G37" s="14">
        <v>226.2</v>
      </c>
      <c r="H37" s="14">
        <v>229.8</v>
      </c>
      <c r="I37" s="595">
        <v>230.5</v>
      </c>
      <c r="J37" s="597">
        <v>33.88090349075975</v>
      </c>
      <c r="K37" s="597">
        <v>8.969359331476312</v>
      </c>
      <c r="L37" s="597">
        <v>17.84253578732107</v>
      </c>
      <c r="M37" s="598">
        <v>0.30461270670147655</v>
      </c>
    </row>
    <row r="38" spans="1:13" ht="24.75" customHeight="1">
      <c r="A38" s="574"/>
      <c r="B38" s="596" t="s">
        <v>531</v>
      </c>
      <c r="C38" s="575">
        <v>6.31</v>
      </c>
      <c r="D38" s="594">
        <v>158</v>
      </c>
      <c r="E38" s="594">
        <v>178.3</v>
      </c>
      <c r="F38" s="594">
        <v>196.4</v>
      </c>
      <c r="G38" s="14">
        <v>234.4</v>
      </c>
      <c r="H38" s="14">
        <v>237.2</v>
      </c>
      <c r="I38" s="595">
        <v>237.2</v>
      </c>
      <c r="J38" s="597">
        <v>24.303797468354432</v>
      </c>
      <c r="K38" s="597">
        <v>10.151430173864256</v>
      </c>
      <c r="L38" s="597">
        <v>20.773930753564144</v>
      </c>
      <c r="M38" s="598">
        <v>0</v>
      </c>
    </row>
    <row r="39" spans="1:13" ht="24.75" customHeight="1">
      <c r="A39" s="574"/>
      <c r="B39" s="596" t="s">
        <v>532</v>
      </c>
      <c r="C39" s="575">
        <v>6.31</v>
      </c>
      <c r="D39" s="594">
        <v>163.5</v>
      </c>
      <c r="E39" s="594">
        <v>176.9</v>
      </c>
      <c r="F39" s="594">
        <v>198.7</v>
      </c>
      <c r="G39" s="14">
        <v>239.9</v>
      </c>
      <c r="H39" s="14">
        <v>242.3</v>
      </c>
      <c r="I39" s="595">
        <v>242.8</v>
      </c>
      <c r="J39" s="597">
        <v>21.529051987767573</v>
      </c>
      <c r="K39" s="597">
        <v>12.323346523459563</v>
      </c>
      <c r="L39" s="597">
        <v>22.194262707599407</v>
      </c>
      <c r="M39" s="598">
        <v>0.20635575732563893</v>
      </c>
    </row>
    <row r="40" spans="1:13" ht="24.75" customHeight="1">
      <c r="A40" s="574"/>
      <c r="B40" s="596" t="s">
        <v>533</v>
      </c>
      <c r="C40" s="575">
        <v>6.32</v>
      </c>
      <c r="D40" s="594">
        <v>174.7</v>
      </c>
      <c r="E40" s="594">
        <v>194.9</v>
      </c>
      <c r="F40" s="594">
        <v>217.8</v>
      </c>
      <c r="G40" s="14">
        <v>262.2</v>
      </c>
      <c r="H40" s="14">
        <v>263.1</v>
      </c>
      <c r="I40" s="595">
        <v>264.1</v>
      </c>
      <c r="J40" s="597">
        <v>24.67086433886665</v>
      </c>
      <c r="K40" s="597">
        <v>11.749615187275538</v>
      </c>
      <c r="L40" s="597">
        <v>21.25803489439852</v>
      </c>
      <c r="M40" s="598">
        <v>0.380083618396057</v>
      </c>
    </row>
    <row r="41" spans="1:13" ht="24.75" customHeight="1">
      <c r="A41" s="574">
        <v>2.3</v>
      </c>
      <c r="B41" s="588" t="s">
        <v>534</v>
      </c>
      <c r="C41" s="576">
        <v>8.29</v>
      </c>
      <c r="D41" s="591">
        <v>173.3</v>
      </c>
      <c r="E41" s="591">
        <v>213.7</v>
      </c>
      <c r="F41" s="591">
        <v>238.1</v>
      </c>
      <c r="G41" s="592">
        <v>259.1</v>
      </c>
      <c r="H41" s="592">
        <v>266.8</v>
      </c>
      <c r="I41" s="593">
        <v>267.9</v>
      </c>
      <c r="J41" s="589">
        <v>37.39180611656084</v>
      </c>
      <c r="K41" s="589">
        <v>11.417875526438934</v>
      </c>
      <c r="L41" s="589">
        <v>12.515749685006284</v>
      </c>
      <c r="M41" s="590">
        <v>0.4122938530734359</v>
      </c>
    </row>
    <row r="42" spans="1:13" s="567" customFormat="1" ht="24.75" customHeight="1">
      <c r="A42" s="574"/>
      <c r="B42" s="588" t="s">
        <v>535</v>
      </c>
      <c r="C42" s="576">
        <v>2.76</v>
      </c>
      <c r="D42" s="591">
        <v>164.4</v>
      </c>
      <c r="E42" s="591">
        <v>201.8</v>
      </c>
      <c r="F42" s="591">
        <v>221.9</v>
      </c>
      <c r="G42" s="592">
        <v>244.2</v>
      </c>
      <c r="H42" s="592">
        <v>245.5</v>
      </c>
      <c r="I42" s="593">
        <v>248.4</v>
      </c>
      <c r="J42" s="589">
        <v>34.975669099756686</v>
      </c>
      <c r="K42" s="589">
        <v>9.960356788899901</v>
      </c>
      <c r="L42" s="589">
        <v>11.942316358720134</v>
      </c>
      <c r="M42" s="590">
        <v>1.1812627291242421</v>
      </c>
    </row>
    <row r="43" spans="1:13" ht="24.75" customHeight="1">
      <c r="A43" s="574"/>
      <c r="B43" s="596" t="s">
        <v>531</v>
      </c>
      <c r="C43" s="575">
        <v>1.38</v>
      </c>
      <c r="D43" s="594">
        <v>163.1</v>
      </c>
      <c r="E43" s="594">
        <v>197.3</v>
      </c>
      <c r="F43" s="594">
        <v>217.2</v>
      </c>
      <c r="G43" s="14">
        <v>234.7</v>
      </c>
      <c r="H43" s="14">
        <v>235.5</v>
      </c>
      <c r="I43" s="595">
        <v>239.7</v>
      </c>
      <c r="J43" s="597">
        <v>33.169834457388106</v>
      </c>
      <c r="K43" s="597">
        <v>10.086163203243785</v>
      </c>
      <c r="L43" s="597">
        <v>10.359116022099442</v>
      </c>
      <c r="M43" s="598">
        <v>1.7834394904458577</v>
      </c>
    </row>
    <row r="44" spans="1:13" ht="24.75" customHeight="1">
      <c r="A44" s="578"/>
      <c r="B44" s="596" t="s">
        <v>533</v>
      </c>
      <c r="C44" s="575">
        <v>1.38</v>
      </c>
      <c r="D44" s="594">
        <v>165.7</v>
      </c>
      <c r="E44" s="594">
        <v>206.3</v>
      </c>
      <c r="F44" s="594">
        <v>226.7</v>
      </c>
      <c r="G44" s="14">
        <v>253.8</v>
      </c>
      <c r="H44" s="14">
        <v>255.4</v>
      </c>
      <c r="I44" s="595">
        <v>257.1</v>
      </c>
      <c r="J44" s="597">
        <v>36.813518406759215</v>
      </c>
      <c r="K44" s="597">
        <v>9.888511875908861</v>
      </c>
      <c r="L44" s="597">
        <v>13.40979267754743</v>
      </c>
      <c r="M44" s="598">
        <v>0.6656225528582667</v>
      </c>
    </row>
    <row r="45" spans="1:13" ht="24.75" customHeight="1">
      <c r="A45" s="574"/>
      <c r="B45" s="588" t="s">
        <v>536</v>
      </c>
      <c r="C45" s="576">
        <v>2.76</v>
      </c>
      <c r="D45" s="591">
        <v>156.3</v>
      </c>
      <c r="E45" s="591">
        <v>189.9</v>
      </c>
      <c r="F45" s="591">
        <v>214.3</v>
      </c>
      <c r="G45" s="592">
        <v>235.8</v>
      </c>
      <c r="H45" s="592">
        <v>245.5</v>
      </c>
      <c r="I45" s="593">
        <v>242.9</v>
      </c>
      <c r="J45" s="589">
        <v>37.10812539987202</v>
      </c>
      <c r="K45" s="589">
        <v>12.84886782517114</v>
      </c>
      <c r="L45" s="589">
        <v>13.34577694820345</v>
      </c>
      <c r="M45" s="590">
        <v>-1.0590631364562029</v>
      </c>
    </row>
    <row r="46" spans="1:13" ht="24.75" customHeight="1">
      <c r="A46" s="574"/>
      <c r="B46" s="596" t="s">
        <v>531</v>
      </c>
      <c r="C46" s="575">
        <v>1.38</v>
      </c>
      <c r="D46" s="594">
        <v>154.1</v>
      </c>
      <c r="E46" s="594">
        <v>185.7</v>
      </c>
      <c r="F46" s="594">
        <v>207.8</v>
      </c>
      <c r="G46" s="14">
        <v>225.4</v>
      </c>
      <c r="H46" s="14">
        <v>236.2</v>
      </c>
      <c r="I46" s="595">
        <v>233.6</v>
      </c>
      <c r="J46" s="597">
        <v>34.847501622323165</v>
      </c>
      <c r="K46" s="597">
        <v>11.900915455035019</v>
      </c>
      <c r="L46" s="597">
        <v>12.41578440808469</v>
      </c>
      <c r="M46" s="598">
        <v>-1.1007620660457178</v>
      </c>
    </row>
    <row r="47" spans="1:13" ht="24.75" customHeight="1">
      <c r="A47" s="574"/>
      <c r="B47" s="596" t="s">
        <v>533</v>
      </c>
      <c r="C47" s="575">
        <v>1.38</v>
      </c>
      <c r="D47" s="594">
        <v>158.5</v>
      </c>
      <c r="E47" s="594">
        <v>194.2</v>
      </c>
      <c r="F47" s="594">
        <v>220.8</v>
      </c>
      <c r="G47" s="14">
        <v>246.1</v>
      </c>
      <c r="H47" s="14">
        <v>254.9</v>
      </c>
      <c r="I47" s="595">
        <v>252.2</v>
      </c>
      <c r="J47" s="597">
        <v>39.30599369085175</v>
      </c>
      <c r="K47" s="597">
        <v>13.697219361483022</v>
      </c>
      <c r="L47" s="597">
        <v>14.22101449275361</v>
      </c>
      <c r="M47" s="598">
        <v>-1.0592389172224443</v>
      </c>
    </row>
    <row r="48" spans="1:13" ht="24.75" customHeight="1">
      <c r="A48" s="574"/>
      <c r="B48" s="588" t="s">
        <v>892</v>
      </c>
      <c r="C48" s="576">
        <v>2.77</v>
      </c>
      <c r="D48" s="591">
        <v>199.3</v>
      </c>
      <c r="E48" s="591">
        <v>249.3</v>
      </c>
      <c r="F48" s="591">
        <v>278</v>
      </c>
      <c r="G48" s="592">
        <v>297.1</v>
      </c>
      <c r="H48" s="592">
        <v>309.2</v>
      </c>
      <c r="I48" s="593">
        <v>312.4</v>
      </c>
      <c r="J48" s="589">
        <v>39.48820873055695</v>
      </c>
      <c r="K48" s="589">
        <v>11.512234255916567</v>
      </c>
      <c r="L48" s="589">
        <v>12.374100719424447</v>
      </c>
      <c r="M48" s="590">
        <v>1.0349288486416413</v>
      </c>
    </row>
    <row r="49" spans="1:13" ht="24.75" customHeight="1">
      <c r="A49" s="574"/>
      <c r="B49" s="596" t="s">
        <v>527</v>
      </c>
      <c r="C49" s="575">
        <v>1.38</v>
      </c>
      <c r="D49" s="594">
        <v>198.9</v>
      </c>
      <c r="E49" s="594">
        <v>251.6</v>
      </c>
      <c r="F49" s="594">
        <v>282.5</v>
      </c>
      <c r="G49" s="14">
        <v>301.6</v>
      </c>
      <c r="H49" s="14">
        <v>312.7</v>
      </c>
      <c r="I49" s="595">
        <v>315.9</v>
      </c>
      <c r="J49" s="597">
        <v>42.03117144293614</v>
      </c>
      <c r="K49" s="597">
        <v>12.281399046104923</v>
      </c>
      <c r="L49" s="597">
        <v>11.82300884955751</v>
      </c>
      <c r="M49" s="598">
        <v>1.023345059162125</v>
      </c>
    </row>
    <row r="50" spans="1:13" ht="24.75" customHeight="1" thickBot="1">
      <c r="A50" s="579"/>
      <c r="B50" s="599" t="s">
        <v>528</v>
      </c>
      <c r="C50" s="580">
        <v>1.39</v>
      </c>
      <c r="D50" s="600">
        <v>199.6</v>
      </c>
      <c r="E50" s="600">
        <v>247</v>
      </c>
      <c r="F50" s="600">
        <v>273.4</v>
      </c>
      <c r="G50" s="601">
        <v>292.7</v>
      </c>
      <c r="H50" s="601">
        <v>305.7</v>
      </c>
      <c r="I50" s="602">
        <v>308.9</v>
      </c>
      <c r="J50" s="603">
        <v>36.97394789579158</v>
      </c>
      <c r="K50" s="603">
        <v>10.68825910931173</v>
      </c>
      <c r="L50" s="603">
        <v>12.98463789319679</v>
      </c>
      <c r="M50" s="604">
        <v>1.0467778868171251</v>
      </c>
    </row>
    <row r="51" spans="2:13" ht="13.5" thickTop="1">
      <c r="B51" s="583" t="s">
        <v>537</v>
      </c>
      <c r="D51" s="584"/>
      <c r="E51" s="584"/>
      <c r="F51" s="584"/>
      <c r="G51" s="584"/>
      <c r="H51" s="584"/>
      <c r="I51" s="584"/>
      <c r="J51" s="584"/>
      <c r="K51" s="584"/>
      <c r="L51" s="584"/>
      <c r="M51" s="584"/>
    </row>
    <row r="52" spans="4:13" ht="24.75" customHeight="1">
      <c r="D52" s="584"/>
      <c r="E52" s="584"/>
      <c r="F52" s="584"/>
      <c r="G52" s="584"/>
      <c r="H52" s="584"/>
      <c r="I52" s="584"/>
      <c r="J52" s="584"/>
      <c r="K52" s="584"/>
      <c r="L52" s="584"/>
      <c r="M52" s="584"/>
    </row>
    <row r="53" spans="4:13" ht="24.75" customHeight="1">
      <c r="D53" s="584"/>
      <c r="E53" s="584"/>
      <c r="F53" s="584"/>
      <c r="G53" s="584"/>
      <c r="H53" s="584"/>
      <c r="I53" s="584"/>
      <c r="J53" s="584"/>
      <c r="K53" s="584"/>
      <c r="L53" s="584"/>
      <c r="M53" s="584"/>
    </row>
    <row r="54" spans="4:13" ht="24.75" customHeight="1">
      <c r="D54" s="584"/>
      <c r="E54" s="584"/>
      <c r="F54" s="584"/>
      <c r="G54" s="584"/>
      <c r="H54" s="584"/>
      <c r="I54" s="584"/>
      <c r="J54" s="584"/>
      <c r="K54" s="584"/>
      <c r="L54" s="584"/>
      <c r="M54" s="584"/>
    </row>
    <row r="55" spans="4:13" ht="24.75" customHeight="1">
      <c r="D55" s="584"/>
      <c r="E55" s="584"/>
      <c r="F55" s="584"/>
      <c r="G55" s="584"/>
      <c r="H55" s="584"/>
      <c r="I55" s="584"/>
      <c r="J55" s="584"/>
      <c r="K55" s="584"/>
      <c r="L55" s="584"/>
      <c r="M55" s="584"/>
    </row>
    <row r="56" spans="4:13" ht="24.75" customHeight="1">
      <c r="D56" s="584"/>
      <c r="E56" s="584"/>
      <c r="F56" s="584"/>
      <c r="G56" s="584"/>
      <c r="H56" s="584"/>
      <c r="I56" s="584"/>
      <c r="J56" s="584"/>
      <c r="K56" s="584"/>
      <c r="L56" s="584"/>
      <c r="M56" s="584"/>
    </row>
    <row r="57" spans="4:13" ht="24.75" customHeight="1">
      <c r="D57" s="584"/>
      <c r="E57" s="584"/>
      <c r="F57" s="584"/>
      <c r="G57" s="584"/>
      <c r="H57" s="584"/>
      <c r="I57" s="584"/>
      <c r="J57" s="584"/>
      <c r="K57" s="584"/>
      <c r="L57" s="584"/>
      <c r="M57" s="584"/>
    </row>
    <row r="58" spans="4:13" ht="24.75" customHeight="1">
      <c r="D58" s="584"/>
      <c r="E58" s="584"/>
      <c r="F58" s="584"/>
      <c r="G58" s="584"/>
      <c r="H58" s="584"/>
      <c r="I58" s="584"/>
      <c r="J58" s="584"/>
      <c r="K58" s="584"/>
      <c r="L58" s="584"/>
      <c r="M58" s="584"/>
    </row>
    <row r="59" spans="4:13" ht="24.75" customHeight="1">
      <c r="D59" s="584"/>
      <c r="E59" s="584"/>
      <c r="F59" s="584"/>
      <c r="G59" s="584"/>
      <c r="H59" s="584"/>
      <c r="I59" s="584"/>
      <c r="J59" s="584"/>
      <c r="K59" s="584"/>
      <c r="L59" s="584"/>
      <c r="M59" s="584"/>
    </row>
    <row r="60" spans="4:13" ht="24.75" customHeight="1">
      <c r="D60" s="584"/>
      <c r="E60" s="584"/>
      <c r="F60" s="584"/>
      <c r="G60" s="584"/>
      <c r="H60" s="584"/>
      <c r="I60" s="584"/>
      <c r="J60" s="584"/>
      <c r="K60" s="584"/>
      <c r="L60" s="584"/>
      <c r="M60" s="584"/>
    </row>
    <row r="61" spans="4:13" ht="24.75" customHeight="1">
      <c r="D61" s="584"/>
      <c r="E61" s="584"/>
      <c r="F61" s="584"/>
      <c r="G61" s="584"/>
      <c r="H61" s="584"/>
      <c r="I61" s="584"/>
      <c r="J61" s="584"/>
      <c r="K61" s="584"/>
      <c r="L61" s="584"/>
      <c r="M61" s="584"/>
    </row>
    <row r="62" spans="4:13" ht="24.75" customHeight="1">
      <c r="D62" s="584"/>
      <c r="E62" s="584"/>
      <c r="F62" s="584"/>
      <c r="G62" s="584"/>
      <c r="H62" s="584"/>
      <c r="I62" s="584"/>
      <c r="J62" s="584"/>
      <c r="K62" s="584"/>
      <c r="L62" s="584"/>
      <c r="M62" s="584"/>
    </row>
    <row r="63" spans="4:13" ht="24.75" customHeight="1">
      <c r="D63" s="584"/>
      <c r="E63" s="584"/>
      <c r="F63" s="584"/>
      <c r="G63" s="584"/>
      <c r="H63" s="584"/>
      <c r="I63" s="584"/>
      <c r="J63" s="584"/>
      <c r="K63" s="584"/>
      <c r="L63" s="584"/>
      <c r="M63" s="584"/>
    </row>
    <row r="64" spans="4:13" ht="24.75" customHeight="1">
      <c r="D64" s="584"/>
      <c r="E64" s="584"/>
      <c r="F64" s="584"/>
      <c r="G64" s="584"/>
      <c r="H64" s="584"/>
      <c r="I64" s="584"/>
      <c r="J64" s="584"/>
      <c r="K64" s="584"/>
      <c r="L64" s="584"/>
      <c r="M64" s="584"/>
    </row>
    <row r="65" spans="4:13" ht="24.75" customHeight="1">
      <c r="D65" s="584"/>
      <c r="E65" s="584"/>
      <c r="F65" s="584"/>
      <c r="G65" s="584"/>
      <c r="H65" s="584"/>
      <c r="I65" s="584"/>
      <c r="J65" s="584"/>
      <c r="K65" s="584"/>
      <c r="L65" s="584"/>
      <c r="M65" s="584"/>
    </row>
    <row r="66" spans="4:13" ht="24.75" customHeight="1">
      <c r="D66" s="584"/>
      <c r="E66" s="584"/>
      <c r="F66" s="584"/>
      <c r="G66" s="584"/>
      <c r="H66" s="584"/>
      <c r="I66" s="584"/>
      <c r="J66" s="584"/>
      <c r="K66" s="584"/>
      <c r="L66" s="584"/>
      <c r="M66" s="584"/>
    </row>
    <row r="67" spans="4:13" ht="24.75" customHeight="1">
      <c r="D67" s="584"/>
      <c r="E67" s="584"/>
      <c r="F67" s="584"/>
      <c r="G67" s="584"/>
      <c r="H67" s="584"/>
      <c r="I67" s="584"/>
      <c r="J67" s="584"/>
      <c r="K67" s="584"/>
      <c r="L67" s="584"/>
      <c r="M67" s="584"/>
    </row>
    <row r="68" spans="4:13" ht="24.75" customHeight="1">
      <c r="D68" s="584"/>
      <c r="E68" s="584"/>
      <c r="F68" s="584"/>
      <c r="G68" s="584"/>
      <c r="H68" s="584"/>
      <c r="I68" s="584"/>
      <c r="J68" s="584"/>
      <c r="K68" s="584"/>
      <c r="L68" s="584"/>
      <c r="M68" s="584"/>
    </row>
    <row r="69" spans="4:13" ht="24.75" customHeight="1">
      <c r="D69" s="584"/>
      <c r="E69" s="584"/>
      <c r="F69" s="584"/>
      <c r="G69" s="584"/>
      <c r="H69" s="584"/>
      <c r="I69" s="584"/>
      <c r="J69" s="584"/>
      <c r="K69" s="584"/>
      <c r="L69" s="584"/>
      <c r="M69" s="584"/>
    </row>
    <row r="70" spans="4:13" ht="24.75" customHeight="1">
      <c r="D70" s="584"/>
      <c r="E70" s="584"/>
      <c r="F70" s="584"/>
      <c r="G70" s="584"/>
      <c r="H70" s="584"/>
      <c r="I70" s="584"/>
      <c r="J70" s="584"/>
      <c r="K70" s="584"/>
      <c r="L70" s="584"/>
      <c r="M70" s="584"/>
    </row>
    <row r="71" spans="4:13" ht="24.75" customHeight="1">
      <c r="D71" s="584"/>
      <c r="E71" s="584"/>
      <c r="F71" s="584"/>
      <c r="G71" s="584"/>
      <c r="H71" s="584"/>
      <c r="I71" s="584"/>
      <c r="J71" s="584"/>
      <c r="K71" s="584"/>
      <c r="L71" s="584"/>
      <c r="M71" s="584"/>
    </row>
    <row r="72" spans="4:13" ht="24.75" customHeight="1">
      <c r="D72" s="584"/>
      <c r="E72" s="584"/>
      <c r="F72" s="584"/>
      <c r="G72" s="584"/>
      <c r="H72" s="584"/>
      <c r="I72" s="584"/>
      <c r="J72" s="584"/>
      <c r="K72" s="584"/>
      <c r="L72" s="584"/>
      <c r="M72" s="584"/>
    </row>
    <row r="73" spans="4:13" ht="24.75" customHeight="1">
      <c r="D73" s="584"/>
      <c r="E73" s="584"/>
      <c r="F73" s="584"/>
      <c r="G73" s="584"/>
      <c r="H73" s="584"/>
      <c r="I73" s="584"/>
      <c r="J73" s="584"/>
      <c r="K73" s="584"/>
      <c r="L73" s="584"/>
      <c r="M73" s="584"/>
    </row>
    <row r="74" spans="4:13" ht="24.75" customHeight="1">
      <c r="D74" s="584"/>
      <c r="E74" s="584"/>
      <c r="F74" s="584"/>
      <c r="G74" s="584"/>
      <c r="H74" s="584"/>
      <c r="I74" s="584"/>
      <c r="J74" s="584"/>
      <c r="K74" s="584"/>
      <c r="L74" s="584"/>
      <c r="M74" s="584"/>
    </row>
    <row r="75" spans="4:13" ht="24.75" customHeight="1">
      <c r="D75" s="584"/>
      <c r="E75" s="584"/>
      <c r="F75" s="584"/>
      <c r="G75" s="584"/>
      <c r="H75" s="584"/>
      <c r="I75" s="584"/>
      <c r="J75" s="584"/>
      <c r="K75" s="584"/>
      <c r="L75" s="584"/>
      <c r="M75" s="584"/>
    </row>
    <row r="76" spans="4:13" ht="24.75" customHeight="1">
      <c r="D76" s="584"/>
      <c r="E76" s="584"/>
      <c r="F76" s="584"/>
      <c r="G76" s="584"/>
      <c r="H76" s="584"/>
      <c r="I76" s="584"/>
      <c r="J76" s="584"/>
      <c r="K76" s="584"/>
      <c r="L76" s="584"/>
      <c r="M76" s="584"/>
    </row>
    <row r="77" spans="4:13" ht="24.75" customHeight="1">
      <c r="D77" s="584"/>
      <c r="E77" s="584"/>
      <c r="F77" s="584"/>
      <c r="G77" s="584"/>
      <c r="H77" s="584"/>
      <c r="I77" s="584"/>
      <c r="J77" s="584"/>
      <c r="K77" s="584"/>
      <c r="L77" s="584"/>
      <c r="M77" s="584"/>
    </row>
    <row r="78" spans="4:13" ht="24.75" customHeight="1">
      <c r="D78" s="584"/>
      <c r="E78" s="584"/>
      <c r="F78" s="584"/>
      <c r="G78" s="584"/>
      <c r="H78" s="584"/>
      <c r="I78" s="584"/>
      <c r="J78" s="584"/>
      <c r="K78" s="584"/>
      <c r="L78" s="584"/>
      <c r="M78" s="584"/>
    </row>
    <row r="79" spans="4:13" ht="24.75" customHeight="1">
      <c r="D79" s="584"/>
      <c r="E79" s="584"/>
      <c r="F79" s="584"/>
      <c r="G79" s="584"/>
      <c r="H79" s="584"/>
      <c r="I79" s="584"/>
      <c r="J79" s="584"/>
      <c r="K79" s="584"/>
      <c r="L79" s="584"/>
      <c r="M79" s="584"/>
    </row>
    <row r="80" spans="4:13" ht="24.75" customHeight="1">
      <c r="D80" s="584"/>
      <c r="E80" s="584"/>
      <c r="F80" s="584"/>
      <c r="G80" s="584"/>
      <c r="H80" s="584"/>
      <c r="I80" s="584"/>
      <c r="J80" s="584"/>
      <c r="K80" s="584"/>
      <c r="L80" s="584"/>
      <c r="M80" s="584"/>
    </row>
    <row r="81" spans="4:13" ht="24.75" customHeight="1">
      <c r="D81" s="584"/>
      <c r="E81" s="584"/>
      <c r="F81" s="584"/>
      <c r="G81" s="584"/>
      <c r="H81" s="584"/>
      <c r="I81" s="584"/>
      <c r="J81" s="584"/>
      <c r="K81" s="584"/>
      <c r="L81" s="584"/>
      <c r="M81" s="584"/>
    </row>
    <row r="82" spans="4:13" ht="24.75" customHeight="1">
      <c r="D82" s="584"/>
      <c r="E82" s="584"/>
      <c r="F82" s="584"/>
      <c r="G82" s="584"/>
      <c r="H82" s="584"/>
      <c r="I82" s="584"/>
      <c r="J82" s="584"/>
      <c r="K82" s="584"/>
      <c r="L82" s="584"/>
      <c r="M82" s="584"/>
    </row>
    <row r="83" spans="4:13" ht="24.75" customHeight="1">
      <c r="D83" s="584"/>
      <c r="E83" s="584"/>
      <c r="F83" s="584"/>
      <c r="G83" s="584"/>
      <c r="H83" s="584"/>
      <c r="I83" s="584"/>
      <c r="J83" s="584"/>
      <c r="K83" s="584"/>
      <c r="L83" s="584"/>
      <c r="M83" s="584"/>
    </row>
    <row r="84" spans="4:13" ht="24.75" customHeight="1">
      <c r="D84" s="584"/>
      <c r="E84" s="584"/>
      <c r="F84" s="584"/>
      <c r="G84" s="584"/>
      <c r="H84" s="584"/>
      <c r="I84" s="584"/>
      <c r="J84" s="584"/>
      <c r="K84" s="584"/>
      <c r="L84" s="584"/>
      <c r="M84" s="584"/>
    </row>
    <row r="85" spans="4:13" ht="24.75" customHeight="1">
      <c r="D85" s="584"/>
      <c r="E85" s="584"/>
      <c r="F85" s="584"/>
      <c r="G85" s="584"/>
      <c r="H85" s="584"/>
      <c r="I85" s="584"/>
      <c r="J85" s="584"/>
      <c r="K85" s="584"/>
      <c r="L85" s="584"/>
      <c r="M85" s="584"/>
    </row>
    <row r="86" spans="4:13" ht="24.75" customHeight="1">
      <c r="D86" s="584"/>
      <c r="E86" s="584"/>
      <c r="F86" s="584"/>
      <c r="G86" s="584"/>
      <c r="H86" s="584"/>
      <c r="I86" s="584"/>
      <c r="J86" s="584"/>
      <c r="K86" s="584"/>
      <c r="L86" s="584"/>
      <c r="M86" s="584"/>
    </row>
    <row r="87" spans="4:13" ht="24.75" customHeight="1">
      <c r="D87" s="584"/>
      <c r="E87" s="584"/>
      <c r="F87" s="584"/>
      <c r="G87" s="584"/>
      <c r="H87" s="584"/>
      <c r="I87" s="584"/>
      <c r="J87" s="584"/>
      <c r="K87" s="584"/>
      <c r="L87" s="584"/>
      <c r="M87" s="584"/>
    </row>
    <row r="88" spans="4:13" ht="24.75" customHeight="1">
      <c r="D88" s="584"/>
      <c r="E88" s="584"/>
      <c r="F88" s="584"/>
      <c r="G88" s="584"/>
      <c r="H88" s="584"/>
      <c r="I88" s="584"/>
      <c r="J88" s="584"/>
      <c r="K88" s="584"/>
      <c r="L88" s="584"/>
      <c r="M88" s="584"/>
    </row>
    <row r="89" spans="4:13" ht="24.75" customHeight="1">
      <c r="D89" s="584"/>
      <c r="E89" s="584"/>
      <c r="F89" s="584"/>
      <c r="G89" s="584"/>
      <c r="H89" s="584"/>
      <c r="I89" s="584"/>
      <c r="J89" s="584"/>
      <c r="K89" s="584"/>
      <c r="L89" s="584"/>
      <c r="M89" s="584"/>
    </row>
    <row r="90" spans="4:13" ht="24.75" customHeight="1">
      <c r="D90" s="584"/>
      <c r="E90" s="584"/>
      <c r="F90" s="584"/>
      <c r="G90" s="584"/>
      <c r="H90" s="584"/>
      <c r="I90" s="584"/>
      <c r="J90" s="584"/>
      <c r="K90" s="584"/>
      <c r="L90" s="584"/>
      <c r="M90" s="584"/>
    </row>
    <row r="91" spans="4:13" ht="24.75" customHeight="1">
      <c r="D91" s="584"/>
      <c r="E91" s="584"/>
      <c r="F91" s="584"/>
      <c r="G91" s="584"/>
      <c r="H91" s="584"/>
      <c r="I91" s="584"/>
      <c r="J91" s="584"/>
      <c r="K91" s="584"/>
      <c r="L91" s="584"/>
      <c r="M91" s="584"/>
    </row>
    <row r="92" spans="4:13" ht="24.75" customHeight="1">
      <c r="D92" s="584"/>
      <c r="E92" s="584"/>
      <c r="F92" s="584"/>
      <c r="G92" s="584"/>
      <c r="H92" s="584"/>
      <c r="I92" s="584"/>
      <c r="J92" s="584"/>
      <c r="K92" s="584"/>
      <c r="L92" s="584"/>
      <c r="M92" s="584"/>
    </row>
    <row r="93" spans="4:13" ht="24.75" customHeight="1">
      <c r="D93" s="584"/>
      <c r="E93" s="584"/>
      <c r="F93" s="584"/>
      <c r="G93" s="584"/>
      <c r="H93" s="584"/>
      <c r="I93" s="584"/>
      <c r="J93" s="584"/>
      <c r="K93" s="584"/>
      <c r="L93" s="584"/>
      <c r="M93" s="584"/>
    </row>
    <row r="94" spans="4:13" ht="24.75" customHeight="1">
      <c r="D94" s="584"/>
      <c r="E94" s="584"/>
      <c r="F94" s="584"/>
      <c r="G94" s="584"/>
      <c r="H94" s="584"/>
      <c r="I94" s="584"/>
      <c r="J94" s="584"/>
      <c r="K94" s="584"/>
      <c r="L94" s="584"/>
      <c r="M94" s="584"/>
    </row>
    <row r="95" spans="4:13" ht="24.75" customHeight="1">
      <c r="D95" s="584"/>
      <c r="E95" s="584"/>
      <c r="F95" s="584"/>
      <c r="G95" s="584"/>
      <c r="H95" s="584"/>
      <c r="I95" s="584"/>
      <c r="J95" s="584"/>
      <c r="K95" s="584"/>
      <c r="L95" s="584"/>
      <c r="M95" s="584"/>
    </row>
    <row r="96" spans="4:13" ht="24.75" customHeight="1">
      <c r="D96" s="584"/>
      <c r="E96" s="584"/>
      <c r="F96" s="584"/>
      <c r="G96" s="584"/>
      <c r="H96" s="584"/>
      <c r="I96" s="584"/>
      <c r="J96" s="584"/>
      <c r="K96" s="584"/>
      <c r="L96" s="584"/>
      <c r="M96" s="584"/>
    </row>
    <row r="97" spans="4:13" ht="24.75" customHeight="1">
      <c r="D97" s="584"/>
      <c r="E97" s="584"/>
      <c r="F97" s="584"/>
      <c r="G97" s="584"/>
      <c r="H97" s="584"/>
      <c r="I97" s="584"/>
      <c r="J97" s="584"/>
      <c r="K97" s="584"/>
      <c r="L97" s="584"/>
      <c r="M97" s="584"/>
    </row>
    <row r="98" spans="4:13" ht="24.75" customHeight="1">
      <c r="D98" s="584"/>
      <c r="E98" s="584"/>
      <c r="F98" s="584"/>
      <c r="G98" s="584"/>
      <c r="H98" s="584"/>
      <c r="I98" s="584"/>
      <c r="J98" s="584"/>
      <c r="K98" s="584"/>
      <c r="L98" s="584"/>
      <c r="M98" s="584"/>
    </row>
    <row r="99" spans="4:13" ht="24.75" customHeight="1">
      <c r="D99" s="584"/>
      <c r="E99" s="584"/>
      <c r="F99" s="584"/>
      <c r="G99" s="584"/>
      <c r="H99" s="584"/>
      <c r="I99" s="584"/>
      <c r="J99" s="584"/>
      <c r="K99" s="584"/>
      <c r="L99" s="584"/>
      <c r="M99" s="584"/>
    </row>
    <row r="100" spans="4:13" ht="24.75" customHeight="1"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</row>
    <row r="101" spans="4:13" ht="24.75" customHeight="1"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</row>
    <row r="102" spans="4:13" ht="24.75" customHeight="1">
      <c r="D102" s="584"/>
      <c r="E102" s="584"/>
      <c r="F102" s="584"/>
      <c r="G102" s="584"/>
      <c r="H102" s="584"/>
      <c r="I102" s="584"/>
      <c r="J102" s="584"/>
      <c r="K102" s="584"/>
      <c r="L102" s="584"/>
      <c r="M102" s="584"/>
    </row>
    <row r="103" spans="4:13" ht="24.75" customHeight="1">
      <c r="D103" s="584"/>
      <c r="E103" s="584"/>
      <c r="F103" s="584"/>
      <c r="G103" s="584"/>
      <c r="H103" s="584"/>
      <c r="I103" s="584"/>
      <c r="J103" s="584"/>
      <c r="K103" s="584"/>
      <c r="L103" s="584"/>
      <c r="M103" s="584"/>
    </row>
    <row r="104" spans="4:13" ht="24.75" customHeight="1">
      <c r="D104" s="584"/>
      <c r="E104" s="584"/>
      <c r="F104" s="584"/>
      <c r="G104" s="584"/>
      <c r="H104" s="584"/>
      <c r="I104" s="584"/>
      <c r="J104" s="584"/>
      <c r="K104" s="584"/>
      <c r="L104" s="584"/>
      <c r="M104" s="584"/>
    </row>
    <row r="105" spans="4:13" ht="24.75" customHeight="1">
      <c r="D105" s="584"/>
      <c r="E105" s="584"/>
      <c r="F105" s="584"/>
      <c r="G105" s="584"/>
      <c r="H105" s="584"/>
      <c r="I105" s="584"/>
      <c r="J105" s="584"/>
      <c r="K105" s="584"/>
      <c r="L105" s="584"/>
      <c r="M105" s="584"/>
    </row>
    <row r="106" spans="4:13" ht="24.75" customHeight="1"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</row>
    <row r="107" spans="4:13" ht="24.75" customHeight="1">
      <c r="D107" s="584"/>
      <c r="E107" s="584"/>
      <c r="F107" s="584"/>
      <c r="G107" s="584"/>
      <c r="H107" s="584"/>
      <c r="I107" s="584"/>
      <c r="J107" s="584"/>
      <c r="K107" s="584"/>
      <c r="L107" s="584"/>
      <c r="M107" s="584"/>
    </row>
    <row r="108" spans="4:13" ht="24.75" customHeight="1"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</row>
    <row r="109" spans="4:13" ht="24.75" customHeight="1">
      <c r="D109" s="584"/>
      <c r="E109" s="584"/>
      <c r="F109" s="584"/>
      <c r="G109" s="584"/>
      <c r="H109" s="584"/>
      <c r="I109" s="584"/>
      <c r="J109" s="584"/>
      <c r="K109" s="584"/>
      <c r="L109" s="584"/>
      <c r="M109" s="584"/>
    </row>
    <row r="110" spans="4:13" ht="24.75" customHeight="1"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</row>
    <row r="111" spans="4:13" ht="24.75" customHeight="1"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</row>
    <row r="112" spans="4:13" ht="24.75" customHeight="1">
      <c r="D112" s="584"/>
      <c r="E112" s="584"/>
      <c r="F112" s="584"/>
      <c r="G112" s="584"/>
      <c r="H112" s="584"/>
      <c r="I112" s="584"/>
      <c r="J112" s="584"/>
      <c r="K112" s="584"/>
      <c r="L112" s="584"/>
      <c r="M112" s="584"/>
    </row>
    <row r="113" spans="4:13" ht="24.75" customHeight="1"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</row>
    <row r="114" spans="4:13" ht="24.75" customHeight="1">
      <c r="D114" s="584"/>
      <c r="E114" s="584"/>
      <c r="F114" s="584"/>
      <c r="G114" s="584"/>
      <c r="H114" s="584"/>
      <c r="I114" s="584"/>
      <c r="J114" s="584"/>
      <c r="K114" s="584"/>
      <c r="L114" s="584"/>
      <c r="M114" s="584"/>
    </row>
    <row r="115" spans="4:13" ht="24.75" customHeight="1">
      <c r="D115" s="584"/>
      <c r="E115" s="584"/>
      <c r="F115" s="584"/>
      <c r="G115" s="584"/>
      <c r="H115" s="584"/>
      <c r="I115" s="584"/>
      <c r="J115" s="584"/>
      <c r="K115" s="584"/>
      <c r="L115" s="584"/>
      <c r="M115" s="584"/>
    </row>
    <row r="116" spans="4:13" ht="24.75" customHeight="1">
      <c r="D116" s="584"/>
      <c r="E116" s="584"/>
      <c r="F116" s="584"/>
      <c r="G116" s="584"/>
      <c r="H116" s="584"/>
      <c r="I116" s="584"/>
      <c r="J116" s="584"/>
      <c r="K116" s="584"/>
      <c r="L116" s="584"/>
      <c r="M116" s="584"/>
    </row>
    <row r="117" spans="4:13" ht="24.75" customHeight="1">
      <c r="D117" s="584"/>
      <c r="E117" s="584"/>
      <c r="F117" s="584"/>
      <c r="G117" s="584"/>
      <c r="H117" s="584"/>
      <c r="I117" s="584"/>
      <c r="J117" s="584"/>
      <c r="K117" s="584"/>
      <c r="L117" s="584"/>
      <c r="M117" s="584"/>
    </row>
    <row r="118" spans="4:13" ht="24.75" customHeight="1">
      <c r="D118" s="584"/>
      <c r="E118" s="584"/>
      <c r="F118" s="584"/>
      <c r="G118" s="584"/>
      <c r="H118" s="584"/>
      <c r="I118" s="584"/>
      <c r="J118" s="584"/>
      <c r="K118" s="584"/>
      <c r="L118" s="584"/>
      <c r="M118" s="584"/>
    </row>
    <row r="119" spans="4:13" ht="24.75" customHeight="1">
      <c r="D119" s="584"/>
      <c r="E119" s="584"/>
      <c r="F119" s="584"/>
      <c r="G119" s="584"/>
      <c r="H119" s="584"/>
      <c r="I119" s="584"/>
      <c r="J119" s="584"/>
      <c r="K119" s="584"/>
      <c r="L119" s="584"/>
      <c r="M119" s="584"/>
    </row>
    <row r="120" spans="4:13" ht="24.75" customHeight="1">
      <c r="D120" s="584"/>
      <c r="E120" s="584"/>
      <c r="F120" s="584"/>
      <c r="G120" s="584"/>
      <c r="H120" s="584"/>
      <c r="I120" s="584"/>
      <c r="J120" s="584"/>
      <c r="K120" s="584"/>
      <c r="L120" s="584"/>
      <c r="M120" s="584"/>
    </row>
    <row r="121" spans="4:13" ht="24.75" customHeight="1">
      <c r="D121" s="584"/>
      <c r="E121" s="584"/>
      <c r="F121" s="584"/>
      <c r="G121" s="584"/>
      <c r="H121" s="584"/>
      <c r="I121" s="584"/>
      <c r="J121" s="584"/>
      <c r="K121" s="584"/>
      <c r="L121" s="584"/>
      <c r="M121" s="584"/>
    </row>
    <row r="122" spans="4:13" ht="24.75" customHeight="1">
      <c r="D122" s="584"/>
      <c r="E122" s="584"/>
      <c r="F122" s="584"/>
      <c r="G122" s="584"/>
      <c r="H122" s="584"/>
      <c r="I122" s="584"/>
      <c r="J122" s="584"/>
      <c r="K122" s="584"/>
      <c r="L122" s="584"/>
      <c r="M122" s="584"/>
    </row>
    <row r="123" spans="4:13" ht="24.75" customHeight="1"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</row>
    <row r="124" spans="4:13" ht="24.75" customHeight="1">
      <c r="D124" s="584"/>
      <c r="E124" s="584"/>
      <c r="F124" s="584"/>
      <c r="G124" s="584"/>
      <c r="H124" s="584"/>
      <c r="I124" s="584"/>
      <c r="J124" s="584"/>
      <c r="K124" s="584"/>
      <c r="L124" s="584"/>
      <c r="M124" s="584"/>
    </row>
    <row r="125" spans="4:13" ht="24.75" customHeight="1">
      <c r="D125" s="584"/>
      <c r="E125" s="584"/>
      <c r="F125" s="584"/>
      <c r="G125" s="584"/>
      <c r="H125" s="584"/>
      <c r="I125" s="584"/>
      <c r="J125" s="584"/>
      <c r="K125" s="584"/>
      <c r="L125" s="584"/>
      <c r="M125" s="584"/>
    </row>
    <row r="126" spans="4:13" ht="24.75" customHeight="1">
      <c r="D126" s="584"/>
      <c r="E126" s="584"/>
      <c r="F126" s="584"/>
      <c r="G126" s="584"/>
      <c r="H126" s="584"/>
      <c r="I126" s="584"/>
      <c r="J126" s="584"/>
      <c r="K126" s="584"/>
      <c r="L126" s="584"/>
      <c r="M126" s="584"/>
    </row>
    <row r="127" spans="4:13" ht="24.75" customHeight="1">
      <c r="D127" s="584"/>
      <c r="E127" s="584"/>
      <c r="F127" s="584"/>
      <c r="G127" s="584"/>
      <c r="H127" s="584"/>
      <c r="I127" s="584"/>
      <c r="J127" s="584"/>
      <c r="K127" s="584"/>
      <c r="L127" s="584"/>
      <c r="M127" s="584"/>
    </row>
    <row r="128" spans="4:13" ht="24.75" customHeight="1">
      <c r="D128" s="584"/>
      <c r="E128" s="584"/>
      <c r="F128" s="584"/>
      <c r="G128" s="584"/>
      <c r="H128" s="584"/>
      <c r="I128" s="584"/>
      <c r="J128" s="584"/>
      <c r="K128" s="584"/>
      <c r="L128" s="584"/>
      <c r="M128" s="584"/>
    </row>
    <row r="129" spans="4:13" ht="24.75" customHeight="1">
      <c r="D129" s="584"/>
      <c r="E129" s="584"/>
      <c r="F129" s="584"/>
      <c r="G129" s="584"/>
      <c r="H129" s="584"/>
      <c r="I129" s="584"/>
      <c r="J129" s="584"/>
      <c r="K129" s="584"/>
      <c r="L129" s="584"/>
      <c r="M129" s="584"/>
    </row>
    <row r="130" spans="4:13" ht="24.75" customHeight="1">
      <c r="D130" s="584"/>
      <c r="E130" s="584"/>
      <c r="F130" s="584"/>
      <c r="G130" s="584"/>
      <c r="H130" s="584"/>
      <c r="I130" s="584"/>
      <c r="J130" s="584"/>
      <c r="K130" s="584"/>
      <c r="L130" s="584"/>
      <c r="M130" s="584"/>
    </row>
    <row r="131" spans="4:13" ht="24.75" customHeight="1">
      <c r="D131" s="584"/>
      <c r="E131" s="584"/>
      <c r="F131" s="584"/>
      <c r="G131" s="584"/>
      <c r="H131" s="584"/>
      <c r="I131" s="584"/>
      <c r="J131" s="584"/>
      <c r="K131" s="584"/>
      <c r="L131" s="584"/>
      <c r="M131" s="584"/>
    </row>
    <row r="132" spans="4:13" ht="24.75" customHeight="1">
      <c r="D132" s="584"/>
      <c r="E132" s="584"/>
      <c r="F132" s="584"/>
      <c r="G132" s="584"/>
      <c r="H132" s="584"/>
      <c r="I132" s="584"/>
      <c r="J132" s="584"/>
      <c r="K132" s="584"/>
      <c r="L132" s="584"/>
      <c r="M132" s="584"/>
    </row>
  </sheetData>
  <sheetProtection/>
  <mergeCells count="14"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  <mergeCell ref="J7:M7"/>
    <mergeCell ref="J8:J9"/>
  </mergeCells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zoomScalePageLayoutView="0" workbookViewId="0" topLeftCell="A1">
      <selection activeCell="A2" sqref="A2:V2"/>
    </sheetView>
  </sheetViews>
  <sheetFormatPr defaultColWidth="11.00390625" defaultRowHeight="12.75"/>
  <cols>
    <col min="1" max="1" width="32.57421875" style="9" customWidth="1"/>
    <col min="2" max="8" width="12.421875" style="9" hidden="1" customWidth="1"/>
    <col min="9" max="12" width="10.7109375" style="9" hidden="1" customWidth="1"/>
    <col min="13" max="13" width="7.57421875" style="9" bestFit="1" customWidth="1"/>
    <col min="14" max="14" width="10.7109375" style="9" customWidth="1"/>
    <col min="15" max="18" width="10.7109375" style="9" hidden="1" customWidth="1"/>
    <col min="19" max="19" width="8.8515625" style="11" bestFit="1" customWidth="1"/>
    <col min="20" max="20" width="0" style="9" hidden="1" customWidth="1"/>
    <col min="21" max="16384" width="11.00390625" style="9" customWidth="1"/>
  </cols>
  <sheetData>
    <row r="1" spans="1:22" s="680" customFormat="1" ht="17.25" customHeight="1">
      <c r="A1" s="1644" t="s">
        <v>304</v>
      </c>
      <c r="B1" s="1644"/>
      <c r="C1" s="1644"/>
      <c r="D1" s="1644"/>
      <c r="E1" s="1644"/>
      <c r="F1" s="1644"/>
      <c r="G1" s="1644"/>
      <c r="H1" s="1644"/>
      <c r="I1" s="1644"/>
      <c r="J1" s="1644"/>
      <c r="K1" s="1644"/>
      <c r="L1" s="1644"/>
      <c r="M1" s="1644"/>
      <c r="N1" s="1644"/>
      <c r="O1" s="1644"/>
      <c r="P1" s="1644"/>
      <c r="Q1" s="1644"/>
      <c r="R1" s="1644"/>
      <c r="S1" s="1644"/>
      <c r="T1" s="1644"/>
      <c r="U1" s="1644"/>
      <c r="V1" s="1644"/>
    </row>
    <row r="2" spans="1:22" s="680" customFormat="1" ht="18.75">
      <c r="A2" s="1645" t="s">
        <v>454</v>
      </c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5"/>
      <c r="P2" s="1645"/>
      <c r="Q2" s="1645"/>
      <c r="R2" s="1645"/>
      <c r="S2" s="1645"/>
      <c r="T2" s="1645"/>
      <c r="U2" s="1645"/>
      <c r="V2" s="1645"/>
    </row>
    <row r="3" spans="1:22" s="680" customFormat="1" ht="17.25" customHeight="1">
      <c r="A3" s="1644" t="s">
        <v>540</v>
      </c>
      <c r="B3" s="1644"/>
      <c r="C3" s="1644"/>
      <c r="D3" s="1644"/>
      <c r="E3" s="1644"/>
      <c r="F3" s="1644"/>
      <c r="G3" s="1644"/>
      <c r="H3" s="1644"/>
      <c r="I3" s="1644"/>
      <c r="J3" s="1644"/>
      <c r="K3" s="1644"/>
      <c r="L3" s="1644"/>
      <c r="M3" s="1644"/>
      <c r="N3" s="1644"/>
      <c r="O3" s="1644"/>
      <c r="P3" s="1644"/>
      <c r="Q3" s="1644"/>
      <c r="R3" s="1644"/>
      <c r="S3" s="1644"/>
      <c r="T3" s="1644"/>
      <c r="U3" s="1644"/>
      <c r="V3" s="1644"/>
    </row>
    <row r="4" spans="1:22" s="680" customFormat="1" ht="17.25" customHeight="1">
      <c r="A4" s="1644" t="s">
        <v>824</v>
      </c>
      <c r="B4" s="1644"/>
      <c r="C4" s="1644"/>
      <c r="D4" s="1644"/>
      <c r="E4" s="1644"/>
      <c r="F4" s="1644"/>
      <c r="G4" s="1644"/>
      <c r="H4" s="1644"/>
      <c r="I4" s="1644"/>
      <c r="J4" s="1644"/>
      <c r="K4" s="1644"/>
      <c r="L4" s="1644"/>
      <c r="M4" s="1644"/>
      <c r="N4" s="1644"/>
      <c r="O4" s="1644"/>
      <c r="P4" s="1644"/>
      <c r="Q4" s="1644"/>
      <c r="R4" s="1644"/>
      <c r="S4" s="1644"/>
      <c r="T4" s="1644"/>
      <c r="U4" s="1644"/>
      <c r="V4" s="1644"/>
    </row>
    <row r="5" spans="1:22" ht="17.25" customHeight="1" thickBot="1">
      <c r="A5" s="1639"/>
      <c r="B5" s="1639"/>
      <c r="C5" s="1639" t="s">
        <v>443</v>
      </c>
      <c r="D5" s="1639"/>
      <c r="E5" s="1639" t="s">
        <v>443</v>
      </c>
      <c r="F5" s="1639"/>
      <c r="G5" s="1639" t="s">
        <v>443</v>
      </c>
      <c r="H5" s="1639"/>
      <c r="I5" s="1639" t="s">
        <v>443</v>
      </c>
      <c r="J5" s="1639"/>
      <c r="K5" s="1639" t="s">
        <v>443</v>
      </c>
      <c r="L5" s="1639"/>
      <c r="M5" s="1639"/>
      <c r="N5" s="1639"/>
      <c r="O5" s="1639" t="s">
        <v>443</v>
      </c>
      <c r="P5" s="1639"/>
      <c r="Q5" s="1639" t="s">
        <v>443</v>
      </c>
      <c r="R5" s="1639"/>
      <c r="S5" s="1639"/>
      <c r="T5" s="1639"/>
      <c r="U5" s="1640" t="s">
        <v>434</v>
      </c>
      <c r="V5" s="1640"/>
    </row>
    <row r="6" spans="1:60" s="21" customFormat="1" ht="13.5" thickTop="1">
      <c r="A6" s="159"/>
      <c r="B6" s="160"/>
      <c r="C6" s="681" t="s">
        <v>995</v>
      </c>
      <c r="D6" s="681" t="s">
        <v>996</v>
      </c>
      <c r="E6" s="681" t="s">
        <v>997</v>
      </c>
      <c r="F6" s="681" t="s">
        <v>998</v>
      </c>
      <c r="G6" s="681" t="s">
        <v>999</v>
      </c>
      <c r="H6" s="682" t="s">
        <v>1000</v>
      </c>
      <c r="I6" s="1641" t="s">
        <v>385</v>
      </c>
      <c r="J6" s="1641"/>
      <c r="K6" s="1641"/>
      <c r="L6" s="1641"/>
      <c r="M6" s="1641"/>
      <c r="N6" s="1641"/>
      <c r="O6" s="1641"/>
      <c r="P6" s="1641"/>
      <c r="Q6" s="1641"/>
      <c r="R6" s="1641"/>
      <c r="S6" s="1641"/>
      <c r="T6" s="668"/>
      <c r="U6" s="1642" t="s">
        <v>296</v>
      </c>
      <c r="V6" s="1643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21" customFormat="1" ht="15.75">
      <c r="A7" s="683" t="s">
        <v>541</v>
      </c>
      <c r="B7" s="684"/>
      <c r="C7" s="684" t="s">
        <v>385</v>
      </c>
      <c r="D7" s="684" t="s">
        <v>385</v>
      </c>
      <c r="E7" s="684" t="s">
        <v>385</v>
      </c>
      <c r="F7" s="684" t="s">
        <v>385</v>
      </c>
      <c r="G7" s="684" t="s">
        <v>385</v>
      </c>
      <c r="H7" s="684" t="s">
        <v>385</v>
      </c>
      <c r="I7" s="685" t="s">
        <v>1001</v>
      </c>
      <c r="J7" s="685" t="s">
        <v>1002</v>
      </c>
      <c r="K7" s="685" t="s">
        <v>932</v>
      </c>
      <c r="L7" s="685" t="s">
        <v>916</v>
      </c>
      <c r="M7" s="685" t="s">
        <v>788</v>
      </c>
      <c r="N7" s="685" t="s">
        <v>431</v>
      </c>
      <c r="O7" s="685" t="s">
        <v>1001</v>
      </c>
      <c r="P7" s="685" t="s">
        <v>1002</v>
      </c>
      <c r="Q7" s="685" t="s">
        <v>932</v>
      </c>
      <c r="R7" s="685" t="s">
        <v>771</v>
      </c>
      <c r="S7" s="685" t="s">
        <v>274</v>
      </c>
      <c r="T7" s="686" t="s">
        <v>916</v>
      </c>
      <c r="U7" s="686" t="s">
        <v>431</v>
      </c>
      <c r="V7" s="687" t="s">
        <v>255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</row>
    <row r="8" spans="1:22" s="47" customFormat="1" ht="12.75">
      <c r="A8" s="688" t="s">
        <v>542</v>
      </c>
      <c r="B8" s="689"/>
      <c r="C8" s="689"/>
      <c r="D8" s="689"/>
      <c r="E8" s="689"/>
      <c r="F8" s="689"/>
      <c r="G8" s="689"/>
      <c r="H8" s="689"/>
      <c r="I8" s="690">
        <v>57159.3</v>
      </c>
      <c r="J8" s="690">
        <v>62394.9</v>
      </c>
      <c r="K8" s="690" t="e">
        <v>#REF!</v>
      </c>
      <c r="L8" s="691" t="e">
        <v>#REF!</v>
      </c>
      <c r="M8" s="691">
        <v>9733.4</v>
      </c>
      <c r="N8" s="691">
        <v>11315.7</v>
      </c>
      <c r="O8" s="691"/>
      <c r="P8" s="691"/>
      <c r="Q8" s="691"/>
      <c r="R8" s="691"/>
      <c r="S8" s="691">
        <v>3006</v>
      </c>
      <c r="T8" s="692"/>
      <c r="U8" s="692">
        <v>16.256395504140386</v>
      </c>
      <c r="V8" s="693">
        <v>-73.4351387894695</v>
      </c>
    </row>
    <row r="9" spans="1:22" s="25" customFormat="1" ht="12.75">
      <c r="A9" s="253" t="s">
        <v>543</v>
      </c>
      <c r="B9" s="694"/>
      <c r="C9" s="694"/>
      <c r="D9" s="694"/>
      <c r="E9" s="694"/>
      <c r="F9" s="694"/>
      <c r="G9" s="694"/>
      <c r="H9" s="694"/>
      <c r="I9" s="695" t="s">
        <v>444</v>
      </c>
      <c r="J9" s="695" t="s">
        <v>444</v>
      </c>
      <c r="K9" s="696">
        <v>48840.7</v>
      </c>
      <c r="L9" s="697">
        <v>52463.8</v>
      </c>
      <c r="M9" s="697"/>
      <c r="N9" s="697">
        <v>8611</v>
      </c>
      <c r="O9" s="697"/>
      <c r="P9" s="697"/>
      <c r="Q9" s="697"/>
      <c r="R9" s="698"/>
      <c r="S9" s="697">
        <v>3006</v>
      </c>
      <c r="T9" s="697"/>
      <c r="U9" s="699" t="s">
        <v>822</v>
      </c>
      <c r="V9" s="721">
        <v>-65.09116246661247</v>
      </c>
    </row>
    <row r="10" spans="1:22" s="25" customFormat="1" ht="12.75">
      <c r="A10" s="253" t="s">
        <v>544</v>
      </c>
      <c r="B10" s="694"/>
      <c r="C10" s="694"/>
      <c r="D10" s="694"/>
      <c r="E10" s="694"/>
      <c r="F10" s="694"/>
      <c r="G10" s="694"/>
      <c r="H10" s="694"/>
      <c r="I10" s="695" t="s">
        <v>444</v>
      </c>
      <c r="J10" s="695" t="s">
        <v>444</v>
      </c>
      <c r="K10" s="696">
        <v>10174.1</v>
      </c>
      <c r="L10" s="697">
        <v>13279.3</v>
      </c>
      <c r="M10" s="697"/>
      <c r="N10" s="697">
        <v>5.4</v>
      </c>
      <c r="O10" s="697"/>
      <c r="P10" s="697"/>
      <c r="Q10" s="697"/>
      <c r="R10" s="698"/>
      <c r="S10" s="697">
        <v>0</v>
      </c>
      <c r="T10" s="697"/>
      <c r="U10" s="699" t="s">
        <v>822</v>
      </c>
      <c r="V10" s="721">
        <v>-100</v>
      </c>
    </row>
    <row r="11" spans="1:22" s="704" customFormat="1" ht="12.75">
      <c r="A11" s="700" t="s">
        <v>545</v>
      </c>
      <c r="B11" s="701"/>
      <c r="C11" s="701"/>
      <c r="D11" s="701"/>
      <c r="E11" s="701"/>
      <c r="F11" s="701"/>
      <c r="G11" s="701"/>
      <c r="H11" s="701"/>
      <c r="I11" s="695" t="s">
        <v>444</v>
      </c>
      <c r="J11" s="695" t="s">
        <v>444</v>
      </c>
      <c r="K11" s="702">
        <v>9612</v>
      </c>
      <c r="L11" s="703">
        <v>12759.3</v>
      </c>
      <c r="M11" s="697"/>
      <c r="N11" s="697">
        <v>5.4</v>
      </c>
      <c r="O11" s="697"/>
      <c r="P11" s="697"/>
      <c r="Q11" s="697"/>
      <c r="R11" s="698"/>
      <c r="S11" s="697">
        <v>0</v>
      </c>
      <c r="T11" s="703"/>
      <c r="U11" s="699" t="s">
        <v>822</v>
      </c>
      <c r="V11" s="721">
        <v>-100</v>
      </c>
    </row>
    <row r="12" spans="1:22" s="704" customFormat="1" ht="12.75">
      <c r="A12" s="700" t="s">
        <v>861</v>
      </c>
      <c r="B12" s="701"/>
      <c r="C12" s="701"/>
      <c r="D12" s="701"/>
      <c r="E12" s="701"/>
      <c r="F12" s="701"/>
      <c r="G12" s="701"/>
      <c r="H12" s="701"/>
      <c r="I12" s="695" t="s">
        <v>444</v>
      </c>
      <c r="J12" s="695" t="s">
        <v>444</v>
      </c>
      <c r="K12" s="702">
        <v>562.1</v>
      </c>
      <c r="L12" s="703">
        <v>520</v>
      </c>
      <c r="M12" s="697"/>
      <c r="N12" s="697">
        <v>0</v>
      </c>
      <c r="O12" s="697"/>
      <c r="P12" s="697"/>
      <c r="Q12" s="697"/>
      <c r="R12" s="698"/>
      <c r="S12" s="697">
        <v>0</v>
      </c>
      <c r="T12" s="703"/>
      <c r="U12" s="699" t="s">
        <v>822</v>
      </c>
      <c r="V12" s="721" t="s">
        <v>822</v>
      </c>
    </row>
    <row r="13" spans="1:22" s="704" customFormat="1" ht="12.75">
      <c r="A13" s="253" t="s">
        <v>256</v>
      </c>
      <c r="B13" s="701"/>
      <c r="C13" s="701"/>
      <c r="D13" s="701"/>
      <c r="E13" s="701"/>
      <c r="F13" s="701"/>
      <c r="G13" s="701"/>
      <c r="H13" s="701"/>
      <c r="I13" s="695"/>
      <c r="J13" s="695"/>
      <c r="K13" s="702"/>
      <c r="L13" s="703"/>
      <c r="M13" s="697"/>
      <c r="N13" s="697">
        <v>2699.3</v>
      </c>
      <c r="O13" s="697"/>
      <c r="P13" s="697"/>
      <c r="Q13" s="697"/>
      <c r="R13" s="698"/>
      <c r="S13" s="697">
        <v>0</v>
      </c>
      <c r="T13" s="703"/>
      <c r="U13" s="699" t="s">
        <v>822</v>
      </c>
      <c r="V13" s="721">
        <v>-100</v>
      </c>
    </row>
    <row r="14" spans="1:22" s="704" customFormat="1" ht="12.75">
      <c r="A14" s="700" t="s">
        <v>545</v>
      </c>
      <c r="B14" s="701"/>
      <c r="C14" s="701"/>
      <c r="D14" s="701"/>
      <c r="E14" s="701"/>
      <c r="F14" s="701"/>
      <c r="G14" s="701"/>
      <c r="H14" s="701"/>
      <c r="I14" s="695"/>
      <c r="J14" s="695"/>
      <c r="K14" s="702"/>
      <c r="L14" s="703"/>
      <c r="M14" s="697"/>
      <c r="N14" s="697">
        <v>0</v>
      </c>
      <c r="O14" s="697"/>
      <c r="P14" s="697"/>
      <c r="Q14" s="697"/>
      <c r="R14" s="698"/>
      <c r="S14" s="697">
        <v>0</v>
      </c>
      <c r="T14" s="703"/>
      <c r="U14" s="699" t="s">
        <v>822</v>
      </c>
      <c r="V14" s="721" t="s">
        <v>822</v>
      </c>
    </row>
    <row r="15" spans="1:22" s="704" customFormat="1" ht="12.75">
      <c r="A15" s="705" t="s">
        <v>861</v>
      </c>
      <c r="B15" s="706"/>
      <c r="C15" s="706"/>
      <c r="D15" s="706"/>
      <c r="E15" s="706"/>
      <c r="F15" s="706"/>
      <c r="G15" s="706"/>
      <c r="H15" s="706"/>
      <c r="I15" s="707"/>
      <c r="J15" s="707"/>
      <c r="K15" s="708"/>
      <c r="L15" s="709"/>
      <c r="M15" s="710"/>
      <c r="N15" s="710">
        <v>2699.3</v>
      </c>
      <c r="O15" s="710"/>
      <c r="P15" s="710"/>
      <c r="Q15" s="710"/>
      <c r="R15" s="711"/>
      <c r="S15" s="710">
        <v>0</v>
      </c>
      <c r="T15" s="709"/>
      <c r="U15" s="712" t="s">
        <v>822</v>
      </c>
      <c r="V15" s="725">
        <v>-100</v>
      </c>
    </row>
    <row r="16" spans="1:22" s="47" customFormat="1" ht="12.75">
      <c r="A16" s="714" t="s">
        <v>566</v>
      </c>
      <c r="B16" s="715"/>
      <c r="C16" s="715"/>
      <c r="D16" s="715"/>
      <c r="E16" s="715"/>
      <c r="F16" s="715"/>
      <c r="G16" s="715"/>
      <c r="H16" s="715"/>
      <c r="I16" s="716">
        <v>6442.3</v>
      </c>
      <c r="J16" s="716">
        <v>7465.6</v>
      </c>
      <c r="K16" s="716">
        <v>7734.5</v>
      </c>
      <c r="L16" s="717">
        <v>8313.9</v>
      </c>
      <c r="M16" s="717">
        <v>7263.5</v>
      </c>
      <c r="N16" s="717">
        <v>7816.2</v>
      </c>
      <c r="O16" s="717"/>
      <c r="P16" s="717"/>
      <c r="Q16" s="717"/>
      <c r="R16" s="717"/>
      <c r="S16" s="717">
        <v>0</v>
      </c>
      <c r="T16" s="718" t="e">
        <v>#REF!</v>
      </c>
      <c r="U16" s="718">
        <v>7.6092792730777035</v>
      </c>
      <c r="V16" s="719">
        <v>-100</v>
      </c>
    </row>
    <row r="17" spans="1:22" s="25" customFormat="1" ht="12.75">
      <c r="A17" s="253" t="s">
        <v>543</v>
      </c>
      <c r="B17" s="694"/>
      <c r="C17" s="694"/>
      <c r="D17" s="694"/>
      <c r="E17" s="694"/>
      <c r="F17" s="694"/>
      <c r="G17" s="694"/>
      <c r="H17" s="694"/>
      <c r="I17" s="695" t="s">
        <v>444</v>
      </c>
      <c r="J17" s="695" t="s">
        <v>444</v>
      </c>
      <c r="K17" s="696">
        <v>5689.4</v>
      </c>
      <c r="L17" s="697">
        <v>5686.4</v>
      </c>
      <c r="M17" s="697"/>
      <c r="N17" s="697">
        <v>5644.9</v>
      </c>
      <c r="O17" s="697" t="s">
        <v>822</v>
      </c>
      <c r="P17" s="697" t="s">
        <v>822</v>
      </c>
      <c r="Q17" s="697" t="s">
        <v>822</v>
      </c>
      <c r="R17" s="698">
        <v>-0.052729637571624424</v>
      </c>
      <c r="S17" s="697">
        <v>0</v>
      </c>
      <c r="T17" s="697" t="e">
        <v>#REF!</v>
      </c>
      <c r="U17" s="720" t="s">
        <v>822</v>
      </c>
      <c r="V17" s="721">
        <v>-100</v>
      </c>
    </row>
    <row r="18" spans="1:22" s="25" customFormat="1" ht="12.75">
      <c r="A18" s="253" t="s">
        <v>544</v>
      </c>
      <c r="B18" s="694"/>
      <c r="C18" s="694"/>
      <c r="D18" s="694"/>
      <c r="E18" s="694"/>
      <c r="F18" s="694"/>
      <c r="G18" s="694"/>
      <c r="H18" s="694"/>
      <c r="I18" s="695" t="s">
        <v>444</v>
      </c>
      <c r="J18" s="695" t="s">
        <v>444</v>
      </c>
      <c r="K18" s="696">
        <v>1975.7</v>
      </c>
      <c r="L18" s="697">
        <v>2156.8</v>
      </c>
      <c r="M18" s="697"/>
      <c r="N18" s="697">
        <v>4.3</v>
      </c>
      <c r="O18" s="697" t="s">
        <v>822</v>
      </c>
      <c r="P18" s="697" t="s">
        <v>822</v>
      </c>
      <c r="Q18" s="697" t="s">
        <v>822</v>
      </c>
      <c r="R18" s="698">
        <v>9.166371412663873</v>
      </c>
      <c r="S18" s="697">
        <v>0</v>
      </c>
      <c r="T18" s="697" t="e">
        <v>#REF!</v>
      </c>
      <c r="U18" s="720" t="s">
        <v>822</v>
      </c>
      <c r="V18" s="721" t="s">
        <v>822</v>
      </c>
    </row>
    <row r="19" spans="1:22" s="25" customFormat="1" ht="12.75">
      <c r="A19" s="254" t="s">
        <v>257</v>
      </c>
      <c r="B19" s="722"/>
      <c r="C19" s="722"/>
      <c r="D19" s="722"/>
      <c r="E19" s="722"/>
      <c r="F19" s="722"/>
      <c r="G19" s="722"/>
      <c r="H19" s="722"/>
      <c r="I19" s="707" t="s">
        <v>444</v>
      </c>
      <c r="J19" s="707" t="s">
        <v>444</v>
      </c>
      <c r="K19" s="723">
        <v>69.4</v>
      </c>
      <c r="L19" s="710">
        <v>470.7</v>
      </c>
      <c r="M19" s="710"/>
      <c r="N19" s="710">
        <v>2167</v>
      </c>
      <c r="O19" s="710" t="s">
        <v>822</v>
      </c>
      <c r="P19" s="710" t="s">
        <v>822</v>
      </c>
      <c r="Q19" s="710" t="s">
        <v>822</v>
      </c>
      <c r="R19" s="711">
        <v>578.2420749279538</v>
      </c>
      <c r="S19" s="710">
        <v>0</v>
      </c>
      <c r="T19" s="710" t="e">
        <v>#REF!</v>
      </c>
      <c r="U19" s="720" t="s">
        <v>822</v>
      </c>
      <c r="V19" s="721">
        <v>-100</v>
      </c>
    </row>
    <row r="20" spans="1:22" s="47" customFormat="1" ht="12.75">
      <c r="A20" s="688" t="s">
        <v>258</v>
      </c>
      <c r="B20" s="689"/>
      <c r="C20" s="689"/>
      <c r="D20" s="689"/>
      <c r="E20" s="689"/>
      <c r="F20" s="689"/>
      <c r="G20" s="689"/>
      <c r="H20" s="689"/>
      <c r="I20" s="690">
        <v>50717</v>
      </c>
      <c r="J20" s="690">
        <v>54929.3</v>
      </c>
      <c r="K20" s="690" t="e">
        <v>#REF!</v>
      </c>
      <c r="L20" s="691" t="e">
        <v>#REF!</v>
      </c>
      <c r="M20" s="691">
        <v>2469.9</v>
      </c>
      <c r="N20" s="691">
        <v>3499.5</v>
      </c>
      <c r="O20" s="691"/>
      <c r="P20" s="691"/>
      <c r="Q20" s="691"/>
      <c r="R20" s="691"/>
      <c r="S20" s="691">
        <v>3006</v>
      </c>
      <c r="T20" s="692" t="e">
        <v>#REF!</v>
      </c>
      <c r="U20" s="692">
        <v>41.6858982145026</v>
      </c>
      <c r="V20" s="693">
        <v>-14.102014573510502</v>
      </c>
    </row>
    <row r="21" spans="1:22" s="25" customFormat="1" ht="12.75">
      <c r="A21" s="253" t="s">
        <v>543</v>
      </c>
      <c r="B21" s="694"/>
      <c r="C21" s="694"/>
      <c r="D21" s="694"/>
      <c r="E21" s="694"/>
      <c r="F21" s="694"/>
      <c r="G21" s="694"/>
      <c r="H21" s="694"/>
      <c r="I21" s="695" t="s">
        <v>444</v>
      </c>
      <c r="J21" s="695" t="s">
        <v>444</v>
      </c>
      <c r="K21" s="696">
        <v>43151.3</v>
      </c>
      <c r="L21" s="697">
        <v>46777.4</v>
      </c>
      <c r="M21" s="697"/>
      <c r="N21" s="697">
        <v>2966.1</v>
      </c>
      <c r="O21" s="697"/>
      <c r="P21" s="697"/>
      <c r="Q21" s="697"/>
      <c r="R21" s="698"/>
      <c r="S21" s="697">
        <v>3006</v>
      </c>
      <c r="T21" s="697" t="e">
        <v>#REF!</v>
      </c>
      <c r="U21" s="720" t="s">
        <v>822</v>
      </c>
      <c r="V21" s="721">
        <v>1.345200768686155</v>
      </c>
    </row>
    <row r="22" spans="1:22" s="25" customFormat="1" ht="12.75">
      <c r="A22" s="253" t="s">
        <v>544</v>
      </c>
      <c r="B22" s="694"/>
      <c r="C22" s="694"/>
      <c r="D22" s="694"/>
      <c r="E22" s="694"/>
      <c r="F22" s="694"/>
      <c r="G22" s="694"/>
      <c r="H22" s="694"/>
      <c r="I22" s="695" t="s">
        <v>444</v>
      </c>
      <c r="J22" s="695" t="s">
        <v>444</v>
      </c>
      <c r="K22" s="696">
        <v>8198.4</v>
      </c>
      <c r="L22" s="697">
        <v>11122.5</v>
      </c>
      <c r="M22" s="697"/>
      <c r="N22" s="697">
        <v>1.1</v>
      </c>
      <c r="O22" s="697"/>
      <c r="P22" s="697"/>
      <c r="Q22" s="697"/>
      <c r="R22" s="698"/>
      <c r="S22" s="697">
        <v>0</v>
      </c>
      <c r="T22" s="697" t="e">
        <v>#REF!</v>
      </c>
      <c r="U22" s="720" t="s">
        <v>822</v>
      </c>
      <c r="V22" s="721">
        <v>-100</v>
      </c>
    </row>
    <row r="23" spans="1:22" s="25" customFormat="1" ht="12.75">
      <c r="A23" s="254" t="s">
        <v>445</v>
      </c>
      <c r="B23" s="722"/>
      <c r="C23" s="722"/>
      <c r="D23" s="722"/>
      <c r="E23" s="722"/>
      <c r="F23" s="722"/>
      <c r="G23" s="722"/>
      <c r="H23" s="722"/>
      <c r="I23" s="707" t="s">
        <v>444</v>
      </c>
      <c r="J23" s="707" t="s">
        <v>444</v>
      </c>
      <c r="K23" s="723">
        <v>8279.7</v>
      </c>
      <c r="L23" s="710" t="e">
        <v>#REF!</v>
      </c>
      <c r="M23" s="710"/>
      <c r="N23" s="710">
        <v>532.3</v>
      </c>
      <c r="O23" s="710"/>
      <c r="P23" s="710"/>
      <c r="Q23" s="710"/>
      <c r="R23" s="711"/>
      <c r="S23" s="710">
        <v>0</v>
      </c>
      <c r="T23" s="710" t="e">
        <v>#REF!</v>
      </c>
      <c r="U23" s="724" t="s">
        <v>822</v>
      </c>
      <c r="V23" s="725">
        <v>-100</v>
      </c>
    </row>
    <row r="24" spans="1:22" s="25" customFormat="1" ht="12.75">
      <c r="A24" s="688" t="s">
        <v>446</v>
      </c>
      <c r="B24" s="726"/>
      <c r="C24" s="726"/>
      <c r="D24" s="726"/>
      <c r="E24" s="726"/>
      <c r="F24" s="726"/>
      <c r="G24" s="726"/>
      <c r="H24" s="726"/>
      <c r="I24" s="727"/>
      <c r="J24" s="727"/>
      <c r="K24" s="728"/>
      <c r="L24" s="729"/>
      <c r="M24" s="692">
        <v>7497.3</v>
      </c>
      <c r="N24" s="692">
        <v>3627.5</v>
      </c>
      <c r="O24" s="692"/>
      <c r="P24" s="692"/>
      <c r="Q24" s="692"/>
      <c r="R24" s="691"/>
      <c r="S24" s="692">
        <v>11904.3</v>
      </c>
      <c r="T24" s="729"/>
      <c r="U24" s="692">
        <v>-51.615915062755924</v>
      </c>
      <c r="V24" s="693">
        <v>228.1681598897312</v>
      </c>
    </row>
    <row r="25" spans="1:22" s="25" customFormat="1" ht="12.75">
      <c r="A25" s="253" t="s">
        <v>447</v>
      </c>
      <c r="B25" s="694"/>
      <c r="C25" s="694"/>
      <c r="D25" s="694"/>
      <c r="E25" s="694"/>
      <c r="F25" s="694"/>
      <c r="G25" s="694"/>
      <c r="H25" s="694"/>
      <c r="I25" s="695"/>
      <c r="J25" s="695"/>
      <c r="K25" s="696"/>
      <c r="L25" s="697"/>
      <c r="M25" s="697"/>
      <c r="N25" s="697">
        <v>1100.2</v>
      </c>
      <c r="O25" s="697"/>
      <c r="P25" s="697"/>
      <c r="Q25" s="697"/>
      <c r="R25" s="698"/>
      <c r="S25" s="697">
        <v>3466.2</v>
      </c>
      <c r="T25" s="697"/>
      <c r="U25" s="720" t="s">
        <v>822</v>
      </c>
      <c r="V25" s="721">
        <v>215.0518087620432</v>
      </c>
    </row>
    <row r="26" spans="1:22" s="25" customFormat="1" ht="12.75">
      <c r="A26" s="253" t="s">
        <v>448</v>
      </c>
      <c r="B26" s="694"/>
      <c r="C26" s="694"/>
      <c r="D26" s="694"/>
      <c r="E26" s="694"/>
      <c r="F26" s="694"/>
      <c r="G26" s="694"/>
      <c r="H26" s="694"/>
      <c r="I26" s="695"/>
      <c r="J26" s="695"/>
      <c r="K26" s="696"/>
      <c r="L26" s="697"/>
      <c r="M26" s="697"/>
      <c r="N26" s="697">
        <v>2527.3</v>
      </c>
      <c r="O26" s="697"/>
      <c r="P26" s="697"/>
      <c r="Q26" s="697"/>
      <c r="R26" s="698"/>
      <c r="S26" s="697">
        <v>2720.3</v>
      </c>
      <c r="T26" s="697"/>
      <c r="U26" s="720" t="s">
        <v>822</v>
      </c>
      <c r="V26" s="721">
        <v>7.636608238040594</v>
      </c>
    </row>
    <row r="27" spans="1:22" s="47" customFormat="1" ht="12.75">
      <c r="A27" s="254" t="s">
        <v>449</v>
      </c>
      <c r="B27" s="730"/>
      <c r="C27" s="730"/>
      <c r="D27" s="730"/>
      <c r="E27" s="730"/>
      <c r="F27" s="730"/>
      <c r="G27" s="730"/>
      <c r="H27" s="730"/>
      <c r="I27" s="731">
        <v>45553.3</v>
      </c>
      <c r="J27" s="731">
        <v>51513.4</v>
      </c>
      <c r="K27" s="731">
        <v>57918</v>
      </c>
      <c r="L27" s="732">
        <v>65414.9</v>
      </c>
      <c r="M27" s="733"/>
      <c r="N27" s="733">
        <v>0</v>
      </c>
      <c r="O27" s="733">
        <v>0</v>
      </c>
      <c r="P27" s="733">
        <v>0</v>
      </c>
      <c r="Q27" s="733">
        <v>0</v>
      </c>
      <c r="R27" s="733">
        <v>0</v>
      </c>
      <c r="S27" s="711">
        <v>5717.8</v>
      </c>
      <c r="T27" s="734" t="e">
        <v>#REF!</v>
      </c>
      <c r="U27" s="712" t="s">
        <v>822</v>
      </c>
      <c r="V27" s="713" t="s">
        <v>822</v>
      </c>
    </row>
    <row r="28" spans="1:22" s="47" customFormat="1" ht="12.75">
      <c r="A28" s="735" t="s">
        <v>450</v>
      </c>
      <c r="B28" s="730"/>
      <c r="C28" s="730"/>
      <c r="D28" s="730"/>
      <c r="E28" s="730"/>
      <c r="F28" s="730"/>
      <c r="G28" s="730"/>
      <c r="H28" s="730"/>
      <c r="I28" s="731"/>
      <c r="J28" s="731"/>
      <c r="K28" s="731"/>
      <c r="L28" s="732"/>
      <c r="M28" s="732">
        <v>9967.2</v>
      </c>
      <c r="N28" s="732">
        <v>7127</v>
      </c>
      <c r="O28" s="732">
        <v>0</v>
      </c>
      <c r="P28" s="732">
        <v>0</v>
      </c>
      <c r="Q28" s="732">
        <v>0</v>
      </c>
      <c r="R28" s="732">
        <v>0</v>
      </c>
      <c r="S28" s="732">
        <v>14910.3</v>
      </c>
      <c r="T28" s="736"/>
      <c r="U28" s="736">
        <v>-28.495465125612014</v>
      </c>
      <c r="V28" s="737">
        <v>109.2086431878771</v>
      </c>
    </row>
    <row r="29" spans="1:22" s="47" customFormat="1" ht="12.75">
      <c r="A29" s="688" t="s">
        <v>259</v>
      </c>
      <c r="B29" s="689"/>
      <c r="C29" s="689"/>
      <c r="D29" s="689"/>
      <c r="E29" s="689"/>
      <c r="F29" s="689"/>
      <c r="G29" s="689"/>
      <c r="H29" s="689"/>
      <c r="I29" s="690"/>
      <c r="J29" s="690"/>
      <c r="K29" s="690"/>
      <c r="L29" s="691"/>
      <c r="M29" s="691">
        <v>14937.6</v>
      </c>
      <c r="N29" s="691">
        <v>18052.3</v>
      </c>
      <c r="O29" s="691"/>
      <c r="P29" s="691"/>
      <c r="Q29" s="691"/>
      <c r="R29" s="691"/>
      <c r="S29" s="691">
        <v>24210.2</v>
      </c>
      <c r="T29" s="692"/>
      <c r="U29" s="692">
        <v>20.851408526135387</v>
      </c>
      <c r="V29" s="693">
        <v>34.11144286323625</v>
      </c>
    </row>
    <row r="30" spans="1:22" s="25" customFormat="1" ht="12.75">
      <c r="A30" s="253" t="s">
        <v>260</v>
      </c>
      <c r="B30" s="694"/>
      <c r="C30" s="694"/>
      <c r="D30" s="694"/>
      <c r="E30" s="694"/>
      <c r="F30" s="694"/>
      <c r="G30" s="694"/>
      <c r="H30" s="694"/>
      <c r="I30" s="696">
        <v>40947.8</v>
      </c>
      <c r="J30" s="696">
        <v>46439.6</v>
      </c>
      <c r="K30" s="696">
        <v>52144.4</v>
      </c>
      <c r="L30" s="697">
        <v>52023.8</v>
      </c>
      <c r="M30" s="697"/>
      <c r="N30" s="697">
        <v>18677</v>
      </c>
      <c r="O30" s="697"/>
      <c r="P30" s="697"/>
      <c r="Q30" s="697"/>
      <c r="R30" s="698"/>
      <c r="S30" s="697">
        <v>19723.3</v>
      </c>
      <c r="T30" s="697" t="e">
        <v>#REF!</v>
      </c>
      <c r="U30" s="720" t="s">
        <v>822</v>
      </c>
      <c r="V30" s="721">
        <v>-56.759151566727354</v>
      </c>
    </row>
    <row r="31" spans="1:22" s="25" customFormat="1" ht="12.75">
      <c r="A31" s="253" t="s">
        <v>567</v>
      </c>
      <c r="B31" s="694"/>
      <c r="C31" s="694"/>
      <c r="D31" s="694"/>
      <c r="E31" s="694"/>
      <c r="F31" s="694"/>
      <c r="G31" s="694"/>
      <c r="H31" s="694"/>
      <c r="I31" s="696">
        <v>1508.4</v>
      </c>
      <c r="J31" s="696">
        <v>3451.5</v>
      </c>
      <c r="K31" s="696">
        <v>4287</v>
      </c>
      <c r="L31" s="697">
        <v>7771.1</v>
      </c>
      <c r="M31" s="697"/>
      <c r="N31" s="697">
        <v>15013.8</v>
      </c>
      <c r="O31" s="697"/>
      <c r="P31" s="697"/>
      <c r="Q31" s="697"/>
      <c r="R31" s="698"/>
      <c r="S31" s="697">
        <v>19148</v>
      </c>
      <c r="T31" s="697" t="e">
        <v>#REF!</v>
      </c>
      <c r="U31" s="720" t="s">
        <v>822</v>
      </c>
      <c r="V31" s="721">
        <v>27.536000213137243</v>
      </c>
    </row>
    <row r="32" spans="1:22" s="25" customFormat="1" ht="12.75">
      <c r="A32" s="253" t="s">
        <v>346</v>
      </c>
      <c r="B32" s="694"/>
      <c r="C32" s="694"/>
      <c r="D32" s="694"/>
      <c r="E32" s="694"/>
      <c r="F32" s="694"/>
      <c r="G32" s="694"/>
      <c r="H32" s="694"/>
      <c r="I32" s="696">
        <v>2511.6</v>
      </c>
      <c r="J32" s="696">
        <v>1240.1</v>
      </c>
      <c r="K32" s="696">
        <v>1486.6</v>
      </c>
      <c r="L32" s="697">
        <v>2030.8</v>
      </c>
      <c r="M32" s="697"/>
      <c r="N32" s="697">
        <v>3663.2</v>
      </c>
      <c r="O32" s="697"/>
      <c r="P32" s="697"/>
      <c r="Q32" s="697"/>
      <c r="R32" s="698"/>
      <c r="S32" s="697">
        <v>575.3</v>
      </c>
      <c r="T32" s="697" t="e">
        <v>#REF!</v>
      </c>
      <c r="U32" s="720" t="s">
        <v>822</v>
      </c>
      <c r="V32" s="721">
        <v>-84.2951517798646</v>
      </c>
    </row>
    <row r="33" spans="1:22" s="25" customFormat="1" ht="12.75">
      <c r="A33" s="738" t="s">
        <v>261</v>
      </c>
      <c r="B33" s="694"/>
      <c r="C33" s="694"/>
      <c r="D33" s="694"/>
      <c r="E33" s="694"/>
      <c r="F33" s="694"/>
      <c r="G33" s="694"/>
      <c r="H33" s="694"/>
      <c r="I33" s="696"/>
      <c r="J33" s="696"/>
      <c r="K33" s="696"/>
      <c r="L33" s="697"/>
      <c r="M33" s="697"/>
      <c r="N33" s="697">
        <v>-73</v>
      </c>
      <c r="O33" s="697"/>
      <c r="P33" s="697"/>
      <c r="Q33" s="697"/>
      <c r="R33" s="698"/>
      <c r="S33" s="697">
        <v>1349.2</v>
      </c>
      <c r="T33" s="697"/>
      <c r="U33" s="720" t="s">
        <v>822</v>
      </c>
      <c r="V33" s="721">
        <v>-1948.2191780821915</v>
      </c>
    </row>
    <row r="34" spans="1:22" s="25" customFormat="1" ht="12.75">
      <c r="A34" s="738" t="s">
        <v>451</v>
      </c>
      <c r="B34" s="694"/>
      <c r="C34" s="694"/>
      <c r="D34" s="694"/>
      <c r="E34" s="694"/>
      <c r="F34" s="694"/>
      <c r="G34" s="694"/>
      <c r="H34" s="694"/>
      <c r="I34" s="696"/>
      <c r="J34" s="696"/>
      <c r="K34" s="696"/>
      <c r="L34" s="697"/>
      <c r="M34" s="697"/>
      <c r="N34" s="697">
        <v>35.3</v>
      </c>
      <c r="O34" s="697"/>
      <c r="P34" s="697"/>
      <c r="Q34" s="697"/>
      <c r="R34" s="698"/>
      <c r="S34" s="697">
        <v>0.6</v>
      </c>
      <c r="T34" s="697"/>
      <c r="U34" s="720" t="s">
        <v>822</v>
      </c>
      <c r="V34" s="721">
        <v>-98.30028328611898</v>
      </c>
    </row>
    <row r="35" spans="1:22" s="25" customFormat="1" ht="12.75">
      <c r="A35" s="738" t="s">
        <v>262</v>
      </c>
      <c r="B35" s="694"/>
      <c r="C35" s="694"/>
      <c r="D35" s="694"/>
      <c r="E35" s="694"/>
      <c r="F35" s="694"/>
      <c r="G35" s="694"/>
      <c r="H35" s="694"/>
      <c r="I35" s="696"/>
      <c r="J35" s="696"/>
      <c r="K35" s="696"/>
      <c r="L35" s="697"/>
      <c r="M35" s="697"/>
      <c r="N35" s="697">
        <v>281.1</v>
      </c>
      <c r="O35" s="697"/>
      <c r="P35" s="697"/>
      <c r="Q35" s="697"/>
      <c r="R35" s="698"/>
      <c r="S35" s="697">
        <v>1126.4</v>
      </c>
      <c r="T35" s="697"/>
      <c r="U35" s="720" t="s">
        <v>822</v>
      </c>
      <c r="V35" s="721">
        <v>300.7114905727499</v>
      </c>
    </row>
    <row r="36" spans="1:22" s="25" customFormat="1" ht="12.75">
      <c r="A36" s="738" t="s">
        <v>263</v>
      </c>
      <c r="B36" s="694"/>
      <c r="C36" s="694"/>
      <c r="D36" s="694"/>
      <c r="E36" s="694"/>
      <c r="F36" s="694"/>
      <c r="G36" s="694"/>
      <c r="H36" s="694"/>
      <c r="I36" s="696"/>
      <c r="J36" s="696"/>
      <c r="K36" s="696"/>
      <c r="L36" s="697"/>
      <c r="M36" s="697"/>
      <c r="N36" s="697">
        <v>95.7</v>
      </c>
      <c r="O36" s="697"/>
      <c r="P36" s="697"/>
      <c r="Q36" s="697"/>
      <c r="R36" s="698"/>
      <c r="S36" s="697">
        <v>122.1</v>
      </c>
      <c r="T36" s="697"/>
      <c r="U36" s="720"/>
      <c r="V36" s="721">
        <v>27.586206896551715</v>
      </c>
    </row>
    <row r="37" spans="1:22" s="25" customFormat="1" ht="12.75">
      <c r="A37" s="739" t="s">
        <v>264</v>
      </c>
      <c r="B37" s="722"/>
      <c r="C37" s="722"/>
      <c r="D37" s="722"/>
      <c r="E37" s="722"/>
      <c r="F37" s="722"/>
      <c r="G37" s="722"/>
      <c r="H37" s="722"/>
      <c r="I37" s="723"/>
      <c r="J37" s="740" t="s">
        <v>822</v>
      </c>
      <c r="K37" s="740" t="s">
        <v>822</v>
      </c>
      <c r="L37" s="710">
        <v>3589.2</v>
      </c>
      <c r="M37" s="710"/>
      <c r="N37" s="710">
        <v>-963.8</v>
      </c>
      <c r="O37" s="710"/>
      <c r="P37" s="710"/>
      <c r="Q37" s="710"/>
      <c r="R37" s="741"/>
      <c r="S37" s="710">
        <v>1888.6</v>
      </c>
      <c r="T37" s="710" t="e">
        <v>#REF!</v>
      </c>
      <c r="U37" s="724" t="s">
        <v>822</v>
      </c>
      <c r="V37" s="725">
        <v>-295.95351732724635</v>
      </c>
    </row>
    <row r="38" spans="1:22" s="47" customFormat="1" ht="12.75">
      <c r="A38" s="742" t="s">
        <v>452</v>
      </c>
      <c r="B38" s="743"/>
      <c r="C38" s="743"/>
      <c r="D38" s="743"/>
      <c r="E38" s="743"/>
      <c r="F38" s="743"/>
      <c r="G38" s="743"/>
      <c r="H38" s="743"/>
      <c r="I38" s="743">
        <v>-5163.7</v>
      </c>
      <c r="J38" s="743">
        <v>-3415.9000000000087</v>
      </c>
      <c r="K38" s="743" t="e">
        <v>#REF!</v>
      </c>
      <c r="L38" s="744" t="e">
        <v>#REF!</v>
      </c>
      <c r="M38" s="732">
        <v>4970.4</v>
      </c>
      <c r="N38" s="732">
        <v>10925.3</v>
      </c>
      <c r="O38" s="732">
        <v>0</v>
      </c>
      <c r="P38" s="732">
        <v>0</v>
      </c>
      <c r="Q38" s="732">
        <v>0</v>
      </c>
      <c r="R38" s="732">
        <v>0</v>
      </c>
      <c r="S38" s="732">
        <v>9299.9</v>
      </c>
      <c r="T38" s="718"/>
      <c r="U38" s="692">
        <v>119.8072589731209</v>
      </c>
      <c r="V38" s="693">
        <v>-14.87739467108456</v>
      </c>
    </row>
    <row r="39" spans="1:22" s="47" customFormat="1" ht="12.75">
      <c r="A39" s="714" t="s">
        <v>568</v>
      </c>
      <c r="B39" s="715"/>
      <c r="C39" s="715"/>
      <c r="D39" s="715"/>
      <c r="E39" s="715"/>
      <c r="F39" s="715"/>
      <c r="G39" s="715"/>
      <c r="H39" s="715"/>
      <c r="I39" s="745">
        <v>5163.7</v>
      </c>
      <c r="J39" s="745">
        <v>3415.9</v>
      </c>
      <c r="K39" s="745">
        <v>2669.1</v>
      </c>
      <c r="L39" s="718">
        <v>5079</v>
      </c>
      <c r="M39" s="718">
        <v>-4970.43</v>
      </c>
      <c r="N39" s="718">
        <v>-10925.3</v>
      </c>
      <c r="O39" s="718">
        <v>0</v>
      </c>
      <c r="P39" s="718">
        <v>0</v>
      </c>
      <c r="Q39" s="718">
        <v>0</v>
      </c>
      <c r="R39" s="718">
        <v>0</v>
      </c>
      <c r="S39" s="718">
        <v>-9299.9</v>
      </c>
      <c r="T39" s="692" t="e">
        <v>#REF!</v>
      </c>
      <c r="U39" s="692">
        <v>119.80593228352473</v>
      </c>
      <c r="V39" s="693">
        <v>-14.877394671084545</v>
      </c>
    </row>
    <row r="40" spans="1:22" s="25" customFormat="1" ht="12.75">
      <c r="A40" s="253" t="s">
        <v>569</v>
      </c>
      <c r="B40" s="694"/>
      <c r="C40" s="694"/>
      <c r="D40" s="694"/>
      <c r="E40" s="694"/>
      <c r="F40" s="694"/>
      <c r="G40" s="694"/>
      <c r="H40" s="694"/>
      <c r="I40" s="746">
        <v>2788.8</v>
      </c>
      <c r="J40" s="746">
        <v>-3808.5</v>
      </c>
      <c r="K40" s="746">
        <v>876.9</v>
      </c>
      <c r="L40" s="698">
        <v>2051.3</v>
      </c>
      <c r="M40" s="698">
        <v>-5153.93</v>
      </c>
      <c r="N40" s="698">
        <v>-11434.3</v>
      </c>
      <c r="O40" s="698">
        <v>0</v>
      </c>
      <c r="P40" s="698">
        <v>0</v>
      </c>
      <c r="Q40" s="698">
        <v>0</v>
      </c>
      <c r="R40" s="698">
        <v>0</v>
      </c>
      <c r="S40" s="698">
        <v>-9506.7</v>
      </c>
      <c r="T40" s="697" t="e">
        <v>#REF!</v>
      </c>
      <c r="U40" s="697">
        <v>121.85594294062975</v>
      </c>
      <c r="V40" s="747">
        <v>-16.85804990248637</v>
      </c>
    </row>
    <row r="41" spans="1:22" s="13" customFormat="1" ht="12.75">
      <c r="A41" s="127" t="s">
        <v>265</v>
      </c>
      <c r="B41" s="748">
        <v>0</v>
      </c>
      <c r="C41" s="748">
        <v>0</v>
      </c>
      <c r="D41" s="748">
        <v>0</v>
      </c>
      <c r="E41" s="749">
        <v>0</v>
      </c>
      <c r="F41" s="749">
        <v>0</v>
      </c>
      <c r="G41" s="749">
        <v>0</v>
      </c>
      <c r="H41" s="748">
        <v>0</v>
      </c>
      <c r="I41" s="748">
        <v>2303</v>
      </c>
      <c r="J41" s="750">
        <v>3347.8</v>
      </c>
      <c r="K41" s="751">
        <v>4358.1</v>
      </c>
      <c r="L41" s="751">
        <v>7097.5</v>
      </c>
      <c r="M41" s="697">
        <v>0</v>
      </c>
      <c r="N41" s="697">
        <v>0</v>
      </c>
      <c r="O41" s="697">
        <v>0</v>
      </c>
      <c r="P41" s="697">
        <v>0</v>
      </c>
      <c r="Q41" s="697">
        <v>0</v>
      </c>
      <c r="R41" s="697">
        <v>0</v>
      </c>
      <c r="S41" s="697">
        <v>0</v>
      </c>
      <c r="T41" s="698" t="e">
        <v>#REF!</v>
      </c>
      <c r="U41" s="720" t="s">
        <v>822</v>
      </c>
      <c r="V41" s="721" t="s">
        <v>822</v>
      </c>
    </row>
    <row r="42" spans="1:22" s="704" customFormat="1" ht="12.75">
      <c r="A42" s="700" t="s">
        <v>266</v>
      </c>
      <c r="B42" s="701"/>
      <c r="C42" s="701"/>
      <c r="D42" s="701"/>
      <c r="E42" s="701"/>
      <c r="F42" s="701"/>
      <c r="G42" s="701"/>
      <c r="H42" s="701"/>
      <c r="I42" s="702">
        <v>0</v>
      </c>
      <c r="J42" s="752">
        <v>2700</v>
      </c>
      <c r="K42" s="752">
        <v>4141.2</v>
      </c>
      <c r="L42" s="753">
        <v>6097.5</v>
      </c>
      <c r="M42" s="753">
        <v>0</v>
      </c>
      <c r="N42" s="753">
        <v>0</v>
      </c>
      <c r="O42" s="753"/>
      <c r="P42" s="753"/>
      <c r="Q42" s="698"/>
      <c r="R42" s="698"/>
      <c r="S42" s="753">
        <v>0</v>
      </c>
      <c r="T42" s="703" t="e">
        <v>#REF!</v>
      </c>
      <c r="U42" s="720" t="s">
        <v>822</v>
      </c>
      <c r="V42" s="721" t="s">
        <v>822</v>
      </c>
    </row>
    <row r="43" spans="1:22" s="704" customFormat="1" ht="12.75">
      <c r="A43" s="700" t="s">
        <v>267</v>
      </c>
      <c r="B43" s="701"/>
      <c r="C43" s="701"/>
      <c r="D43" s="701"/>
      <c r="E43" s="701"/>
      <c r="F43" s="701"/>
      <c r="G43" s="701"/>
      <c r="H43" s="701"/>
      <c r="I43" s="702">
        <v>2000</v>
      </c>
      <c r="J43" s="752">
        <v>0</v>
      </c>
      <c r="K43" s="752">
        <v>0</v>
      </c>
      <c r="L43" s="753">
        <v>750</v>
      </c>
      <c r="M43" s="753">
        <v>0</v>
      </c>
      <c r="N43" s="753">
        <v>0</v>
      </c>
      <c r="O43" s="753"/>
      <c r="P43" s="753"/>
      <c r="Q43" s="753"/>
      <c r="R43" s="754"/>
      <c r="S43" s="753">
        <v>0</v>
      </c>
      <c r="T43" s="703" t="s">
        <v>822</v>
      </c>
      <c r="U43" s="720" t="s">
        <v>822</v>
      </c>
      <c r="V43" s="721" t="s">
        <v>822</v>
      </c>
    </row>
    <row r="44" spans="1:22" s="704" customFormat="1" ht="12.75">
      <c r="A44" s="700" t="s">
        <v>268</v>
      </c>
      <c r="B44" s="701"/>
      <c r="C44" s="701"/>
      <c r="D44" s="701"/>
      <c r="E44" s="701"/>
      <c r="F44" s="701"/>
      <c r="G44" s="701"/>
      <c r="H44" s="701"/>
      <c r="I44" s="702">
        <v>0</v>
      </c>
      <c r="J44" s="752">
        <v>400</v>
      </c>
      <c r="K44" s="752">
        <v>216.9</v>
      </c>
      <c r="L44" s="753">
        <v>250</v>
      </c>
      <c r="M44" s="753">
        <v>0</v>
      </c>
      <c r="N44" s="753">
        <v>0</v>
      </c>
      <c r="O44" s="753"/>
      <c r="P44" s="753"/>
      <c r="Q44" s="698"/>
      <c r="R44" s="698"/>
      <c r="S44" s="753">
        <v>0</v>
      </c>
      <c r="T44" s="703" t="e">
        <v>#REF!</v>
      </c>
      <c r="U44" s="720" t="s">
        <v>822</v>
      </c>
      <c r="V44" s="721" t="s">
        <v>822</v>
      </c>
    </row>
    <row r="45" spans="1:22" s="704" customFormat="1" ht="12.75">
      <c r="A45" s="700" t="s">
        <v>269</v>
      </c>
      <c r="B45" s="701"/>
      <c r="C45" s="701"/>
      <c r="D45" s="701"/>
      <c r="E45" s="701"/>
      <c r="F45" s="701"/>
      <c r="G45" s="701"/>
      <c r="H45" s="701"/>
      <c r="I45" s="702">
        <v>303</v>
      </c>
      <c r="J45" s="752">
        <v>247.8</v>
      </c>
      <c r="K45" s="752">
        <v>0</v>
      </c>
      <c r="L45" s="753">
        <v>0</v>
      </c>
      <c r="M45" s="753">
        <v>0</v>
      </c>
      <c r="N45" s="753">
        <v>0</v>
      </c>
      <c r="O45" s="753"/>
      <c r="P45" s="753"/>
      <c r="Q45" s="753"/>
      <c r="R45" s="754"/>
      <c r="S45" s="753">
        <v>0</v>
      </c>
      <c r="T45" s="703" t="s">
        <v>822</v>
      </c>
      <c r="U45" s="720" t="s">
        <v>822</v>
      </c>
      <c r="V45" s="721" t="s">
        <v>822</v>
      </c>
    </row>
    <row r="46" spans="1:23" s="704" customFormat="1" ht="12.75">
      <c r="A46" s="700" t="s">
        <v>270</v>
      </c>
      <c r="B46" s="701"/>
      <c r="C46" s="701"/>
      <c r="D46" s="701"/>
      <c r="E46" s="701"/>
      <c r="F46" s="701"/>
      <c r="G46" s="701"/>
      <c r="H46" s="701"/>
      <c r="I46" s="702">
        <v>583.5</v>
      </c>
      <c r="J46" s="702">
        <v>-6017.1</v>
      </c>
      <c r="K46" s="702">
        <v>-3369.1</v>
      </c>
      <c r="L46" s="703">
        <v>-4802.8</v>
      </c>
      <c r="M46" s="698">
        <v>-5184.83</v>
      </c>
      <c r="N46" s="698">
        <v>-11501.3</v>
      </c>
      <c r="O46" s="703"/>
      <c r="P46" s="698"/>
      <c r="Q46" s="698"/>
      <c r="R46" s="698"/>
      <c r="S46" s="698">
        <v>-9517.5</v>
      </c>
      <c r="T46" s="703" t="e">
        <v>#REF!</v>
      </c>
      <c r="U46" s="697">
        <v>121.82598079397007</v>
      </c>
      <c r="V46" s="747">
        <v>-17.24848495387478</v>
      </c>
      <c r="W46" s="755"/>
    </row>
    <row r="47" spans="1:22" s="704" customFormat="1" ht="12.75">
      <c r="A47" s="700" t="s">
        <v>271</v>
      </c>
      <c r="B47" s="701"/>
      <c r="C47" s="701"/>
      <c r="D47" s="701"/>
      <c r="E47" s="701"/>
      <c r="F47" s="701"/>
      <c r="G47" s="701"/>
      <c r="H47" s="701"/>
      <c r="I47" s="702">
        <v>-97.7</v>
      </c>
      <c r="J47" s="702">
        <v>-1139.2</v>
      </c>
      <c r="K47" s="702">
        <v>-112.1</v>
      </c>
      <c r="L47" s="703">
        <v>-243.4</v>
      </c>
      <c r="M47" s="698">
        <v>30.9</v>
      </c>
      <c r="N47" s="698">
        <v>67</v>
      </c>
      <c r="O47" s="703"/>
      <c r="P47" s="698"/>
      <c r="Q47" s="698"/>
      <c r="R47" s="698"/>
      <c r="S47" s="698">
        <v>10.8</v>
      </c>
      <c r="T47" s="703" t="e">
        <v>#REF!</v>
      </c>
      <c r="U47" s="697">
        <v>116.82847896440128</v>
      </c>
      <c r="V47" s="747">
        <v>-83.88059701492537</v>
      </c>
    </row>
    <row r="48" spans="1:22" s="25" customFormat="1" ht="12.75">
      <c r="A48" s="253" t="s">
        <v>272</v>
      </c>
      <c r="B48" s="694"/>
      <c r="C48" s="694"/>
      <c r="D48" s="694"/>
      <c r="E48" s="694"/>
      <c r="F48" s="694"/>
      <c r="G48" s="694"/>
      <c r="H48" s="694"/>
      <c r="I48" s="696">
        <v>2374.9</v>
      </c>
      <c r="J48" s="696">
        <v>7224.4</v>
      </c>
      <c r="K48" s="696">
        <v>1792.2</v>
      </c>
      <c r="L48" s="697">
        <v>3027.7</v>
      </c>
      <c r="M48" s="698">
        <v>0</v>
      </c>
      <c r="N48" s="698">
        <v>0</v>
      </c>
      <c r="O48" s="697"/>
      <c r="P48" s="698"/>
      <c r="Q48" s="698"/>
      <c r="R48" s="698"/>
      <c r="S48" s="698">
        <v>62.7</v>
      </c>
      <c r="T48" s="697" t="e">
        <v>#REF!</v>
      </c>
      <c r="U48" s="697"/>
      <c r="V48" s="747" t="s">
        <v>822</v>
      </c>
    </row>
    <row r="49" spans="1:22" s="25" customFormat="1" ht="13.5" thickBot="1">
      <c r="A49" s="756" t="s">
        <v>273</v>
      </c>
      <c r="B49" s="757"/>
      <c r="C49" s="757"/>
      <c r="D49" s="757"/>
      <c r="E49" s="757"/>
      <c r="F49" s="757"/>
      <c r="G49" s="757"/>
      <c r="H49" s="757"/>
      <c r="I49" s="758"/>
      <c r="J49" s="758"/>
      <c r="K49" s="758"/>
      <c r="L49" s="759"/>
      <c r="M49" s="760">
        <v>183.5</v>
      </c>
      <c r="N49" s="760">
        <v>509</v>
      </c>
      <c r="O49" s="759"/>
      <c r="P49" s="760"/>
      <c r="Q49" s="760"/>
      <c r="R49" s="760"/>
      <c r="S49" s="760">
        <v>144.1</v>
      </c>
      <c r="T49" s="759"/>
      <c r="U49" s="760">
        <v>177.3841961852861</v>
      </c>
      <c r="V49" s="812">
        <v>-71.68958742632613</v>
      </c>
    </row>
    <row r="50" spans="1:22" ht="13.5" thickTop="1">
      <c r="A50" s="1638" t="s">
        <v>275</v>
      </c>
      <c r="B50" s="1638"/>
      <c r="C50" s="1638"/>
      <c r="D50" s="1638"/>
      <c r="E50" s="1638"/>
      <c r="F50" s="1638"/>
      <c r="G50" s="1638"/>
      <c r="H50" s="1638"/>
      <c r="I50" s="1638"/>
      <c r="J50" s="1638"/>
      <c r="K50" s="1638"/>
      <c r="L50" s="1638"/>
      <c r="M50" s="1638"/>
      <c r="N50" s="1638"/>
      <c r="O50" s="1638"/>
      <c r="P50" s="1638"/>
      <c r="Q50" s="1638"/>
      <c r="R50" s="1638"/>
      <c r="S50" s="1638"/>
      <c r="T50" s="1638"/>
      <c r="U50" s="1638"/>
      <c r="V50" s="1638"/>
    </row>
    <row r="51" spans="1:22" ht="12.75">
      <c r="A51" s="1638"/>
      <c r="B51" s="1638"/>
      <c r="C51" s="1638"/>
      <c r="D51" s="1638"/>
      <c r="E51" s="1638"/>
      <c r="F51" s="1638"/>
      <c r="G51" s="1638"/>
      <c r="H51" s="1638"/>
      <c r="I51" s="1638"/>
      <c r="J51" s="1638"/>
      <c r="K51" s="1638"/>
      <c r="L51" s="1638"/>
      <c r="M51" s="1638"/>
      <c r="N51" s="1638"/>
      <c r="O51" s="1638"/>
      <c r="P51" s="1638"/>
      <c r="Q51" s="1638"/>
      <c r="R51" s="1638"/>
      <c r="S51" s="1638"/>
      <c r="T51" s="1638"/>
      <c r="U51" s="1638"/>
      <c r="V51" s="1638"/>
    </row>
    <row r="52" spans="1:22" ht="12.75">
      <c r="A52" s="1638"/>
      <c r="B52" s="1638"/>
      <c r="C52" s="1638"/>
      <c r="D52" s="1638"/>
      <c r="E52" s="1638"/>
      <c r="F52" s="1638"/>
      <c r="G52" s="1638"/>
      <c r="H52" s="1638"/>
      <c r="I52" s="1638"/>
      <c r="J52" s="1638"/>
      <c r="K52" s="1638"/>
      <c r="L52" s="1638"/>
      <c r="M52" s="1638"/>
      <c r="N52" s="1638"/>
      <c r="O52" s="1638"/>
      <c r="P52" s="1638"/>
      <c r="Q52" s="1638"/>
      <c r="R52" s="1638"/>
      <c r="S52" s="1638"/>
      <c r="T52" s="1638"/>
      <c r="U52" s="1638"/>
      <c r="V52" s="1638"/>
    </row>
    <row r="53" spans="1:22" ht="12.75">
      <c r="A53" s="1637" t="s">
        <v>453</v>
      </c>
      <c r="B53" s="1637"/>
      <c r="C53" s="1637"/>
      <c r="D53" s="1637"/>
      <c r="E53" s="1637"/>
      <c r="F53" s="1637"/>
      <c r="G53" s="1637"/>
      <c r="H53" s="1637"/>
      <c r="I53" s="1637"/>
      <c r="J53" s="1637"/>
      <c r="K53" s="1637"/>
      <c r="L53" s="1637"/>
      <c r="M53" s="1637"/>
      <c r="N53" s="1637"/>
      <c r="O53" s="1637"/>
      <c r="P53" s="1637"/>
      <c r="Q53" s="1637"/>
      <c r="R53" s="1637"/>
      <c r="S53" s="1637"/>
      <c r="T53" s="1637"/>
      <c r="U53" s="1637"/>
      <c r="V53" s="1637"/>
    </row>
    <row r="54" spans="1:22" ht="12.75">
      <c r="A54" s="761" t="s">
        <v>464</v>
      </c>
      <c r="B54" s="761"/>
      <c r="C54" s="761"/>
      <c r="D54" s="761"/>
      <c r="E54" s="761"/>
      <c r="F54" s="761"/>
      <c r="G54" s="761"/>
      <c r="H54" s="761"/>
      <c r="I54" s="550"/>
      <c r="J54" s="550"/>
      <c r="K54" s="550"/>
      <c r="L54" s="550"/>
      <c r="M54" s="550"/>
      <c r="N54" s="550"/>
      <c r="O54" s="550"/>
      <c r="P54" s="550"/>
      <c r="Q54" s="550"/>
      <c r="R54" s="550"/>
      <c r="S54" s="762"/>
      <c r="T54" s="550"/>
      <c r="U54" s="550"/>
      <c r="V54" s="550"/>
    </row>
    <row r="55" spans="1:22" ht="12.75">
      <c r="A55" s="762" t="s">
        <v>570</v>
      </c>
      <c r="B55" s="762"/>
      <c r="C55" s="762"/>
      <c r="D55" s="762"/>
      <c r="E55" s="762"/>
      <c r="F55" s="762"/>
      <c r="G55" s="762"/>
      <c r="H55" s="762"/>
      <c r="I55" s="550"/>
      <c r="J55" s="550"/>
      <c r="K55" s="550"/>
      <c r="L55" s="550"/>
      <c r="M55" s="550"/>
      <c r="N55" s="550"/>
      <c r="O55" s="550"/>
      <c r="P55" s="550"/>
      <c r="Q55" s="550"/>
      <c r="R55" s="550"/>
      <c r="S55" s="762"/>
      <c r="T55" s="550"/>
      <c r="U55" s="550"/>
      <c r="V55" s="550"/>
    </row>
    <row r="56" spans="1:22" ht="12.75">
      <c r="A56" s="763" t="s">
        <v>10</v>
      </c>
      <c r="B56" s="763"/>
      <c r="C56" s="763"/>
      <c r="D56" s="763"/>
      <c r="E56" s="763"/>
      <c r="F56" s="763"/>
      <c r="G56" s="763"/>
      <c r="H56" s="763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762"/>
      <c r="T56" s="550"/>
      <c r="U56" s="550"/>
      <c r="V56" s="550"/>
    </row>
    <row r="57" spans="1:22" ht="12.75">
      <c r="A57" s="550" t="s">
        <v>862</v>
      </c>
      <c r="B57" s="550"/>
      <c r="C57" s="550"/>
      <c r="D57" s="550"/>
      <c r="E57" s="550"/>
      <c r="F57" s="550"/>
      <c r="G57" s="550"/>
      <c r="H57" s="550"/>
      <c r="I57" s="550"/>
      <c r="J57" s="550"/>
      <c r="K57" s="550"/>
      <c r="L57" s="550"/>
      <c r="M57" s="550"/>
      <c r="N57" s="550"/>
      <c r="O57" s="550"/>
      <c r="P57" s="550"/>
      <c r="Q57" s="550"/>
      <c r="R57" s="550"/>
      <c r="S57" s="762"/>
      <c r="T57" s="550"/>
      <c r="U57" s="550"/>
      <c r="V57" s="550"/>
    </row>
    <row r="58" spans="1:22" ht="12.75">
      <c r="A58" s="813" t="s">
        <v>717</v>
      </c>
      <c r="B58" s="550"/>
      <c r="C58" s="550"/>
      <c r="D58" s="550"/>
      <c r="E58" s="550"/>
      <c r="F58" s="550"/>
      <c r="G58" s="550"/>
      <c r="H58" s="550"/>
      <c r="I58" s="550"/>
      <c r="J58" s="550"/>
      <c r="K58" s="550"/>
      <c r="L58" s="550"/>
      <c r="M58" s="550"/>
      <c r="N58" s="550"/>
      <c r="O58" s="550"/>
      <c r="P58" s="550"/>
      <c r="Q58" s="550"/>
      <c r="R58" s="550"/>
      <c r="S58" s="762"/>
      <c r="T58" s="550"/>
      <c r="U58" s="550"/>
      <c r="V58" s="550"/>
    </row>
    <row r="59" ht="12.75">
      <c r="A59" s="813" t="s">
        <v>718</v>
      </c>
    </row>
  </sheetData>
  <sheetProtection/>
  <mergeCells count="19">
    <mergeCell ref="O5:P5"/>
    <mergeCell ref="A1:V1"/>
    <mergeCell ref="A2:V2"/>
    <mergeCell ref="A3:V3"/>
    <mergeCell ref="A4:V4"/>
    <mergeCell ref="G5:H5"/>
    <mergeCell ref="I5:J5"/>
    <mergeCell ref="K5:L5"/>
    <mergeCell ref="M5:N5"/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5" width="9.57421875" style="9" bestFit="1" customWidth="1"/>
    <col min="6" max="6" width="7.421875" style="9" hidden="1" customWidth="1"/>
    <col min="7" max="8" width="9.57421875" style="9" bestFit="1" customWidth="1"/>
    <col min="9" max="9" width="7.421875" style="9" hidden="1" customWidth="1"/>
    <col min="10" max="11" width="9.57421875" style="9" bestFit="1" customWidth="1"/>
    <col min="12" max="12" width="18.8515625" style="9" bestFit="1" customWidth="1"/>
    <col min="13" max="16384" width="9.140625" style="9" customWidth="1"/>
  </cols>
  <sheetData>
    <row r="1" spans="1:12" ht="12.75">
      <c r="A1" s="1426" t="s">
        <v>1004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41"/>
    </row>
    <row r="2" spans="1:12" ht="15.75">
      <c r="A2" s="1445" t="s">
        <v>961</v>
      </c>
      <c r="B2" s="1445"/>
      <c r="C2" s="1445"/>
      <c r="D2" s="1445"/>
      <c r="E2" s="1445"/>
      <c r="F2" s="1445"/>
      <c r="G2" s="1445"/>
      <c r="H2" s="1445"/>
      <c r="I2" s="1445"/>
      <c r="J2" s="1445"/>
      <c r="K2" s="1445"/>
      <c r="L2" s="41"/>
    </row>
    <row r="3" spans="1:11" ht="12.75">
      <c r="A3" s="1426" t="s">
        <v>824</v>
      </c>
      <c r="B3" s="1426"/>
      <c r="C3" s="1426"/>
      <c r="D3" s="1426"/>
      <c r="E3" s="1426"/>
      <c r="F3" s="1426"/>
      <c r="G3" s="1426"/>
      <c r="H3" s="1426"/>
      <c r="I3" s="1426"/>
      <c r="J3" s="1426"/>
      <c r="K3" s="1426"/>
    </row>
    <row r="4" spans="1:11" ht="16.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111"/>
    </row>
    <row r="5" spans="1:11" ht="19.5" customHeight="1" thickTop="1">
      <c r="A5" s="159"/>
      <c r="B5" s="160"/>
      <c r="C5" s="1646" t="s">
        <v>991</v>
      </c>
      <c r="D5" s="1646"/>
      <c r="E5" s="1646"/>
      <c r="F5" s="1646" t="s">
        <v>828</v>
      </c>
      <c r="G5" s="1646"/>
      <c r="H5" s="1646"/>
      <c r="I5" s="1646" t="s">
        <v>812</v>
      </c>
      <c r="J5" s="1646"/>
      <c r="K5" s="1647"/>
    </row>
    <row r="6" spans="1:11" ht="19.5" customHeight="1">
      <c r="A6" s="161"/>
      <c r="B6" s="56" t="s">
        <v>383</v>
      </c>
      <c r="C6" s="162" t="s">
        <v>788</v>
      </c>
      <c r="D6" s="162" t="s">
        <v>431</v>
      </c>
      <c r="E6" s="162" t="s">
        <v>254</v>
      </c>
      <c r="F6" s="162" t="str">
        <f>C6</f>
        <v>2010/11</v>
      </c>
      <c r="G6" s="162" t="s">
        <v>431</v>
      </c>
      <c r="H6" s="162" t="s">
        <v>255</v>
      </c>
      <c r="I6" s="162" t="str">
        <f>C6</f>
        <v>2010/11</v>
      </c>
      <c r="J6" s="162" t="s">
        <v>431</v>
      </c>
      <c r="K6" s="163" t="s">
        <v>255</v>
      </c>
    </row>
    <row r="7" spans="1:11" ht="19.5" customHeight="1">
      <c r="A7" s="164" t="s">
        <v>813</v>
      </c>
      <c r="B7" s="128">
        <v>4640.034</v>
      </c>
      <c r="C7" s="128">
        <v>5257.005</v>
      </c>
      <c r="D7" s="87">
        <v>6597.569</v>
      </c>
      <c r="E7" s="87">
        <v>7942.294</v>
      </c>
      <c r="F7" s="165" t="e">
        <v>#REF!</v>
      </c>
      <c r="G7" s="165">
        <v>25.500527391547095</v>
      </c>
      <c r="H7" s="165">
        <v>20.382128629499732</v>
      </c>
      <c r="I7" s="165">
        <v>37.59611137396184</v>
      </c>
      <c r="J7" s="165">
        <v>43.94336543713117</v>
      </c>
      <c r="K7" s="166">
        <v>41.47412010443864</v>
      </c>
    </row>
    <row r="8" spans="1:11" ht="19.5" customHeight="1">
      <c r="A8" s="167" t="s">
        <v>814</v>
      </c>
      <c r="B8" s="129">
        <v>3447.944</v>
      </c>
      <c r="C8" s="129">
        <v>2668.331</v>
      </c>
      <c r="D8" s="88">
        <v>2888.65</v>
      </c>
      <c r="E8" s="88">
        <v>3956.018</v>
      </c>
      <c r="F8" s="121" t="e">
        <v>#REF!</v>
      </c>
      <c r="G8" s="121">
        <v>8.25680921894623</v>
      </c>
      <c r="H8" s="121">
        <v>36.950409360774046</v>
      </c>
      <c r="I8" s="121">
        <v>17.448207690761482</v>
      </c>
      <c r="J8" s="121">
        <v>19.23996589804047</v>
      </c>
      <c r="K8" s="168">
        <v>20.658057441253263</v>
      </c>
    </row>
    <row r="9" spans="1:11" ht="19.5" customHeight="1">
      <c r="A9" s="167" t="s">
        <v>815</v>
      </c>
      <c r="B9" s="129"/>
      <c r="C9" s="129">
        <v>2256.893</v>
      </c>
      <c r="D9" s="88">
        <v>2262.362</v>
      </c>
      <c r="E9" s="88">
        <v>3121.805</v>
      </c>
      <c r="F9" s="121" t="e">
        <v>#REF!</v>
      </c>
      <c r="G9" s="121">
        <v>0.24232429273341438</v>
      </c>
      <c r="H9" s="121">
        <v>37.98874804297455</v>
      </c>
      <c r="I9" s="121">
        <v>8.498282882591473</v>
      </c>
      <c r="J9" s="121">
        <v>15.068550267087613</v>
      </c>
      <c r="K9" s="168">
        <v>16.301853785900782</v>
      </c>
    </row>
    <row r="10" spans="1:11" ht="19.5" customHeight="1">
      <c r="A10" s="167" t="s">
        <v>816</v>
      </c>
      <c r="B10" s="129">
        <v>1282.336</v>
      </c>
      <c r="C10" s="129">
        <v>1777.857</v>
      </c>
      <c r="D10" s="88">
        <v>2068.429</v>
      </c>
      <c r="E10" s="88">
        <v>2401.742</v>
      </c>
      <c r="F10" s="121" t="e">
        <v>#REF!</v>
      </c>
      <c r="G10" s="121">
        <v>16.3439466728764</v>
      </c>
      <c r="H10" s="121">
        <v>16.114307041721034</v>
      </c>
      <c r="I10" s="121">
        <v>13.198077344696713</v>
      </c>
      <c r="J10" s="121">
        <v>13.776851962860835</v>
      </c>
      <c r="K10" s="168">
        <v>12.541733681462143</v>
      </c>
    </row>
    <row r="11" spans="1:11" ht="19.5" customHeight="1">
      <c r="A11" s="167" t="s">
        <v>817</v>
      </c>
      <c r="B11" s="129">
        <v>538.45</v>
      </c>
      <c r="C11" s="129">
        <v>273.516</v>
      </c>
      <c r="D11" s="88">
        <v>268.454</v>
      </c>
      <c r="E11" s="88">
        <v>322.461</v>
      </c>
      <c r="F11" s="121" t="e">
        <v>#REF!</v>
      </c>
      <c r="G11" s="121">
        <v>-1.8507144006200775</v>
      </c>
      <c r="H11" s="121">
        <v>20.117785542402046</v>
      </c>
      <c r="I11" s="121">
        <v>2.722139221239598</v>
      </c>
      <c r="J11" s="121">
        <v>1.7880483288707723</v>
      </c>
      <c r="K11" s="168">
        <v>1.683869451697128</v>
      </c>
    </row>
    <row r="12" spans="1:11" ht="19.5" customHeight="1">
      <c r="A12" s="167" t="s">
        <v>818</v>
      </c>
      <c r="B12" s="129">
        <v>319.423</v>
      </c>
      <c r="C12" s="129">
        <v>300</v>
      </c>
      <c r="D12" s="88">
        <v>320</v>
      </c>
      <c r="E12" s="88">
        <v>481.052</v>
      </c>
      <c r="F12" s="121" t="e">
        <v>#REF!</v>
      </c>
      <c r="G12" s="121">
        <v>6.666666666666671</v>
      </c>
      <c r="H12" s="121">
        <v>50.32875</v>
      </c>
      <c r="I12" s="121">
        <v>2.1255280646263994</v>
      </c>
      <c r="J12" s="121">
        <v>2.1313724706603256</v>
      </c>
      <c r="K12" s="168">
        <v>2.5120208877284598</v>
      </c>
    </row>
    <row r="13" spans="1:11" ht="19.5" customHeight="1">
      <c r="A13" s="167" t="s">
        <v>575</v>
      </c>
      <c r="B13" s="129">
        <v>1301.542</v>
      </c>
      <c r="C13" s="72">
        <v>24.553</v>
      </c>
      <c r="D13" s="88">
        <v>18.517</v>
      </c>
      <c r="E13" s="88">
        <v>33.628</v>
      </c>
      <c r="F13" s="121" t="e">
        <v>#REF!</v>
      </c>
      <c r="G13" s="72">
        <v>-24.583553944528163</v>
      </c>
      <c r="H13" s="121">
        <v>81.60609169951937</v>
      </c>
      <c r="I13" s="121">
        <v>18.411653422122484</v>
      </c>
      <c r="J13" s="121">
        <v>0.12333320012255392</v>
      </c>
      <c r="K13" s="168">
        <v>0.17560313315926893</v>
      </c>
    </row>
    <row r="14" spans="1:12" ht="19.5" customHeight="1" thickBot="1">
      <c r="A14" s="167" t="s">
        <v>819</v>
      </c>
      <c r="B14" s="169">
        <v>11529.729</v>
      </c>
      <c r="C14" s="129">
        <v>601.845</v>
      </c>
      <c r="D14" s="129">
        <v>589.819</v>
      </c>
      <c r="E14" s="129">
        <v>891</v>
      </c>
      <c r="F14" s="121" t="e">
        <v>#REF!</v>
      </c>
      <c r="G14" s="121">
        <v>-1.9981889024582813</v>
      </c>
      <c r="H14" s="121">
        <v>51.06329229814571</v>
      </c>
      <c r="I14" s="121">
        <v>100</v>
      </c>
      <c r="J14" s="121">
        <v>3.928512435226258</v>
      </c>
      <c r="K14" s="168">
        <v>4.652741514360313</v>
      </c>
      <c r="L14" s="1"/>
    </row>
    <row r="15" spans="1:11" ht="13.5" thickBot="1">
      <c r="A15" s="170" t="s">
        <v>820</v>
      </c>
      <c r="B15" s="147"/>
      <c r="C15" s="148">
        <v>13160</v>
      </c>
      <c r="D15" s="149">
        <v>15013.8</v>
      </c>
      <c r="E15" s="149">
        <v>19150</v>
      </c>
      <c r="F15" s="149"/>
      <c r="G15" s="172">
        <v>14.08662613981764</v>
      </c>
      <c r="H15" s="172">
        <v>27.549321291078854</v>
      </c>
      <c r="I15" s="171"/>
      <c r="J15" s="172">
        <v>100</v>
      </c>
      <c r="K15" s="173">
        <v>100</v>
      </c>
    </row>
    <row r="16" spans="1:11" ht="13.5" thickTop="1">
      <c r="A16" s="9" t="s">
        <v>1418</v>
      </c>
      <c r="B16" s="107"/>
      <c r="K16" s="4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1"/>
      <c r="Q17" s="11"/>
      <c r="R17" s="1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35"/>
      <c r="Q18" s="11"/>
      <c r="R18" s="1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35"/>
      <c r="M19" s="18"/>
      <c r="N19" s="150"/>
      <c r="O19" s="150"/>
      <c r="P19" s="35"/>
      <c r="Q19" s="150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1"/>
      <c r="M20" s="151"/>
      <c r="N20" s="152"/>
      <c r="O20" s="152"/>
      <c r="P20" s="35"/>
      <c r="Q20" s="152"/>
      <c r="R20" s="151"/>
      <c r="S20" s="151"/>
      <c r="T20" s="151"/>
      <c r="U20" s="151"/>
      <c r="V20" s="151"/>
      <c r="W20" s="151"/>
      <c r="X20" s="151"/>
      <c r="Y20" s="15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1"/>
      <c r="M21" s="151"/>
      <c r="N21" s="152"/>
      <c r="O21" s="152"/>
      <c r="P21" s="11"/>
      <c r="Q21" s="152"/>
      <c r="R21" s="151"/>
      <c r="S21" s="151"/>
      <c r="T21" s="151"/>
      <c r="U21" s="151"/>
      <c r="V21" s="151"/>
      <c r="W21" s="151"/>
      <c r="X21" s="151"/>
      <c r="Y21" s="15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1"/>
      <c r="M22" s="151"/>
      <c r="N22" s="152"/>
      <c r="O22" s="152"/>
      <c r="P22" s="11"/>
      <c r="Q22" s="152"/>
      <c r="R22" s="151"/>
      <c r="S22" s="151"/>
      <c r="T22" s="151"/>
      <c r="U22" s="151"/>
      <c r="V22" s="151"/>
      <c r="W22" s="151"/>
      <c r="X22" s="151"/>
      <c r="Y22" s="15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1"/>
      <c r="M23" s="152"/>
      <c r="N23" s="152"/>
      <c r="O23" s="152"/>
      <c r="P23" s="11"/>
      <c r="Q23" s="152"/>
      <c r="R23" s="152"/>
      <c r="S23" s="151"/>
      <c r="T23" s="151"/>
      <c r="U23" s="151"/>
      <c r="V23" s="151"/>
      <c r="W23" s="151"/>
      <c r="X23" s="151"/>
      <c r="Y23" s="15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1"/>
      <c r="M24" s="151"/>
      <c r="N24" s="152"/>
      <c r="O24" s="152"/>
      <c r="P24" s="11"/>
      <c r="Q24" s="152"/>
      <c r="R24" s="151"/>
      <c r="S24" s="151"/>
      <c r="T24" s="151"/>
      <c r="U24" s="151"/>
      <c r="V24" s="151"/>
      <c r="W24" s="151"/>
      <c r="X24" s="151"/>
      <c r="Y24" s="15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35"/>
      <c r="M25" s="18"/>
      <c r="N25" s="150"/>
      <c r="O25" s="150"/>
      <c r="P25" s="11"/>
      <c r="Q25" s="150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1"/>
      <c r="M26" s="151"/>
      <c r="N26" s="152"/>
      <c r="O26" s="152"/>
      <c r="P26" s="35"/>
      <c r="Q26" s="152"/>
      <c r="R26" s="151"/>
      <c r="S26" s="151"/>
      <c r="T26" s="151"/>
      <c r="U26" s="151"/>
      <c r="V26" s="151"/>
      <c r="W26" s="151"/>
      <c r="X26" s="151"/>
      <c r="Y26" s="151"/>
    </row>
    <row r="27" spans="12:25" ht="12.75">
      <c r="L27" s="11"/>
      <c r="M27" s="151"/>
      <c r="N27" s="152"/>
      <c r="O27" s="152"/>
      <c r="P27" s="11"/>
      <c r="Q27" s="152"/>
      <c r="R27" s="151"/>
      <c r="S27" s="151"/>
      <c r="T27" s="151"/>
      <c r="U27" s="151"/>
      <c r="V27" s="151"/>
      <c r="W27" s="151"/>
      <c r="X27" s="151"/>
      <c r="Y27" s="151"/>
    </row>
    <row r="28" spans="12:25" ht="12.75">
      <c r="L28" s="11"/>
      <c r="M28" s="151"/>
      <c r="N28" s="152"/>
      <c r="O28" s="152"/>
      <c r="P28" s="11"/>
      <c r="Q28" s="152"/>
      <c r="R28" s="151"/>
      <c r="S28" s="151"/>
      <c r="T28" s="151"/>
      <c r="U28" s="151"/>
      <c r="V28" s="151"/>
      <c r="W28" s="151"/>
      <c r="X28" s="151"/>
      <c r="Y28" s="151"/>
    </row>
    <row r="29" spans="12:25" ht="15.75">
      <c r="L29" s="11"/>
      <c r="M29" s="17"/>
      <c r="N29" s="153"/>
      <c r="O29" s="153"/>
      <c r="P29" s="11"/>
      <c r="Q29" s="150"/>
      <c r="R29" s="17"/>
      <c r="S29" s="17"/>
      <c r="T29" s="17"/>
      <c r="U29" s="17"/>
      <c r="V29" s="17"/>
      <c r="W29" s="17"/>
      <c r="X29" s="17"/>
      <c r="Y29" s="17"/>
    </row>
    <row r="30" spans="12:25" ht="12.75">
      <c r="L30" s="35"/>
      <c r="M30" s="18"/>
      <c r="N30" s="152"/>
      <c r="O30" s="152"/>
      <c r="P30" s="11"/>
      <c r="Q30" s="152"/>
      <c r="R30" s="18"/>
      <c r="S30" s="18"/>
      <c r="T30" s="18"/>
      <c r="U30" s="18"/>
      <c r="V30" s="18"/>
      <c r="W30" s="18"/>
      <c r="X30" s="18"/>
      <c r="Y30" s="18"/>
    </row>
    <row r="31" spans="12:25" ht="12.75">
      <c r="L31" s="11"/>
      <c r="M31" s="151"/>
      <c r="N31" s="152"/>
      <c r="O31" s="152"/>
      <c r="P31" s="35"/>
      <c r="Q31" s="152"/>
      <c r="R31" s="151"/>
      <c r="S31" s="151"/>
      <c r="T31" s="151"/>
      <c r="U31" s="151"/>
      <c r="V31" s="151"/>
      <c r="W31" s="151"/>
      <c r="X31" s="151"/>
      <c r="Y31" s="151"/>
    </row>
    <row r="32" spans="12:25" ht="12.75">
      <c r="L32" s="11"/>
      <c r="M32" s="151"/>
      <c r="N32" s="152"/>
      <c r="O32" s="152"/>
      <c r="P32" s="11"/>
      <c r="Q32" s="152"/>
      <c r="R32" s="151"/>
      <c r="S32" s="151"/>
      <c r="T32" s="151"/>
      <c r="U32" s="151"/>
      <c r="V32" s="151"/>
      <c r="W32" s="151"/>
      <c r="X32" s="151"/>
      <c r="Y32" s="151"/>
    </row>
    <row r="33" spans="12:25" ht="12.75">
      <c r="L33" s="11"/>
      <c r="M33" s="154"/>
      <c r="N33" s="150"/>
      <c r="O33" s="150"/>
      <c r="P33" s="11"/>
      <c r="Q33" s="150"/>
      <c r="R33" s="154"/>
      <c r="S33" s="154"/>
      <c r="T33" s="154"/>
      <c r="U33" s="154"/>
      <c r="V33" s="154"/>
      <c r="W33" s="154"/>
      <c r="X33" s="154"/>
      <c r="Y33" s="154"/>
    </row>
    <row r="34" spans="12:25" ht="12.75">
      <c r="L34" s="11"/>
      <c r="M34" s="154"/>
      <c r="N34" s="150"/>
      <c r="O34" s="150"/>
      <c r="P34" s="11"/>
      <c r="Q34" s="150"/>
      <c r="R34" s="154"/>
      <c r="S34" s="154"/>
      <c r="T34" s="154"/>
      <c r="U34" s="154"/>
      <c r="V34" s="154"/>
      <c r="W34" s="154"/>
      <c r="X34" s="154"/>
      <c r="Y34" s="154"/>
    </row>
    <row r="35" spans="12:25" ht="12.75">
      <c r="L35" s="11"/>
      <c r="M35" s="154"/>
      <c r="N35" s="150"/>
      <c r="O35" s="150"/>
      <c r="P35" s="11"/>
      <c r="Q35" s="150"/>
      <c r="R35" s="154"/>
      <c r="S35" s="154"/>
      <c r="T35" s="154"/>
      <c r="U35" s="154"/>
      <c r="V35" s="154"/>
      <c r="W35" s="154"/>
      <c r="X35" s="154"/>
      <c r="Y35" s="154"/>
    </row>
    <row r="36" spans="12:25" ht="12.75">
      <c r="L36" s="35"/>
      <c r="M36" s="18"/>
      <c r="N36" s="150"/>
      <c r="O36" s="150"/>
      <c r="P36" s="11"/>
      <c r="Q36" s="150"/>
      <c r="R36" s="18"/>
      <c r="S36" s="18"/>
      <c r="T36" s="18"/>
      <c r="U36" s="18"/>
      <c r="V36" s="18"/>
      <c r="W36" s="18"/>
      <c r="X36" s="18"/>
      <c r="Y36" s="18"/>
    </row>
    <row r="37" spans="12:25" ht="13.5">
      <c r="L37" s="35"/>
      <c r="M37" s="155"/>
      <c r="N37" s="156"/>
      <c r="O37" s="156"/>
      <c r="P37" s="35"/>
      <c r="Q37" s="156"/>
      <c r="R37" s="155"/>
      <c r="S37" s="155"/>
      <c r="T37" s="155"/>
      <c r="U37" s="155"/>
      <c r="V37" s="18"/>
      <c r="W37" s="18"/>
      <c r="X37" s="18"/>
      <c r="Y37" s="18"/>
    </row>
    <row r="38" spans="12:25" ht="12.75">
      <c r="L38" s="11"/>
      <c r="M38" s="17"/>
      <c r="N38" s="150"/>
      <c r="O38" s="150"/>
      <c r="P38" s="35"/>
      <c r="Q38" s="150"/>
      <c r="R38" s="17"/>
      <c r="S38" s="17"/>
      <c r="T38" s="17"/>
      <c r="U38" s="17"/>
      <c r="V38" s="17"/>
      <c r="W38" s="17"/>
      <c r="X38" s="17"/>
      <c r="Y38" s="17"/>
    </row>
    <row r="39" spans="12:25" ht="12.75">
      <c r="L39" s="11"/>
      <c r="M39" s="151"/>
      <c r="N39" s="152"/>
      <c r="O39" s="152"/>
      <c r="P39" s="11"/>
      <c r="Q39" s="152"/>
      <c r="R39" s="151"/>
      <c r="S39" s="151"/>
      <c r="T39" s="151"/>
      <c r="U39" s="152"/>
      <c r="V39" s="152"/>
      <c r="W39" s="152"/>
      <c r="X39" s="152"/>
      <c r="Y39" s="152"/>
    </row>
    <row r="40" spans="12:25" ht="12.75">
      <c r="L40" s="11"/>
      <c r="M40" s="151"/>
      <c r="N40" s="152"/>
      <c r="O40" s="152"/>
      <c r="P40" s="11"/>
      <c r="Q40" s="152"/>
      <c r="R40" s="151"/>
      <c r="S40" s="151"/>
      <c r="T40" s="151"/>
      <c r="U40" s="151"/>
      <c r="V40" s="151"/>
      <c r="W40" s="151"/>
      <c r="X40" s="151"/>
      <c r="Y40" s="151"/>
    </row>
    <row r="41" spans="12:25" ht="12.75">
      <c r="L41" s="11"/>
      <c r="M41" s="154"/>
      <c r="N41" s="150"/>
      <c r="O41" s="150"/>
      <c r="P41" s="11"/>
      <c r="Q41" s="150"/>
      <c r="R41" s="154"/>
      <c r="S41" s="154"/>
      <c r="T41" s="154"/>
      <c r="U41" s="154"/>
      <c r="V41" s="154"/>
      <c r="W41" s="154"/>
      <c r="X41" s="154"/>
      <c r="Y41" s="154"/>
    </row>
    <row r="42" spans="12:25" ht="12.75">
      <c r="L42" s="11"/>
      <c r="M42" s="154"/>
      <c r="N42" s="150"/>
      <c r="O42" s="150"/>
      <c r="P42" s="11"/>
      <c r="Q42" s="150"/>
      <c r="R42" s="154"/>
      <c r="S42" s="154"/>
      <c r="T42" s="154"/>
      <c r="U42" s="154"/>
      <c r="V42" s="154"/>
      <c r="W42" s="154"/>
      <c r="X42" s="154"/>
      <c r="Y42" s="154"/>
    </row>
    <row r="43" spans="12:25" ht="12.75">
      <c r="L43" s="11"/>
      <c r="M43" s="154"/>
      <c r="N43" s="150"/>
      <c r="O43" s="150"/>
      <c r="P43" s="11"/>
      <c r="Q43" s="150"/>
      <c r="R43" s="150"/>
      <c r="S43" s="154"/>
      <c r="T43" s="154"/>
      <c r="U43" s="150"/>
      <c r="V43" s="150"/>
      <c r="W43" s="150"/>
      <c r="X43" s="150"/>
      <c r="Y43" s="150"/>
    </row>
    <row r="44" spans="12:25" ht="12.75">
      <c r="L44" s="11"/>
      <c r="M44" s="154"/>
      <c r="N44" s="157"/>
      <c r="O44" s="157"/>
      <c r="P44" s="11"/>
      <c r="Q44" s="157"/>
      <c r="R44" s="154"/>
      <c r="S44" s="154"/>
      <c r="T44" s="154"/>
      <c r="U44" s="154"/>
      <c r="V44" s="154"/>
      <c r="W44" s="154"/>
      <c r="X44" s="154"/>
      <c r="Y44" s="154"/>
    </row>
    <row r="45" spans="12:25" ht="12.75">
      <c r="L45" s="11"/>
      <c r="M45" s="154"/>
      <c r="N45" s="150"/>
      <c r="O45" s="150"/>
      <c r="P45" s="11"/>
      <c r="Q45" s="150"/>
      <c r="R45" s="154"/>
      <c r="S45" s="154"/>
      <c r="T45" s="154"/>
      <c r="U45" s="154"/>
      <c r="V45" s="154"/>
      <c r="W45" s="154"/>
      <c r="X45" s="154"/>
      <c r="Y45" s="154"/>
    </row>
    <row r="46" spans="12:25" ht="12.75">
      <c r="L46" s="11"/>
      <c r="M46" s="150"/>
      <c r="N46" s="150"/>
      <c r="O46" s="150"/>
      <c r="P46" s="11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2:25" ht="12.75">
      <c r="L47" s="35"/>
      <c r="M47" s="158"/>
      <c r="N47" s="150"/>
      <c r="O47" s="150"/>
      <c r="P47" s="11"/>
      <c r="Q47" s="150"/>
      <c r="R47" s="158"/>
      <c r="S47" s="158"/>
      <c r="T47" s="158"/>
      <c r="U47" s="158"/>
      <c r="V47" s="158"/>
      <c r="W47" s="158"/>
      <c r="X47" s="158"/>
      <c r="Y47" s="158"/>
    </row>
    <row r="48" spans="12:25" ht="15.75">
      <c r="L48" s="35"/>
      <c r="M48" s="158"/>
      <c r="N48" s="153"/>
      <c r="O48" s="153"/>
      <c r="P48" s="35"/>
      <c r="Q48" s="150"/>
      <c r="R48" s="158"/>
      <c r="S48" s="158"/>
      <c r="T48" s="158"/>
      <c r="U48" s="158"/>
      <c r="V48" s="158"/>
      <c r="W48" s="158"/>
      <c r="X48" s="158"/>
      <c r="Y48" s="158"/>
    </row>
    <row r="49" spans="12:25" ht="15.75">
      <c r="L49" s="35"/>
      <c r="M49" s="158"/>
      <c r="N49" s="153"/>
      <c r="O49" s="153"/>
      <c r="P49" s="35"/>
      <c r="Q49" s="150"/>
      <c r="R49" s="158"/>
      <c r="S49" s="158"/>
      <c r="T49" s="158"/>
      <c r="U49" s="158"/>
      <c r="V49" s="158"/>
      <c r="W49" s="158"/>
      <c r="X49" s="158"/>
      <c r="Y49" s="158"/>
    </row>
    <row r="50" spans="12:25" ht="12.75">
      <c r="L50" s="35"/>
      <c r="M50" s="18"/>
      <c r="N50" s="150"/>
      <c r="O50" s="150"/>
      <c r="P50" s="35"/>
      <c r="Q50" s="150"/>
      <c r="R50" s="18"/>
      <c r="S50" s="18"/>
      <c r="T50" s="18"/>
      <c r="U50" s="18"/>
      <c r="V50" s="18"/>
      <c r="W50" s="18"/>
      <c r="X50" s="18"/>
      <c r="Y50" s="18"/>
    </row>
    <row r="51" spans="16:18" ht="12.75">
      <c r="P51" s="35"/>
      <c r="Q51" s="11"/>
      <c r="R51" s="11"/>
    </row>
  </sheetData>
  <sheetProtection/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2.7109375" style="1025" customWidth="1"/>
    <col min="2" max="2" width="13.421875" style="1025" bestFit="1" customWidth="1"/>
    <col min="3" max="3" width="15.00390625" style="1025" customWidth="1"/>
    <col min="4" max="4" width="13.57421875" style="1025" customWidth="1"/>
    <col min="5" max="5" width="14.57421875" style="1025" customWidth="1"/>
    <col min="6" max="6" width="13.421875" style="1025" customWidth="1"/>
    <col min="7" max="7" width="14.7109375" style="1025" customWidth="1"/>
    <col min="8" max="16384" width="9.140625" style="1025" customWidth="1"/>
  </cols>
  <sheetData>
    <row r="1" spans="1:7" ht="12.75">
      <c r="A1" s="1473" t="s">
        <v>1006</v>
      </c>
      <c r="B1" s="1473"/>
      <c r="C1" s="1473"/>
      <c r="D1" s="1473"/>
      <c r="E1" s="1473"/>
      <c r="F1" s="1473"/>
      <c r="G1" s="1473"/>
    </row>
    <row r="2" spans="1:7" ht="16.5" customHeight="1">
      <c r="A2" s="1474" t="s">
        <v>938</v>
      </c>
      <c r="B2" s="1474"/>
      <c r="C2" s="1474"/>
      <c r="D2" s="1474"/>
      <c r="E2" s="1474"/>
      <c r="F2" s="1474"/>
      <c r="G2" s="1474"/>
    </row>
    <row r="3" spans="1:7" ht="13.5" thickBot="1">
      <c r="A3" s="9"/>
      <c r="G3" s="1323" t="s">
        <v>116</v>
      </c>
    </row>
    <row r="4" spans="1:7" s="1048" customFormat="1" ht="18.75" customHeight="1" thickTop="1">
      <c r="A4" s="1648" t="s">
        <v>753</v>
      </c>
      <c r="B4" s="1650" t="s">
        <v>788</v>
      </c>
      <c r="C4" s="1651"/>
      <c r="D4" s="1650" t="s">
        <v>431</v>
      </c>
      <c r="E4" s="1651"/>
      <c r="F4" s="1650" t="s">
        <v>255</v>
      </c>
      <c r="G4" s="1652"/>
    </row>
    <row r="5" spans="1:7" s="1048" customFormat="1" ht="15.75" customHeight="1">
      <c r="A5" s="1649"/>
      <c r="B5" s="1049" t="s">
        <v>385</v>
      </c>
      <c r="C5" s="1049" t="s">
        <v>1282</v>
      </c>
      <c r="D5" s="1049" t="s">
        <v>385</v>
      </c>
      <c r="E5" s="1049" t="s">
        <v>1282</v>
      </c>
      <c r="F5" s="1049" t="s">
        <v>385</v>
      </c>
      <c r="G5" s="1050" t="s">
        <v>1282</v>
      </c>
    </row>
    <row r="6" spans="1:7" ht="19.5" customHeight="1">
      <c r="A6" s="256" t="s">
        <v>917</v>
      </c>
      <c r="B6" s="257">
        <v>0</v>
      </c>
      <c r="C6" s="257">
        <v>0</v>
      </c>
      <c r="D6" s="257">
        <v>0</v>
      </c>
      <c r="E6" s="257">
        <v>0</v>
      </c>
      <c r="F6" s="1051">
        <v>0</v>
      </c>
      <c r="G6" s="288">
        <v>0</v>
      </c>
    </row>
    <row r="7" spans="1:7" ht="19.5" customHeight="1">
      <c r="A7" s="256" t="s">
        <v>918</v>
      </c>
      <c r="B7" s="134">
        <v>0</v>
      </c>
      <c r="C7" s="257">
        <v>0</v>
      </c>
      <c r="D7" s="257">
        <v>0</v>
      </c>
      <c r="E7" s="257">
        <v>0</v>
      </c>
      <c r="F7" s="1051"/>
      <c r="G7" s="288"/>
    </row>
    <row r="8" spans="1:7" ht="19.5" customHeight="1">
      <c r="A8" s="256" t="s">
        <v>919</v>
      </c>
      <c r="B8" s="134">
        <v>0</v>
      </c>
      <c r="C8" s="257">
        <v>0</v>
      </c>
      <c r="D8" s="257">
        <v>0</v>
      </c>
      <c r="E8" s="257">
        <v>0</v>
      </c>
      <c r="F8" s="1051"/>
      <c r="G8" s="288"/>
    </row>
    <row r="9" spans="1:7" ht="19.5" customHeight="1">
      <c r="A9" s="256" t="s">
        <v>920</v>
      </c>
      <c r="B9" s="134">
        <v>0</v>
      </c>
      <c r="C9" s="257">
        <v>0</v>
      </c>
      <c r="D9" s="134">
        <v>0</v>
      </c>
      <c r="E9" s="257">
        <v>0</v>
      </c>
      <c r="F9" s="1052"/>
      <c r="G9" s="258"/>
    </row>
    <row r="10" spans="1:7" ht="19.5" customHeight="1">
      <c r="A10" s="256" t="s">
        <v>921</v>
      </c>
      <c r="B10" s="135">
        <v>1500</v>
      </c>
      <c r="C10" s="135">
        <v>7.037</v>
      </c>
      <c r="D10" s="135">
        <v>3500</v>
      </c>
      <c r="E10" s="1053">
        <v>1.61</v>
      </c>
      <c r="F10" s="1053"/>
      <c r="G10" s="259"/>
    </row>
    <row r="11" spans="1:11" ht="19.5" customHeight="1">
      <c r="A11" s="256" t="s">
        <v>922</v>
      </c>
      <c r="B11" s="134">
        <v>0</v>
      </c>
      <c r="C11" s="257">
        <v>0</v>
      </c>
      <c r="D11" s="134">
        <v>0</v>
      </c>
      <c r="E11" s="257">
        <v>0</v>
      </c>
      <c r="F11" s="1052"/>
      <c r="G11" s="258"/>
      <c r="K11" s="1054"/>
    </row>
    <row r="12" spans="1:7" ht="19.5" customHeight="1">
      <c r="A12" s="256" t="s">
        <v>923</v>
      </c>
      <c r="B12" s="134">
        <v>0</v>
      </c>
      <c r="C12" s="257">
        <v>0</v>
      </c>
      <c r="D12" s="134">
        <v>0</v>
      </c>
      <c r="E12" s="257">
        <v>0</v>
      </c>
      <c r="F12" s="1052"/>
      <c r="G12" s="258"/>
    </row>
    <row r="13" spans="1:7" ht="19.5" customHeight="1">
      <c r="A13" s="256" t="s">
        <v>924</v>
      </c>
      <c r="B13" s="134">
        <v>0</v>
      </c>
      <c r="C13" s="257">
        <v>0</v>
      </c>
      <c r="D13" s="134">
        <v>3000</v>
      </c>
      <c r="E13" s="1052">
        <v>1.96</v>
      </c>
      <c r="F13" s="1052"/>
      <c r="G13" s="258"/>
    </row>
    <row r="14" spans="1:7" ht="19.5" customHeight="1">
      <c r="A14" s="256" t="s">
        <v>925</v>
      </c>
      <c r="B14" s="1055">
        <v>0</v>
      </c>
      <c r="C14" s="257">
        <v>0</v>
      </c>
      <c r="D14" s="1055">
        <v>0</v>
      </c>
      <c r="E14" s="257">
        <v>0</v>
      </c>
      <c r="F14" s="1056"/>
      <c r="G14" s="260"/>
    </row>
    <row r="15" spans="1:7" ht="19.5" customHeight="1">
      <c r="A15" s="256" t="s">
        <v>584</v>
      </c>
      <c r="B15" s="261">
        <v>2250</v>
      </c>
      <c r="C15" s="261">
        <v>9</v>
      </c>
      <c r="D15" s="261">
        <v>4000</v>
      </c>
      <c r="E15" s="1057">
        <v>1.26</v>
      </c>
      <c r="F15" s="1057"/>
      <c r="G15" s="262"/>
    </row>
    <row r="16" spans="1:7" ht="19.5" customHeight="1">
      <c r="A16" s="256" t="s">
        <v>585</v>
      </c>
      <c r="B16" s="261">
        <v>3250</v>
      </c>
      <c r="C16" s="261">
        <v>8.39</v>
      </c>
      <c r="D16" s="261">
        <f>1283.43+5500</f>
        <v>6783.43</v>
      </c>
      <c r="E16" s="1057">
        <v>1.1</v>
      </c>
      <c r="F16" s="1057"/>
      <c r="G16" s="262"/>
    </row>
    <row r="17" spans="1:7" ht="19.5" customHeight="1">
      <c r="A17" s="263" t="s">
        <v>586</v>
      </c>
      <c r="B17" s="54">
        <f>3000+4996.6</f>
        <v>7996.6</v>
      </c>
      <c r="C17" s="1058">
        <v>8.62</v>
      </c>
      <c r="D17" s="54">
        <v>0</v>
      </c>
      <c r="E17" s="1058">
        <v>0</v>
      </c>
      <c r="F17" s="133"/>
      <c r="G17" s="264"/>
    </row>
    <row r="18" spans="1:7" s="1061" customFormat="1" ht="19.5" customHeight="1" thickBot="1">
      <c r="A18" s="1059" t="s">
        <v>589</v>
      </c>
      <c r="B18" s="265">
        <f>+SUM(B6:B17)</f>
        <v>14996.6</v>
      </c>
      <c r="C18" s="265">
        <v>8.47</v>
      </c>
      <c r="D18" s="265">
        <f>+SUM(D6:D17)</f>
        <v>17283.43</v>
      </c>
      <c r="E18" s="1060">
        <v>1.39</v>
      </c>
      <c r="F18" s="1060"/>
      <c r="G18" s="266">
        <f>+SUM(G6:G17)</f>
        <v>0</v>
      </c>
    </row>
    <row r="19" ht="13.5" thickTop="1">
      <c r="A19" s="37" t="s">
        <v>1419</v>
      </c>
    </row>
    <row r="20" s="1042" customFormat="1" ht="12.75">
      <c r="A20" s="49"/>
    </row>
    <row r="29" ht="12.75">
      <c r="D29" s="1054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44" customWidth="1"/>
    <col min="4" max="4" width="10.00390625" style="48" customWidth="1"/>
    <col min="5" max="5" width="10.00390625" style="44" customWidth="1"/>
    <col min="6" max="6" width="10.00390625" style="48" customWidth="1"/>
    <col min="7" max="8" width="10.00390625" style="0" customWidth="1"/>
  </cols>
  <sheetData>
    <row r="1" spans="1:9" ht="12.75">
      <c r="A1" s="1467" t="s">
        <v>1392</v>
      </c>
      <c r="B1" s="1467"/>
      <c r="C1" s="1467"/>
      <c r="D1" s="1467"/>
      <c r="E1" s="1467"/>
      <c r="F1" s="1467"/>
      <c r="G1" s="1467"/>
      <c r="H1" s="1467"/>
      <c r="I1" s="110"/>
    </row>
    <row r="2" spans="1:9" ht="15.75">
      <c r="A2" s="1445" t="s">
        <v>809</v>
      </c>
      <c r="B2" s="1445"/>
      <c r="C2" s="1445"/>
      <c r="D2" s="1445"/>
      <c r="E2" s="1445"/>
      <c r="F2" s="1445"/>
      <c r="G2" s="1445"/>
      <c r="H2" s="1445"/>
      <c r="I2" s="110"/>
    </row>
    <row r="3" spans="1:8" ht="15.75">
      <c r="A3" s="1445"/>
      <c r="B3" s="1445"/>
      <c r="C3" s="1445"/>
      <c r="D3" s="1445"/>
      <c r="E3" s="1445"/>
      <c r="F3" s="1445"/>
      <c r="G3" s="1445"/>
      <c r="H3" s="1445"/>
    </row>
    <row r="4" spans="1:8" ht="13.5" thickBot="1">
      <c r="A4" s="1661" t="s">
        <v>116</v>
      </c>
      <c r="B4" s="1661"/>
      <c r="C4" s="1661"/>
      <c r="D4" s="1661"/>
      <c r="E4" s="1661"/>
      <c r="F4" s="1661"/>
      <c r="G4" s="1661"/>
      <c r="H4" s="1661"/>
    </row>
    <row r="5" spans="1:8" ht="13.5" thickTop="1">
      <c r="A5" s="1653" t="s">
        <v>572</v>
      </c>
      <c r="B5" s="1655" t="s">
        <v>573</v>
      </c>
      <c r="C5" s="141"/>
      <c r="D5" s="141"/>
      <c r="E5" s="141"/>
      <c r="F5" s="141"/>
      <c r="G5" s="1657" t="s">
        <v>801</v>
      </c>
      <c r="H5" s="1658"/>
    </row>
    <row r="6" spans="1:8" ht="12.75">
      <c r="A6" s="1654"/>
      <c r="B6" s="1656"/>
      <c r="C6" s="540">
        <v>2011</v>
      </c>
      <c r="D6" s="540">
        <v>2011</v>
      </c>
      <c r="E6" s="540">
        <v>2012</v>
      </c>
      <c r="F6" s="540">
        <v>2012</v>
      </c>
      <c r="G6" s="1659" t="s">
        <v>827</v>
      </c>
      <c r="H6" s="1660"/>
    </row>
    <row r="7" spans="1:8" ht="12.75">
      <c r="A7" s="1654"/>
      <c r="B7" s="1656"/>
      <c r="C7" s="830" t="s">
        <v>512</v>
      </c>
      <c r="D7" s="830" t="s">
        <v>825</v>
      </c>
      <c r="E7" s="830" t="s">
        <v>512</v>
      </c>
      <c r="F7" s="830" t="s">
        <v>825</v>
      </c>
      <c r="G7" s="132" t="s">
        <v>431</v>
      </c>
      <c r="H7" s="193" t="s">
        <v>255</v>
      </c>
    </row>
    <row r="8" spans="1:12" ht="12.75">
      <c r="A8" s="814">
        <v>1</v>
      </c>
      <c r="B8" s="815" t="s">
        <v>276</v>
      </c>
      <c r="C8" s="801">
        <v>120340.683</v>
      </c>
      <c r="D8" s="801">
        <v>120340.683</v>
      </c>
      <c r="E8" s="801">
        <v>131624.107</v>
      </c>
      <c r="F8" s="801">
        <v>131624.107</v>
      </c>
      <c r="G8" s="801">
        <f>D8-C8</f>
        <v>0</v>
      </c>
      <c r="H8" s="816">
        <f>F8-E8</f>
        <v>0</v>
      </c>
      <c r="I8" s="139"/>
      <c r="J8" s="139"/>
      <c r="K8" s="108"/>
      <c r="L8" s="108"/>
    </row>
    <row r="9" spans="1:12" ht="12.75">
      <c r="A9" s="143"/>
      <c r="B9" s="293" t="s">
        <v>277</v>
      </c>
      <c r="C9" s="806">
        <v>114640.03300000001</v>
      </c>
      <c r="D9" s="806">
        <v>114889.933</v>
      </c>
      <c r="E9" s="806">
        <v>127122.132</v>
      </c>
      <c r="F9" s="806">
        <v>127261.132</v>
      </c>
      <c r="G9" s="806">
        <f>D9-C9</f>
        <v>249.89999999999418</v>
      </c>
      <c r="H9" s="831">
        <f>F9-E9</f>
        <v>139</v>
      </c>
      <c r="I9" s="139"/>
      <c r="J9" s="139"/>
      <c r="K9" s="108"/>
      <c r="L9" s="108"/>
    </row>
    <row r="10" spans="1:12" ht="12.75">
      <c r="A10" s="144"/>
      <c r="B10" s="291" t="s">
        <v>278</v>
      </c>
      <c r="C10" s="802">
        <v>28178.933</v>
      </c>
      <c r="D10" s="802">
        <v>27483.933</v>
      </c>
      <c r="E10" s="802">
        <v>25072.932</v>
      </c>
      <c r="F10" s="802">
        <v>25072.932</v>
      </c>
      <c r="G10" s="140">
        <f aca="true" t="shared" si="0" ref="G10:G54">D10-C10</f>
        <v>-695</v>
      </c>
      <c r="H10" s="292">
        <f aca="true" t="shared" si="1" ref="H10:H54">F10-E10</f>
        <v>0</v>
      </c>
      <c r="I10" s="139"/>
      <c r="J10" s="139"/>
      <c r="K10" s="108"/>
      <c r="L10" s="108"/>
    </row>
    <row r="11" spans="1:12" ht="12.75">
      <c r="A11" s="144"/>
      <c r="B11" s="291" t="s">
        <v>279</v>
      </c>
      <c r="C11" s="802">
        <v>86461.1</v>
      </c>
      <c r="D11" s="802">
        <v>87406</v>
      </c>
      <c r="E11" s="802">
        <v>102049.2</v>
      </c>
      <c r="F11" s="802">
        <v>102188.2</v>
      </c>
      <c r="G11" s="140">
        <f t="shared" si="0"/>
        <v>944.8999999999942</v>
      </c>
      <c r="H11" s="292">
        <f t="shared" si="1"/>
        <v>139</v>
      </c>
      <c r="I11" s="139"/>
      <c r="J11" s="139"/>
      <c r="K11" s="108"/>
      <c r="L11" s="108"/>
    </row>
    <row r="12" spans="1:12" ht="12.75">
      <c r="A12" s="143"/>
      <c r="B12" s="293" t="s">
        <v>280</v>
      </c>
      <c r="C12" s="806">
        <v>5700.65</v>
      </c>
      <c r="D12" s="806">
        <v>5450.75</v>
      </c>
      <c r="E12" s="806">
        <v>4501.975</v>
      </c>
      <c r="F12" s="806">
        <v>4362.975</v>
      </c>
      <c r="G12" s="806">
        <f t="shared" si="0"/>
        <v>-249.89999999999964</v>
      </c>
      <c r="H12" s="831">
        <f t="shared" si="1"/>
        <v>-139</v>
      </c>
      <c r="I12" s="139"/>
      <c r="J12" s="139"/>
      <c r="K12" s="108"/>
      <c r="L12" s="108"/>
    </row>
    <row r="13" spans="1:12" ht="12.75">
      <c r="A13" s="142"/>
      <c r="B13" s="291" t="s">
        <v>281</v>
      </c>
      <c r="C13" s="140">
        <v>1760.95</v>
      </c>
      <c r="D13" s="802">
        <v>1694.05</v>
      </c>
      <c r="E13" s="140">
        <v>2794.975</v>
      </c>
      <c r="F13" s="802">
        <v>2698.475</v>
      </c>
      <c r="G13" s="140">
        <f t="shared" si="0"/>
        <v>-66.90000000000009</v>
      </c>
      <c r="H13" s="292">
        <f t="shared" si="1"/>
        <v>-96.5</v>
      </c>
      <c r="I13" s="139"/>
      <c r="J13" s="139"/>
      <c r="K13" s="108"/>
      <c r="L13" s="108"/>
    </row>
    <row r="14" spans="1:12" ht="12.75">
      <c r="A14" s="143"/>
      <c r="B14" s="291" t="s">
        <v>282</v>
      </c>
      <c r="C14" s="140">
        <v>922.4</v>
      </c>
      <c r="D14" s="802">
        <v>858.4</v>
      </c>
      <c r="E14" s="140">
        <v>1664.5</v>
      </c>
      <c r="F14" s="802">
        <v>1622</v>
      </c>
      <c r="G14" s="140">
        <f t="shared" si="0"/>
        <v>-64</v>
      </c>
      <c r="H14" s="292">
        <f t="shared" si="1"/>
        <v>-42.5</v>
      </c>
      <c r="I14" s="139"/>
      <c r="J14" s="139"/>
      <c r="K14" s="108"/>
      <c r="L14" s="108"/>
    </row>
    <row r="15" spans="1:12" ht="12.75">
      <c r="A15" s="144"/>
      <c r="B15" s="291" t="s">
        <v>283</v>
      </c>
      <c r="C15" s="802">
        <v>3017.3</v>
      </c>
      <c r="D15" s="802">
        <v>2898.3</v>
      </c>
      <c r="E15" s="802">
        <v>42.5</v>
      </c>
      <c r="F15" s="802">
        <v>42.5</v>
      </c>
      <c r="G15" s="140">
        <f t="shared" si="0"/>
        <v>-119</v>
      </c>
      <c r="H15" s="292">
        <f t="shared" si="1"/>
        <v>0</v>
      </c>
      <c r="I15" s="139"/>
      <c r="J15" s="139"/>
      <c r="K15" s="108"/>
      <c r="L15" s="108"/>
    </row>
    <row r="16" spans="1:12" ht="13.5">
      <c r="A16" s="817">
        <v>2</v>
      </c>
      <c r="B16" s="289" t="s">
        <v>941</v>
      </c>
      <c r="C16" s="803">
        <v>43519.4</v>
      </c>
      <c r="D16" s="138">
        <v>43519.4</v>
      </c>
      <c r="E16" s="803">
        <v>57519.4</v>
      </c>
      <c r="F16" s="138">
        <v>57519.4</v>
      </c>
      <c r="G16" s="138">
        <f t="shared" si="0"/>
        <v>0</v>
      </c>
      <c r="H16" s="290">
        <f t="shared" si="1"/>
        <v>0</v>
      </c>
      <c r="I16" s="139"/>
      <c r="J16" s="139"/>
      <c r="K16" s="108"/>
      <c r="L16" s="108"/>
    </row>
    <row r="17" spans="1:12" ht="12.75">
      <c r="A17" s="143"/>
      <c r="B17" s="293" t="s">
        <v>277</v>
      </c>
      <c r="C17" s="806">
        <v>19670.325</v>
      </c>
      <c r="D17" s="806">
        <v>19670.325</v>
      </c>
      <c r="E17" s="806">
        <v>27162.575</v>
      </c>
      <c r="F17" s="806">
        <v>27162.575</v>
      </c>
      <c r="G17" s="806">
        <f t="shared" si="0"/>
        <v>0</v>
      </c>
      <c r="H17" s="831">
        <f t="shared" si="1"/>
        <v>0</v>
      </c>
      <c r="I17" s="139"/>
      <c r="J17" s="139"/>
      <c r="K17" s="108"/>
      <c r="L17" s="108"/>
    </row>
    <row r="18" spans="1:12" ht="12.75">
      <c r="A18" s="142"/>
      <c r="B18" s="291" t="s">
        <v>278</v>
      </c>
      <c r="C18" s="140">
        <v>348.15</v>
      </c>
      <c r="D18" s="802">
        <v>348.15</v>
      </c>
      <c r="E18" s="140">
        <v>382</v>
      </c>
      <c r="F18" s="802">
        <v>382</v>
      </c>
      <c r="G18" s="140">
        <f t="shared" si="0"/>
        <v>0</v>
      </c>
      <c r="H18" s="292">
        <f t="shared" si="1"/>
        <v>0</v>
      </c>
      <c r="I18" s="139"/>
      <c r="J18" s="139"/>
      <c r="K18" s="108"/>
      <c r="L18" s="108"/>
    </row>
    <row r="19" spans="1:12" ht="12.75">
      <c r="A19" s="143"/>
      <c r="B19" s="291" t="s">
        <v>279</v>
      </c>
      <c r="C19" s="804">
        <v>19322.175</v>
      </c>
      <c r="D19" s="802">
        <v>19322.175</v>
      </c>
      <c r="E19" s="804">
        <v>26780.575</v>
      </c>
      <c r="F19" s="802">
        <v>26780.575</v>
      </c>
      <c r="G19" s="140">
        <f t="shared" si="0"/>
        <v>0</v>
      </c>
      <c r="H19" s="292">
        <f t="shared" si="1"/>
        <v>0</v>
      </c>
      <c r="I19" s="139"/>
      <c r="J19" s="139"/>
      <c r="K19" s="108"/>
      <c r="L19" s="108"/>
    </row>
    <row r="20" spans="1:12" ht="12.75">
      <c r="A20" s="144"/>
      <c r="B20" s="293" t="s">
        <v>280</v>
      </c>
      <c r="C20" s="806">
        <v>23849.075</v>
      </c>
      <c r="D20" s="806">
        <v>23849.075</v>
      </c>
      <c r="E20" s="806">
        <v>30356.825</v>
      </c>
      <c r="F20" s="806">
        <v>30356.825</v>
      </c>
      <c r="G20" s="806">
        <f t="shared" si="0"/>
        <v>0</v>
      </c>
      <c r="H20" s="831">
        <f t="shared" si="1"/>
        <v>0</v>
      </c>
      <c r="I20" s="139"/>
      <c r="J20" s="139"/>
      <c r="K20" s="108"/>
      <c r="L20" s="108"/>
    </row>
    <row r="21" spans="1:12" ht="12.75">
      <c r="A21" s="144"/>
      <c r="B21" s="293" t="s">
        <v>281</v>
      </c>
      <c r="C21" s="802">
        <v>814.075</v>
      </c>
      <c r="D21" s="804">
        <v>814.075</v>
      </c>
      <c r="E21" s="802">
        <v>1712.175</v>
      </c>
      <c r="F21" s="804">
        <v>1712.175</v>
      </c>
      <c r="G21" s="140">
        <f t="shared" si="0"/>
        <v>0</v>
      </c>
      <c r="H21" s="292">
        <f t="shared" si="1"/>
        <v>0</v>
      </c>
      <c r="I21" s="139"/>
      <c r="J21" s="139"/>
      <c r="K21" s="108"/>
      <c r="L21" s="108"/>
    </row>
    <row r="22" spans="1:12" ht="12.75">
      <c r="A22" s="143"/>
      <c r="B22" s="291" t="s">
        <v>282</v>
      </c>
      <c r="C22" s="802">
        <v>1462.8</v>
      </c>
      <c r="D22" s="804">
        <v>1462.8</v>
      </c>
      <c r="E22" s="802">
        <v>1872.45</v>
      </c>
      <c r="F22" s="804">
        <v>1872.45</v>
      </c>
      <c r="G22" s="140">
        <f t="shared" si="0"/>
        <v>0</v>
      </c>
      <c r="H22" s="292">
        <f t="shared" si="1"/>
        <v>0</v>
      </c>
      <c r="I22" s="139"/>
      <c r="J22" s="139"/>
      <c r="K22" s="108"/>
      <c r="L22" s="108"/>
    </row>
    <row r="23" spans="1:12" ht="12.75">
      <c r="A23" s="142"/>
      <c r="B23" s="291" t="s">
        <v>283</v>
      </c>
      <c r="C23" s="804">
        <v>21572.2</v>
      </c>
      <c r="D23" s="802">
        <v>21572.2</v>
      </c>
      <c r="E23" s="804">
        <v>26772.2</v>
      </c>
      <c r="F23" s="802">
        <v>26772.2</v>
      </c>
      <c r="G23" s="140">
        <f t="shared" si="0"/>
        <v>0</v>
      </c>
      <c r="H23" s="292">
        <f t="shared" si="1"/>
        <v>0</v>
      </c>
      <c r="I23" s="139"/>
      <c r="J23" s="139"/>
      <c r="K23" s="108"/>
      <c r="L23" s="108"/>
    </row>
    <row r="24" spans="1:12" ht="12.75">
      <c r="A24" s="142">
        <v>3</v>
      </c>
      <c r="B24" s="289" t="s">
        <v>284</v>
      </c>
      <c r="C24" s="805">
        <v>10680</v>
      </c>
      <c r="D24" s="803">
        <v>10680</v>
      </c>
      <c r="E24" s="805">
        <v>15680</v>
      </c>
      <c r="F24" s="803">
        <v>15680</v>
      </c>
      <c r="G24" s="138">
        <f t="shared" si="0"/>
        <v>0</v>
      </c>
      <c r="H24" s="290">
        <f t="shared" si="1"/>
        <v>0</v>
      </c>
      <c r="I24" s="139"/>
      <c r="J24" s="139"/>
      <c r="K24" s="108"/>
      <c r="L24" s="108"/>
    </row>
    <row r="25" spans="1:12" ht="12.75">
      <c r="A25" s="144"/>
      <c r="B25" s="293" t="s">
        <v>277</v>
      </c>
      <c r="C25" s="806">
        <v>7.56</v>
      </c>
      <c r="D25" s="806">
        <v>10.86</v>
      </c>
      <c r="E25" s="806">
        <v>14.96</v>
      </c>
      <c r="F25" s="806">
        <v>16.46</v>
      </c>
      <c r="G25" s="806">
        <f t="shared" si="0"/>
        <v>3.3</v>
      </c>
      <c r="H25" s="831">
        <f t="shared" si="1"/>
        <v>1.5</v>
      </c>
      <c r="I25" s="139"/>
      <c r="J25" s="139"/>
      <c r="K25" s="108"/>
      <c r="L25" s="108"/>
    </row>
    <row r="26" spans="1:12" ht="12.75">
      <c r="A26" s="143"/>
      <c r="B26" s="291" t="s">
        <v>278</v>
      </c>
      <c r="C26" s="802">
        <v>7.56</v>
      </c>
      <c r="D26" s="804">
        <v>10.86</v>
      </c>
      <c r="E26" s="802">
        <v>14.96</v>
      </c>
      <c r="F26" s="802">
        <v>16.46</v>
      </c>
      <c r="G26" s="140">
        <f t="shared" si="0"/>
        <v>3.3</v>
      </c>
      <c r="H26" s="292">
        <f t="shared" si="1"/>
        <v>1.5</v>
      </c>
      <c r="I26" s="139"/>
      <c r="J26" s="139"/>
      <c r="K26" s="108"/>
      <c r="L26" s="108"/>
    </row>
    <row r="27" spans="1:12" ht="12.75">
      <c r="A27" s="143"/>
      <c r="B27" s="291" t="s">
        <v>279</v>
      </c>
      <c r="C27" s="802">
        <v>0</v>
      </c>
      <c r="D27" s="804">
        <v>0</v>
      </c>
      <c r="E27" s="802">
        <v>0</v>
      </c>
      <c r="F27" s="802">
        <v>0</v>
      </c>
      <c r="G27" s="140">
        <f t="shared" si="0"/>
        <v>0</v>
      </c>
      <c r="H27" s="292">
        <f t="shared" si="1"/>
        <v>0</v>
      </c>
      <c r="I27" s="139"/>
      <c r="J27" s="139"/>
      <c r="K27" s="108"/>
      <c r="L27" s="108"/>
    </row>
    <row r="28" spans="1:12" ht="12.75">
      <c r="A28" s="142"/>
      <c r="B28" s="293" t="s">
        <v>280</v>
      </c>
      <c r="C28" s="806">
        <v>10672.44</v>
      </c>
      <c r="D28" s="806">
        <v>10669.14</v>
      </c>
      <c r="E28" s="806">
        <v>15665.04</v>
      </c>
      <c r="F28" s="806">
        <v>15663.54</v>
      </c>
      <c r="G28" s="806">
        <f t="shared" si="0"/>
        <v>-3.3000000000010914</v>
      </c>
      <c r="H28" s="831">
        <f t="shared" si="1"/>
        <v>-1.5</v>
      </c>
      <c r="I28" s="139"/>
      <c r="J28" s="139"/>
      <c r="K28" s="108"/>
      <c r="L28" s="108"/>
    </row>
    <row r="29" spans="1:12" ht="12.75">
      <c r="A29" s="143"/>
      <c r="B29" s="291" t="s">
        <v>281</v>
      </c>
      <c r="C29" s="804">
        <v>0</v>
      </c>
      <c r="D29" s="802">
        <v>0</v>
      </c>
      <c r="E29" s="804">
        <v>0</v>
      </c>
      <c r="F29" s="802">
        <v>0</v>
      </c>
      <c r="G29" s="140">
        <f t="shared" si="0"/>
        <v>0</v>
      </c>
      <c r="H29" s="292">
        <f t="shared" si="1"/>
        <v>0</v>
      </c>
      <c r="I29" s="139"/>
      <c r="J29" s="139"/>
      <c r="K29" s="108"/>
      <c r="L29" s="108"/>
    </row>
    <row r="30" spans="1:12" ht="12.75">
      <c r="A30" s="144"/>
      <c r="B30" s="291" t="s">
        <v>282</v>
      </c>
      <c r="C30" s="802">
        <v>0</v>
      </c>
      <c r="D30" s="802">
        <v>0</v>
      </c>
      <c r="E30" s="802">
        <v>0</v>
      </c>
      <c r="F30" s="802">
        <v>0</v>
      </c>
      <c r="G30" s="140">
        <f t="shared" si="0"/>
        <v>0</v>
      </c>
      <c r="H30" s="292">
        <f t="shared" si="1"/>
        <v>0</v>
      </c>
      <c r="I30" s="139"/>
      <c r="J30" s="139"/>
      <c r="K30" s="108"/>
      <c r="L30" s="108"/>
    </row>
    <row r="31" spans="1:12" ht="12.75">
      <c r="A31" s="143"/>
      <c r="B31" s="291" t="s">
        <v>283</v>
      </c>
      <c r="C31" s="802">
        <v>10672.44</v>
      </c>
      <c r="D31" s="802">
        <v>10669.14</v>
      </c>
      <c r="E31" s="802">
        <v>15665.04</v>
      </c>
      <c r="F31" s="802">
        <v>15663.54</v>
      </c>
      <c r="G31" s="140">
        <f t="shared" si="0"/>
        <v>-3.3000000000010914</v>
      </c>
      <c r="H31" s="292">
        <f t="shared" si="1"/>
        <v>-1.5</v>
      </c>
      <c r="I31" s="139"/>
      <c r="J31" s="139"/>
      <c r="K31" s="108"/>
      <c r="L31" s="108"/>
    </row>
    <row r="32" spans="1:12" ht="14.25">
      <c r="A32" s="142">
        <v>4</v>
      </c>
      <c r="B32" s="289" t="s">
        <v>285</v>
      </c>
      <c r="C32" s="803">
        <v>4630.274</v>
      </c>
      <c r="D32" s="803">
        <v>4630.274</v>
      </c>
      <c r="E32" s="803">
        <v>4139.097</v>
      </c>
      <c r="F32" s="818">
        <v>4139.097</v>
      </c>
      <c r="G32" s="138">
        <f t="shared" si="0"/>
        <v>0</v>
      </c>
      <c r="H32" s="290">
        <f t="shared" si="1"/>
        <v>0</v>
      </c>
      <c r="I32" s="139"/>
      <c r="J32" s="139"/>
      <c r="K32" s="108"/>
      <c r="L32" s="108"/>
    </row>
    <row r="33" spans="1:12" ht="15">
      <c r="A33" s="142"/>
      <c r="B33" s="293" t="s">
        <v>277</v>
      </c>
      <c r="C33" s="806">
        <v>3136.673</v>
      </c>
      <c r="D33" s="806">
        <v>3174.155</v>
      </c>
      <c r="E33" s="806">
        <v>2753.319</v>
      </c>
      <c r="F33" s="832">
        <v>2755.519</v>
      </c>
      <c r="G33" s="806">
        <f t="shared" si="0"/>
        <v>37.482000000000426</v>
      </c>
      <c r="H33" s="831">
        <f t="shared" si="1"/>
        <v>2.199999999999818</v>
      </c>
      <c r="I33" s="139"/>
      <c r="J33" s="139"/>
      <c r="K33" s="108"/>
      <c r="L33" s="108"/>
    </row>
    <row r="34" spans="1:12" ht="15">
      <c r="A34" s="142"/>
      <c r="B34" s="291" t="s">
        <v>286</v>
      </c>
      <c r="C34" s="802">
        <v>3136.673</v>
      </c>
      <c r="D34" s="140">
        <v>3174.155</v>
      </c>
      <c r="E34" s="802">
        <v>2753.319</v>
      </c>
      <c r="F34" s="819">
        <v>2755.519</v>
      </c>
      <c r="G34" s="140">
        <f t="shared" si="0"/>
        <v>37.482000000000426</v>
      </c>
      <c r="H34" s="292">
        <f t="shared" si="1"/>
        <v>2.199999999999818</v>
      </c>
      <c r="I34" s="139"/>
      <c r="J34" s="139"/>
      <c r="K34" s="108"/>
      <c r="L34" s="108"/>
    </row>
    <row r="35" spans="1:12" ht="15">
      <c r="A35" s="142"/>
      <c r="B35" s="291" t="s">
        <v>279</v>
      </c>
      <c r="C35" s="140">
        <v>0</v>
      </c>
      <c r="D35" s="806">
        <v>0</v>
      </c>
      <c r="E35" s="140">
        <v>0</v>
      </c>
      <c r="F35" s="819">
        <v>0</v>
      </c>
      <c r="G35" s="140">
        <f t="shared" si="0"/>
        <v>0</v>
      </c>
      <c r="H35" s="292">
        <f t="shared" si="1"/>
        <v>0</v>
      </c>
      <c r="I35" s="139"/>
      <c r="J35" s="139"/>
      <c r="K35" s="108"/>
      <c r="L35" s="108"/>
    </row>
    <row r="36" spans="1:12" ht="15">
      <c r="A36" s="142"/>
      <c r="B36" s="293" t="s">
        <v>280</v>
      </c>
      <c r="C36" s="806">
        <v>1493.6010000000006</v>
      </c>
      <c r="D36" s="806">
        <v>1456.1190000000001</v>
      </c>
      <c r="E36" s="806">
        <v>1385.7779999999998</v>
      </c>
      <c r="F36" s="833">
        <v>1383.578</v>
      </c>
      <c r="G36" s="806">
        <f t="shared" si="0"/>
        <v>-37.482000000000426</v>
      </c>
      <c r="H36" s="831">
        <f t="shared" si="1"/>
        <v>-2.199999999999818</v>
      </c>
      <c r="I36" s="139"/>
      <c r="J36" s="139"/>
      <c r="K36" s="108"/>
      <c r="L36" s="108"/>
    </row>
    <row r="37" spans="1:12" ht="15">
      <c r="A37" s="145"/>
      <c r="B37" s="291" t="s">
        <v>281</v>
      </c>
      <c r="C37" s="140">
        <v>0</v>
      </c>
      <c r="D37" s="804">
        <v>0</v>
      </c>
      <c r="E37" s="140">
        <v>0</v>
      </c>
      <c r="F37" s="820">
        <v>0</v>
      </c>
      <c r="G37" s="140">
        <f t="shared" si="0"/>
        <v>0</v>
      </c>
      <c r="H37" s="292">
        <f t="shared" si="1"/>
        <v>0</v>
      </c>
      <c r="I37" s="139"/>
      <c r="J37" s="139"/>
      <c r="K37" s="108"/>
      <c r="L37" s="108"/>
    </row>
    <row r="38" spans="1:12" ht="15">
      <c r="A38" s="146"/>
      <c r="B38" s="291" t="s">
        <v>282</v>
      </c>
      <c r="C38" s="804">
        <v>0</v>
      </c>
      <c r="D38" s="802">
        <v>0</v>
      </c>
      <c r="E38" s="804">
        <v>0</v>
      </c>
      <c r="F38" s="820">
        <v>0</v>
      </c>
      <c r="G38" s="138">
        <f t="shared" si="0"/>
        <v>0</v>
      </c>
      <c r="H38" s="290">
        <f t="shared" si="1"/>
        <v>0</v>
      </c>
      <c r="I38" s="139"/>
      <c r="J38" s="139"/>
      <c r="K38" s="108"/>
      <c r="L38" s="108"/>
    </row>
    <row r="39" spans="1:12" ht="15">
      <c r="A39" s="145"/>
      <c r="B39" s="291" t="s">
        <v>283</v>
      </c>
      <c r="C39" s="804">
        <v>1493.6010000000006</v>
      </c>
      <c r="D39" s="802">
        <v>1456.1190000000001</v>
      </c>
      <c r="E39" s="804">
        <v>1385.7779999999998</v>
      </c>
      <c r="F39" s="820">
        <v>1383.578</v>
      </c>
      <c r="G39" s="140">
        <f t="shared" si="0"/>
        <v>-37.482000000000426</v>
      </c>
      <c r="H39" s="292">
        <f t="shared" si="1"/>
        <v>-2.199999999999818</v>
      </c>
      <c r="J39" s="139"/>
      <c r="K39" s="108"/>
      <c r="L39" s="108"/>
    </row>
    <row r="40" spans="1:12" ht="15">
      <c r="A40" s="146"/>
      <c r="B40" s="293" t="s">
        <v>287</v>
      </c>
      <c r="C40" s="802">
        <v>7.38</v>
      </c>
      <c r="D40" s="802">
        <v>7.38</v>
      </c>
      <c r="E40" s="802">
        <v>16.04</v>
      </c>
      <c r="F40" s="820">
        <v>16.04</v>
      </c>
      <c r="G40" s="138">
        <f t="shared" si="0"/>
        <v>0</v>
      </c>
      <c r="H40" s="290">
        <f t="shared" si="1"/>
        <v>0</v>
      </c>
      <c r="J40" s="139"/>
      <c r="K40" s="108"/>
      <c r="L40" s="108"/>
    </row>
    <row r="41" spans="1:10" ht="12.75">
      <c r="A41" s="180">
        <v>5</v>
      </c>
      <c r="B41" s="821" t="s">
        <v>288</v>
      </c>
      <c r="C41" s="138">
        <v>158.033</v>
      </c>
      <c r="D41" s="138">
        <v>157.6</v>
      </c>
      <c r="E41" s="138">
        <v>157.6</v>
      </c>
      <c r="F41" s="138">
        <v>157.6</v>
      </c>
      <c r="G41" s="138">
        <f t="shared" si="0"/>
        <v>-0.4329999999999927</v>
      </c>
      <c r="H41" s="290">
        <f t="shared" si="1"/>
        <v>0</v>
      </c>
      <c r="J41" s="139"/>
    </row>
    <row r="42" spans="1:10" ht="12.75">
      <c r="A42" s="167"/>
      <c r="B42" s="40" t="s">
        <v>289</v>
      </c>
      <c r="C42" s="140">
        <v>0</v>
      </c>
      <c r="D42" s="140">
        <v>0</v>
      </c>
      <c r="E42" s="140">
        <v>0</v>
      </c>
      <c r="F42" s="140">
        <v>0</v>
      </c>
      <c r="G42" s="140">
        <f t="shared" si="0"/>
        <v>0</v>
      </c>
      <c r="H42" s="292">
        <f t="shared" si="1"/>
        <v>0</v>
      </c>
      <c r="J42" s="139"/>
    </row>
    <row r="43" spans="1:10" ht="12.75">
      <c r="A43" s="167"/>
      <c r="B43" s="40" t="s">
        <v>290</v>
      </c>
      <c r="C43" s="140">
        <v>157.6</v>
      </c>
      <c r="D43" s="140">
        <v>157.6</v>
      </c>
      <c r="E43" s="140">
        <v>157.6</v>
      </c>
      <c r="F43" s="140">
        <v>157.6</v>
      </c>
      <c r="G43" s="140">
        <f t="shared" si="0"/>
        <v>0</v>
      </c>
      <c r="H43" s="292">
        <f t="shared" si="1"/>
        <v>0</v>
      </c>
      <c r="J43" s="139"/>
    </row>
    <row r="44" spans="1:10" ht="12.75">
      <c r="A44" s="167"/>
      <c r="B44" s="40" t="s">
        <v>291</v>
      </c>
      <c r="C44" s="140">
        <v>0.433</v>
      </c>
      <c r="D44" s="140">
        <v>0</v>
      </c>
      <c r="E44" s="140">
        <v>0</v>
      </c>
      <c r="F44" s="140">
        <v>0</v>
      </c>
      <c r="G44" s="140">
        <f t="shared" si="0"/>
        <v>-0.433</v>
      </c>
      <c r="H44" s="292">
        <f t="shared" si="1"/>
        <v>0</v>
      </c>
      <c r="J44" s="139"/>
    </row>
    <row r="45" spans="1:10" ht="12.75">
      <c r="A45" s="180">
        <v>6</v>
      </c>
      <c r="B45" s="821" t="s">
        <v>292</v>
      </c>
      <c r="C45" s="138">
        <v>20765</v>
      </c>
      <c r="D45" s="138">
        <v>9385.6</v>
      </c>
      <c r="E45" s="138">
        <v>-11005</v>
      </c>
      <c r="F45" s="138">
        <v>-20522.5</v>
      </c>
      <c r="G45" s="138">
        <f t="shared" si="0"/>
        <v>-11379.4</v>
      </c>
      <c r="H45" s="290">
        <f t="shared" si="1"/>
        <v>-9517.5</v>
      </c>
      <c r="J45" s="139"/>
    </row>
    <row r="46" spans="1:10" ht="12.75">
      <c r="A46" s="167"/>
      <c r="B46" s="40" t="s">
        <v>278</v>
      </c>
      <c r="C46" s="140">
        <v>20765</v>
      </c>
      <c r="D46" s="140">
        <v>9385.6</v>
      </c>
      <c r="E46" s="140">
        <v>-11005</v>
      </c>
      <c r="F46" s="140">
        <v>-20522.5</v>
      </c>
      <c r="G46" s="140">
        <f t="shared" si="0"/>
        <v>-11379.4</v>
      </c>
      <c r="H46" s="292">
        <f t="shared" si="1"/>
        <v>-9517.5</v>
      </c>
      <c r="J46" s="139"/>
    </row>
    <row r="47" spans="1:10" ht="14.25">
      <c r="A47" s="180"/>
      <c r="B47" s="822" t="s">
        <v>293</v>
      </c>
      <c r="C47" s="823">
        <v>200093.39</v>
      </c>
      <c r="D47" s="823">
        <v>188713.557</v>
      </c>
      <c r="E47" s="823">
        <v>198115.20400000003</v>
      </c>
      <c r="F47" s="823">
        <v>188597.704</v>
      </c>
      <c r="G47" s="823">
        <f t="shared" si="0"/>
        <v>-11379.833000000013</v>
      </c>
      <c r="H47" s="834">
        <f t="shared" si="1"/>
        <v>-9517.50000000003</v>
      </c>
      <c r="J47" s="139"/>
    </row>
    <row r="48" spans="1:10" ht="12.75">
      <c r="A48" s="167"/>
      <c r="B48" s="293" t="s">
        <v>277</v>
      </c>
      <c r="C48" s="806">
        <v>158377.19100000002</v>
      </c>
      <c r="D48" s="806">
        <v>147288.473</v>
      </c>
      <c r="E48" s="806">
        <v>146205.586</v>
      </c>
      <c r="F48" s="806">
        <v>136830.786</v>
      </c>
      <c r="G48" s="806">
        <f t="shared" si="0"/>
        <v>-11088.718000000023</v>
      </c>
      <c r="H48" s="831">
        <f t="shared" si="1"/>
        <v>-9374.800000000017</v>
      </c>
      <c r="J48" s="139"/>
    </row>
    <row r="49" spans="1:10" ht="12.75">
      <c r="A49" s="167"/>
      <c r="B49" s="40" t="s">
        <v>278</v>
      </c>
      <c r="C49" s="140">
        <v>52436.316000000006</v>
      </c>
      <c r="D49" s="140">
        <v>40402.698000000004</v>
      </c>
      <c r="E49" s="140">
        <v>17218.211</v>
      </c>
      <c r="F49" s="140">
        <v>7704.411</v>
      </c>
      <c r="G49" s="140">
        <f t="shared" si="0"/>
        <v>-12033.618000000002</v>
      </c>
      <c r="H49" s="292">
        <f t="shared" si="1"/>
        <v>-9513.8</v>
      </c>
      <c r="J49" s="139"/>
    </row>
    <row r="50" spans="1:10" ht="12.75">
      <c r="A50" s="167"/>
      <c r="B50" s="40" t="s">
        <v>279</v>
      </c>
      <c r="C50" s="140">
        <v>105940.87500000001</v>
      </c>
      <c r="D50" s="140">
        <v>106885.77500000001</v>
      </c>
      <c r="E50" s="140">
        <v>128987.375</v>
      </c>
      <c r="F50" s="140">
        <v>129126.375</v>
      </c>
      <c r="G50" s="140">
        <f t="shared" si="0"/>
        <v>944.8999999999942</v>
      </c>
      <c r="H50" s="292">
        <f t="shared" si="1"/>
        <v>139</v>
      </c>
      <c r="J50" s="139"/>
    </row>
    <row r="51" spans="1:10" ht="12.75">
      <c r="A51" s="167"/>
      <c r="B51" s="293" t="s">
        <v>280</v>
      </c>
      <c r="C51" s="806">
        <v>41716.199</v>
      </c>
      <c r="D51" s="806">
        <v>41425.083999999995</v>
      </c>
      <c r="E51" s="806">
        <v>51909.618</v>
      </c>
      <c r="F51" s="806">
        <v>51766.918000000005</v>
      </c>
      <c r="G51" s="806">
        <f t="shared" si="0"/>
        <v>-291.11500000000524</v>
      </c>
      <c r="H51" s="831">
        <f t="shared" si="1"/>
        <v>-142.6999999999971</v>
      </c>
      <c r="J51" s="139"/>
    </row>
    <row r="52" spans="1:10" ht="12.75">
      <c r="A52" s="167"/>
      <c r="B52" s="40" t="s">
        <v>281</v>
      </c>
      <c r="C52" s="140">
        <v>2575.025</v>
      </c>
      <c r="D52" s="140">
        <v>2508.125</v>
      </c>
      <c r="E52" s="140">
        <v>4507.15</v>
      </c>
      <c r="F52" s="140">
        <v>4410.65</v>
      </c>
      <c r="G52" s="140">
        <f t="shared" si="0"/>
        <v>-66.90000000000009</v>
      </c>
      <c r="H52" s="292">
        <f t="shared" si="1"/>
        <v>-96.5</v>
      </c>
      <c r="J52" s="139"/>
    </row>
    <row r="53" spans="1:10" ht="12.75">
      <c r="A53" s="167"/>
      <c r="B53" s="40" t="s">
        <v>282</v>
      </c>
      <c r="C53" s="140">
        <v>2385.2</v>
      </c>
      <c r="D53" s="140">
        <v>2321.2</v>
      </c>
      <c r="E53" s="140">
        <v>3536.95</v>
      </c>
      <c r="F53" s="140">
        <v>3494.45</v>
      </c>
      <c r="G53" s="140">
        <f t="shared" si="0"/>
        <v>-64</v>
      </c>
      <c r="H53" s="292">
        <f t="shared" si="1"/>
        <v>-42.5</v>
      </c>
      <c r="J53" s="139"/>
    </row>
    <row r="54" spans="1:10" ht="13.5" thickBot="1">
      <c r="A54" s="824"/>
      <c r="B54" s="825" t="s">
        <v>283</v>
      </c>
      <c r="C54" s="826">
        <v>36755.974</v>
      </c>
      <c r="D54" s="826">
        <v>36595.759</v>
      </c>
      <c r="E54" s="826">
        <v>43865.518000000004</v>
      </c>
      <c r="F54" s="826">
        <v>43861.81800000001</v>
      </c>
      <c r="G54" s="826">
        <f t="shared" si="0"/>
        <v>-160.21500000000378</v>
      </c>
      <c r="H54" s="827">
        <f t="shared" si="1"/>
        <v>-3.6999999999970896</v>
      </c>
      <c r="J54" s="139"/>
    </row>
    <row r="55" ht="13.5" thickTop="1"/>
    <row r="58" spans="3:8" ht="12.75">
      <c r="C58" s="828"/>
      <c r="D58" s="828"/>
      <c r="E58" s="828"/>
      <c r="F58" s="828"/>
      <c r="G58" s="828"/>
      <c r="H58" s="828"/>
    </row>
    <row r="61" spans="3:8" ht="12.75">
      <c r="C61" s="829"/>
      <c r="D61" s="829"/>
      <c r="E61" s="829"/>
      <c r="F61" s="829"/>
      <c r="G61" s="829"/>
      <c r="H61" s="829"/>
    </row>
    <row r="64" spans="3:8" ht="12.75">
      <c r="C64" s="829"/>
      <c r="D64" s="829"/>
      <c r="E64" s="829"/>
      <c r="F64" s="829"/>
      <c r="G64" s="829"/>
      <c r="H64" s="829"/>
    </row>
  </sheetData>
  <sheetProtection/>
  <mergeCells count="8">
    <mergeCell ref="A5:A7"/>
    <mergeCell ref="B5:B7"/>
    <mergeCell ref="G5:H5"/>
    <mergeCell ref="G6:H6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B48" sqref="B48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668" t="s">
        <v>1393</v>
      </c>
      <c r="C1" s="1668"/>
      <c r="D1" s="1668"/>
      <c r="E1" s="1668"/>
      <c r="F1" s="1668"/>
      <c r="G1" s="1668"/>
    </row>
    <row r="2" spans="2:7" ht="15.75">
      <c r="B2" s="1669" t="s">
        <v>767</v>
      </c>
      <c r="C2" s="1669"/>
      <c r="D2" s="1669"/>
      <c r="E2" s="1669"/>
      <c r="F2" s="1669"/>
      <c r="G2" s="1669"/>
    </row>
    <row r="3" spans="2:7" ht="15.75" customHeight="1">
      <c r="B3" s="1665" t="s">
        <v>355</v>
      </c>
      <c r="C3" s="1665"/>
      <c r="D3" s="1665"/>
      <c r="E3" s="1665"/>
      <c r="F3" s="1665"/>
      <c r="G3" s="1665"/>
    </row>
    <row r="4" spans="2:7" ht="13.5" thickBot="1">
      <c r="B4" s="59" t="s">
        <v>382</v>
      </c>
      <c r="C4" s="59"/>
      <c r="D4" s="59"/>
      <c r="E4" s="294"/>
      <c r="F4" s="59"/>
      <c r="G4" s="549" t="s">
        <v>386</v>
      </c>
    </row>
    <row r="5" spans="2:7" ht="15" customHeight="1" thickTop="1">
      <c r="B5" s="1670"/>
      <c r="C5" s="1672" t="s">
        <v>788</v>
      </c>
      <c r="D5" s="1674" t="s">
        <v>1373</v>
      </c>
      <c r="E5" s="1676" t="s">
        <v>274</v>
      </c>
      <c r="F5" s="1678" t="s">
        <v>828</v>
      </c>
      <c r="G5" s="1679"/>
    </row>
    <row r="6" spans="2:7" ht="15" customHeight="1">
      <c r="B6" s="1671"/>
      <c r="C6" s="1673"/>
      <c r="D6" s="1675"/>
      <c r="E6" s="1677"/>
      <c r="F6" s="309" t="s">
        <v>431</v>
      </c>
      <c r="G6" s="297" t="s">
        <v>255</v>
      </c>
    </row>
    <row r="7" spans="2:7" ht="15" customHeight="1">
      <c r="B7" s="304"/>
      <c r="C7" s="74"/>
      <c r="D7" s="295"/>
      <c r="E7" s="314"/>
      <c r="F7" s="310"/>
      <c r="G7" s="298"/>
    </row>
    <row r="8" spans="2:7" ht="15" customHeight="1">
      <c r="B8" s="305" t="s">
        <v>616</v>
      </c>
      <c r="C8" s="60">
        <v>5128.9</v>
      </c>
      <c r="D8" s="61">
        <v>6074.5</v>
      </c>
      <c r="E8" s="62">
        <v>7199.9</v>
      </c>
      <c r="F8" s="311">
        <v>18.436701826902464</v>
      </c>
      <c r="G8" s="299">
        <v>18.526627705984026</v>
      </c>
    </row>
    <row r="9" spans="2:7" ht="15" customHeight="1">
      <c r="B9" s="306"/>
      <c r="C9" s="60"/>
      <c r="D9" s="61"/>
      <c r="E9" s="62"/>
      <c r="F9" s="311"/>
      <c r="G9" s="299"/>
    </row>
    <row r="10" spans="2:7" ht="15" customHeight="1">
      <c r="B10" s="306" t="s">
        <v>617</v>
      </c>
      <c r="C10" s="63">
        <v>3357</v>
      </c>
      <c r="D10" s="64">
        <v>3932.1</v>
      </c>
      <c r="E10" s="65">
        <v>4154.8</v>
      </c>
      <c r="F10" s="312">
        <v>17.131367292225193</v>
      </c>
      <c r="G10" s="300">
        <v>5.663640293990497</v>
      </c>
    </row>
    <row r="11" spans="2:7" ht="15" customHeight="1">
      <c r="B11" s="307" t="s">
        <v>618</v>
      </c>
      <c r="C11" s="66">
        <v>1771.9</v>
      </c>
      <c r="D11" s="67">
        <v>2142.4</v>
      </c>
      <c r="E11" s="68">
        <v>3045.1</v>
      </c>
      <c r="F11" s="71">
        <v>20.909757887013953</v>
      </c>
      <c r="G11" s="301">
        <v>42.13498879761016</v>
      </c>
    </row>
    <row r="12" spans="2:7" ht="15" customHeight="1">
      <c r="B12" s="304"/>
      <c r="C12" s="63"/>
      <c r="D12" s="64"/>
      <c r="E12" s="65"/>
      <c r="F12" s="311"/>
      <c r="G12" s="299"/>
    </row>
    <row r="13" spans="2:7" ht="15" customHeight="1">
      <c r="B13" s="305" t="s">
        <v>619</v>
      </c>
      <c r="C13" s="60">
        <v>30515.1</v>
      </c>
      <c r="D13" s="61">
        <v>32695.6</v>
      </c>
      <c r="E13" s="62">
        <v>46983.4</v>
      </c>
      <c r="F13" s="311">
        <v>7.145642649049151</v>
      </c>
      <c r="G13" s="299">
        <v>43.69945803105006</v>
      </c>
    </row>
    <row r="14" spans="2:7" ht="15" customHeight="1">
      <c r="B14" s="306"/>
      <c r="C14" s="60"/>
      <c r="D14" s="61"/>
      <c r="E14" s="62"/>
      <c r="F14" s="311"/>
      <c r="G14" s="299"/>
    </row>
    <row r="15" spans="2:7" ht="15" customHeight="1">
      <c r="B15" s="306" t="s">
        <v>620</v>
      </c>
      <c r="C15" s="63">
        <v>20263.7</v>
      </c>
      <c r="D15" s="64">
        <v>19399.2</v>
      </c>
      <c r="E15" s="65">
        <v>28736</v>
      </c>
      <c r="F15" s="312">
        <v>-4.266249500338034</v>
      </c>
      <c r="G15" s="300">
        <v>48.12981978638294</v>
      </c>
    </row>
    <row r="16" spans="2:7" ht="15" customHeight="1">
      <c r="B16" s="307" t="s">
        <v>621</v>
      </c>
      <c r="C16" s="66">
        <v>10251.4</v>
      </c>
      <c r="D16" s="67">
        <v>13296.4</v>
      </c>
      <c r="E16" s="68">
        <v>18247.4</v>
      </c>
      <c r="F16" s="71">
        <v>29.703260042530786</v>
      </c>
      <c r="G16" s="301">
        <v>37.23564273036314</v>
      </c>
    </row>
    <row r="17" spans="2:7" ht="15" customHeight="1">
      <c r="B17" s="304"/>
      <c r="C17" s="60"/>
      <c r="D17" s="61"/>
      <c r="E17" s="62"/>
      <c r="F17" s="311"/>
      <c r="G17" s="299"/>
    </row>
    <row r="18" spans="2:7" ht="15" customHeight="1">
      <c r="B18" s="305" t="s">
        <v>622</v>
      </c>
      <c r="C18" s="60">
        <v>-25386.2</v>
      </c>
      <c r="D18" s="61">
        <v>-26621.1</v>
      </c>
      <c r="E18" s="62">
        <v>-39783.5</v>
      </c>
      <c r="F18" s="311">
        <v>4.864453915907063</v>
      </c>
      <c r="G18" s="299">
        <v>49.443486557655405</v>
      </c>
    </row>
    <row r="19" spans="2:7" ht="15" customHeight="1">
      <c r="B19" s="306"/>
      <c r="C19" s="63"/>
      <c r="D19" s="64"/>
      <c r="E19" s="65"/>
      <c r="F19" s="311"/>
      <c r="G19" s="299"/>
    </row>
    <row r="20" spans="2:7" ht="15" customHeight="1">
      <c r="B20" s="306" t="s">
        <v>623</v>
      </c>
      <c r="C20" s="63">
        <v>-16906.7</v>
      </c>
      <c r="D20" s="64">
        <v>-15467.1</v>
      </c>
      <c r="E20" s="65">
        <v>-24581.2</v>
      </c>
      <c r="F20" s="312">
        <v>-8.514967438944325</v>
      </c>
      <c r="G20" s="300">
        <v>58.92571975354139</v>
      </c>
    </row>
    <row r="21" spans="2:7" ht="15" customHeight="1">
      <c r="B21" s="307" t="s">
        <v>624</v>
      </c>
      <c r="C21" s="66">
        <v>-8479.5</v>
      </c>
      <c r="D21" s="67">
        <v>-11154</v>
      </c>
      <c r="E21" s="68">
        <v>-15202.300000000001</v>
      </c>
      <c r="F21" s="71">
        <v>31.540774809835483</v>
      </c>
      <c r="G21" s="301">
        <v>36.294602833064374</v>
      </c>
    </row>
    <row r="22" spans="2:7" ht="15" customHeight="1">
      <c r="B22" s="304"/>
      <c r="C22" s="63"/>
      <c r="D22" s="64"/>
      <c r="E22" s="65"/>
      <c r="F22" s="311"/>
      <c r="G22" s="299"/>
    </row>
    <row r="23" spans="2:7" ht="15" customHeight="1">
      <c r="B23" s="305" t="s">
        <v>625</v>
      </c>
      <c r="C23" s="60">
        <v>35644</v>
      </c>
      <c r="D23" s="61">
        <v>38770.1</v>
      </c>
      <c r="E23" s="62">
        <v>54183.3</v>
      </c>
      <c r="F23" s="311">
        <v>8.770340029177419</v>
      </c>
      <c r="G23" s="299">
        <v>39.75537850044236</v>
      </c>
    </row>
    <row r="24" spans="2:7" ht="15" customHeight="1">
      <c r="B24" s="306"/>
      <c r="C24" s="63"/>
      <c r="D24" s="64"/>
      <c r="E24" s="65"/>
      <c r="F24" s="311"/>
      <c r="G24" s="299"/>
    </row>
    <row r="25" spans="2:7" ht="15" customHeight="1">
      <c r="B25" s="306" t="s">
        <v>623</v>
      </c>
      <c r="C25" s="63">
        <v>23620.7</v>
      </c>
      <c r="D25" s="64">
        <v>23331.3</v>
      </c>
      <c r="E25" s="65">
        <v>32890.8</v>
      </c>
      <c r="F25" s="312">
        <v>-1.2251965437095436</v>
      </c>
      <c r="G25" s="300">
        <v>40.97285620604083</v>
      </c>
    </row>
    <row r="26" spans="2:7" ht="15" customHeight="1" thickBot="1">
      <c r="B26" s="308" t="s">
        <v>624</v>
      </c>
      <c r="C26" s="315">
        <v>12023.3</v>
      </c>
      <c r="D26" s="302">
        <v>15438.8</v>
      </c>
      <c r="E26" s="316">
        <v>21292.5</v>
      </c>
      <c r="F26" s="313">
        <v>28.407342410153603</v>
      </c>
      <c r="G26" s="303">
        <v>37.91551156825662</v>
      </c>
    </row>
    <row r="27" spans="2:7" ht="13.5" thickTop="1">
      <c r="B27" s="59"/>
      <c r="C27" s="59"/>
      <c r="D27" s="69"/>
      <c r="E27" s="69"/>
      <c r="F27" s="59"/>
      <c r="G27" s="59"/>
    </row>
    <row r="28" spans="2:7" ht="12.75">
      <c r="B28" s="59"/>
      <c r="C28" s="59"/>
      <c r="D28" s="294"/>
      <c r="E28" s="294"/>
      <c r="F28" s="59"/>
      <c r="G28" s="59"/>
    </row>
    <row r="29" spans="2:7" ht="12.75">
      <c r="B29" s="59"/>
      <c r="C29" s="69"/>
      <c r="D29" s="69"/>
      <c r="E29" s="296"/>
      <c r="F29" s="59"/>
      <c r="G29" s="59"/>
    </row>
    <row r="30" spans="2:7" ht="15" customHeight="1">
      <c r="B30" s="1324" t="s">
        <v>611</v>
      </c>
      <c r="C30" s="1325">
        <v>16.807744362627027</v>
      </c>
      <c r="D30" s="1325">
        <v>18.578952519605085</v>
      </c>
      <c r="E30" s="70">
        <v>15.324348599718196</v>
      </c>
      <c r="F30" s="59"/>
      <c r="G30" s="59"/>
    </row>
    <row r="31" spans="2:7" ht="15" customHeight="1">
      <c r="B31" s="1326" t="s">
        <v>626</v>
      </c>
      <c r="C31" s="70">
        <v>16.566569777483874</v>
      </c>
      <c r="D31" s="1327">
        <v>20.269392552270197</v>
      </c>
      <c r="E31" s="70">
        <v>14.458518930957684</v>
      </c>
      <c r="F31" s="59"/>
      <c r="G31" s="59"/>
    </row>
    <row r="32" spans="2:7" ht="15" customHeight="1">
      <c r="B32" s="1328" t="s">
        <v>627</v>
      </c>
      <c r="C32" s="67">
        <v>17.284468462844103</v>
      </c>
      <c r="D32" s="1329">
        <v>16.112631990614002</v>
      </c>
      <c r="E32" s="67">
        <v>16.687856900161115</v>
      </c>
      <c r="F32" s="59"/>
      <c r="G32" s="59"/>
    </row>
    <row r="33" spans="2:7" ht="15" customHeight="1">
      <c r="B33" s="1662" t="s">
        <v>848</v>
      </c>
      <c r="C33" s="1666"/>
      <c r="D33" s="1666"/>
      <c r="E33" s="1667"/>
      <c r="F33" s="59"/>
      <c r="G33" s="59"/>
    </row>
    <row r="34" spans="2:7" ht="15" customHeight="1">
      <c r="B34" s="1330" t="s">
        <v>626</v>
      </c>
      <c r="C34" s="1331">
        <v>65.45263116847667</v>
      </c>
      <c r="D34" s="1331">
        <v>64.73125360111943</v>
      </c>
      <c r="E34" s="1331">
        <v>57.70635703273656</v>
      </c>
      <c r="F34" s="59"/>
      <c r="G34" s="59"/>
    </row>
    <row r="35" spans="2:7" ht="15" customHeight="1">
      <c r="B35" s="1332" t="s">
        <v>627</v>
      </c>
      <c r="C35" s="71">
        <v>34.547368831523336</v>
      </c>
      <c r="D35" s="71">
        <v>35.268746398880566</v>
      </c>
      <c r="E35" s="71">
        <v>42.29364296726344</v>
      </c>
      <c r="F35" s="59"/>
      <c r="G35" s="59"/>
    </row>
    <row r="36" spans="2:7" ht="15" customHeight="1">
      <c r="B36" s="1662" t="s">
        <v>849</v>
      </c>
      <c r="C36" s="1663"/>
      <c r="D36" s="1663"/>
      <c r="E36" s="1664"/>
      <c r="F36" s="59"/>
      <c r="G36" s="59"/>
    </row>
    <row r="37" spans="2:7" ht="15" customHeight="1">
      <c r="B37" s="1330" t="s">
        <v>626</v>
      </c>
      <c r="C37" s="1331">
        <v>66.40548449783878</v>
      </c>
      <c r="D37" s="1331">
        <v>59.33275425439509</v>
      </c>
      <c r="E37" s="1331">
        <v>61.16202743947863</v>
      </c>
      <c r="F37" s="59"/>
      <c r="G37" s="59"/>
    </row>
    <row r="38" spans="2:7" ht="15" customHeight="1">
      <c r="B38" s="1332" t="s">
        <v>627</v>
      </c>
      <c r="C38" s="71">
        <v>33.59451550216123</v>
      </c>
      <c r="D38" s="71">
        <v>40.667245745604916</v>
      </c>
      <c r="E38" s="71">
        <v>38.83797256052138</v>
      </c>
      <c r="F38" s="59"/>
      <c r="G38" s="59"/>
    </row>
    <row r="39" spans="2:7" ht="15" customHeight="1">
      <c r="B39" s="1662" t="s">
        <v>850</v>
      </c>
      <c r="C39" s="1663"/>
      <c r="D39" s="1663"/>
      <c r="E39" s="1664"/>
      <c r="F39" s="59"/>
      <c r="G39" s="59"/>
    </row>
    <row r="40" spans="2:7" ht="15" customHeight="1">
      <c r="B40" s="1330" t="s">
        <v>626</v>
      </c>
      <c r="C40" s="1331">
        <v>66.59799418581748</v>
      </c>
      <c r="D40" s="1331">
        <v>58.10090492128425</v>
      </c>
      <c r="E40" s="1331">
        <v>61.7874244347531</v>
      </c>
      <c r="F40" s="59"/>
      <c r="G40" s="59"/>
    </row>
    <row r="41" spans="2:7" ht="15" customHeight="1">
      <c r="B41" s="1332" t="s">
        <v>627</v>
      </c>
      <c r="C41" s="71">
        <v>33.40200581418251</v>
      </c>
      <c r="D41" s="71">
        <v>41.89909507871576</v>
      </c>
      <c r="E41" s="71">
        <v>38.2125755652469</v>
      </c>
      <c r="F41" s="59"/>
      <c r="G41" s="59"/>
    </row>
    <row r="42" spans="2:7" ht="15" customHeight="1">
      <c r="B42" s="1662" t="s">
        <v>851</v>
      </c>
      <c r="C42" s="1663"/>
      <c r="D42" s="1663"/>
      <c r="E42" s="1664"/>
      <c r="F42" s="59"/>
      <c r="G42" s="59"/>
    </row>
    <row r="43" spans="2:7" ht="15" customHeight="1">
      <c r="B43" s="1330" t="s">
        <v>626</v>
      </c>
      <c r="C43" s="1331">
        <v>66.26837616429133</v>
      </c>
      <c r="D43" s="1331">
        <v>60.17859123396639</v>
      </c>
      <c r="E43" s="1331">
        <v>60.702836482827735</v>
      </c>
      <c r="F43" s="59"/>
      <c r="G43" s="59"/>
    </row>
    <row r="44" spans="2:7" ht="15" customHeight="1">
      <c r="B44" s="1332" t="s">
        <v>627</v>
      </c>
      <c r="C44" s="71">
        <v>33.731623835708675</v>
      </c>
      <c r="D44" s="71">
        <v>39.82140876603361</v>
      </c>
      <c r="E44" s="71">
        <v>39.297163517172265</v>
      </c>
      <c r="F44" s="59"/>
      <c r="G44" s="59"/>
    </row>
    <row r="45" spans="2:7" ht="15" customHeight="1">
      <c r="B45" s="1662" t="s">
        <v>852</v>
      </c>
      <c r="C45" s="1663"/>
      <c r="D45" s="1663"/>
      <c r="E45" s="1664"/>
      <c r="F45" s="59"/>
      <c r="G45" s="59"/>
    </row>
    <row r="46" spans="2:7" ht="15" customHeight="1">
      <c r="B46" s="1333" t="s">
        <v>628</v>
      </c>
      <c r="C46" s="70">
        <v>14.389238020424195</v>
      </c>
      <c r="D46" s="70">
        <v>15.668001888052906</v>
      </c>
      <c r="E46" s="70">
        <v>13.288042625679866</v>
      </c>
      <c r="F46" s="59"/>
      <c r="G46" s="59"/>
    </row>
    <row r="47" spans="2:7" ht="15" customHeight="1">
      <c r="B47" s="1328" t="s">
        <v>629</v>
      </c>
      <c r="C47" s="67">
        <v>85.6107619795758</v>
      </c>
      <c r="D47" s="67">
        <v>84.33199811194709</v>
      </c>
      <c r="E47" s="67">
        <v>86.71195737432012</v>
      </c>
      <c r="F47" s="59"/>
      <c r="G47" s="59"/>
    </row>
    <row r="48" spans="2:7" ht="12.75">
      <c r="B48" s="59" t="s">
        <v>962</v>
      </c>
      <c r="C48" s="59"/>
      <c r="D48" s="59"/>
      <c r="E48" s="59"/>
      <c r="F48" s="59"/>
      <c r="G48" s="59"/>
    </row>
    <row r="49" spans="2:7" ht="12.75">
      <c r="B49" s="59" t="s">
        <v>1420</v>
      </c>
      <c r="C49" s="59"/>
      <c r="D49" s="59"/>
      <c r="E49" s="59"/>
      <c r="F49" s="59"/>
      <c r="G49" s="59"/>
    </row>
    <row r="50" spans="2:7" ht="12.75">
      <c r="B50" s="59" t="s">
        <v>1421</v>
      </c>
      <c r="C50" s="59"/>
      <c r="D50" s="59"/>
      <c r="E50" s="59"/>
      <c r="F50" s="59"/>
      <c r="G50" s="59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680" t="s">
        <v>1007</v>
      </c>
      <c r="C1" s="1681"/>
      <c r="D1" s="1681"/>
      <c r="E1" s="1681"/>
      <c r="F1" s="1681"/>
      <c r="G1" s="1681"/>
      <c r="H1" s="1682"/>
    </row>
    <row r="2" spans="2:8" ht="15" customHeight="1">
      <c r="B2" s="1683" t="s">
        <v>471</v>
      </c>
      <c r="C2" s="1684"/>
      <c r="D2" s="1684"/>
      <c r="E2" s="1684"/>
      <c r="F2" s="1684"/>
      <c r="G2" s="1684"/>
      <c r="H2" s="1685"/>
    </row>
    <row r="3" spans="2:8" ht="15" customHeight="1" thickBot="1">
      <c r="B3" s="1686" t="s">
        <v>991</v>
      </c>
      <c r="C3" s="1687"/>
      <c r="D3" s="1687"/>
      <c r="E3" s="1687"/>
      <c r="F3" s="1687"/>
      <c r="G3" s="1687"/>
      <c r="H3" s="1688"/>
    </row>
    <row r="4" spans="2:8" ht="15" customHeight="1" thickTop="1">
      <c r="B4" s="337"/>
      <c r="C4" s="338"/>
      <c r="D4" s="1689" t="s">
        <v>824</v>
      </c>
      <c r="E4" s="1689"/>
      <c r="F4" s="1689"/>
      <c r="G4" s="1690" t="s">
        <v>828</v>
      </c>
      <c r="H4" s="1691"/>
    </row>
    <row r="5" spans="2:8" ht="15" customHeight="1">
      <c r="B5" s="323"/>
      <c r="C5" s="317"/>
      <c r="D5" s="318" t="s">
        <v>788</v>
      </c>
      <c r="E5" s="318" t="s">
        <v>1376</v>
      </c>
      <c r="F5" s="318" t="s">
        <v>1377</v>
      </c>
      <c r="G5" s="318" t="s">
        <v>431</v>
      </c>
      <c r="H5" s="324" t="s">
        <v>255</v>
      </c>
    </row>
    <row r="6" spans="2:8" ht="15" customHeight="1">
      <c r="B6" s="325"/>
      <c r="C6" s="319" t="s">
        <v>853</v>
      </c>
      <c r="D6" s="319">
        <v>2493.0319999999997</v>
      </c>
      <c r="E6" s="319">
        <v>3594.900000000001</v>
      </c>
      <c r="F6" s="319">
        <v>3766.199999999999</v>
      </c>
      <c r="G6" s="320">
        <v>44.197908410321304</v>
      </c>
      <c r="H6" s="326">
        <v>4.765083868814088</v>
      </c>
    </row>
    <row r="7" spans="2:8" ht="15" customHeight="1">
      <c r="B7" s="327">
        <v>1</v>
      </c>
      <c r="C7" s="321" t="s">
        <v>6</v>
      </c>
      <c r="D7" s="322">
        <v>28.832</v>
      </c>
      <c r="E7" s="322">
        <v>32.3</v>
      </c>
      <c r="F7" s="322">
        <v>38.2</v>
      </c>
      <c r="G7" s="322">
        <v>12.028301886792448</v>
      </c>
      <c r="H7" s="328">
        <v>18.26625386996905</v>
      </c>
    </row>
    <row r="8" spans="2:8" ht="15" customHeight="1">
      <c r="B8" s="327">
        <v>2</v>
      </c>
      <c r="C8" s="321" t="s">
        <v>7</v>
      </c>
      <c r="D8" s="322">
        <v>0</v>
      </c>
      <c r="E8" s="322">
        <v>0</v>
      </c>
      <c r="F8" s="322">
        <v>0.5</v>
      </c>
      <c r="G8" s="322" t="s">
        <v>822</v>
      </c>
      <c r="H8" s="328" t="s">
        <v>822</v>
      </c>
    </row>
    <row r="9" spans="2:8" ht="15" customHeight="1">
      <c r="B9" s="327">
        <v>3</v>
      </c>
      <c r="C9" s="321" t="s">
        <v>8</v>
      </c>
      <c r="D9" s="322">
        <v>5.2</v>
      </c>
      <c r="E9" s="322">
        <v>3.4</v>
      </c>
      <c r="F9" s="322">
        <v>36.6</v>
      </c>
      <c r="G9" s="322">
        <v>-34.61538461538461</v>
      </c>
      <c r="H9" s="328">
        <v>976.4705882352941</v>
      </c>
    </row>
    <row r="10" spans="2:8" ht="15" customHeight="1">
      <c r="B10" s="327">
        <v>4</v>
      </c>
      <c r="C10" s="321" t="s">
        <v>9</v>
      </c>
      <c r="D10" s="322">
        <v>3.2</v>
      </c>
      <c r="E10" s="322">
        <v>5.6</v>
      </c>
      <c r="F10" s="322">
        <v>0.2</v>
      </c>
      <c r="G10" s="322">
        <v>74.99999999999997</v>
      </c>
      <c r="H10" s="328">
        <v>-96.42857142857143</v>
      </c>
    </row>
    <row r="11" spans="2:8" ht="15" customHeight="1">
      <c r="B11" s="327">
        <v>5</v>
      </c>
      <c r="C11" s="321" t="s">
        <v>11</v>
      </c>
      <c r="D11" s="322">
        <v>4.4</v>
      </c>
      <c r="E11" s="322">
        <v>179.5</v>
      </c>
      <c r="F11" s="322">
        <v>249</v>
      </c>
      <c r="G11" s="322" t="s">
        <v>822</v>
      </c>
      <c r="H11" s="328">
        <v>38.71866295264624</v>
      </c>
    </row>
    <row r="12" spans="2:8" ht="15" customHeight="1">
      <c r="B12" s="327">
        <v>6</v>
      </c>
      <c r="C12" s="321" t="s">
        <v>12</v>
      </c>
      <c r="D12" s="322">
        <v>127.2</v>
      </c>
      <c r="E12" s="322">
        <v>63.1</v>
      </c>
      <c r="F12" s="322">
        <v>0</v>
      </c>
      <c r="G12" s="322">
        <v>-50.39308176100629</v>
      </c>
      <c r="H12" s="328">
        <v>-100</v>
      </c>
    </row>
    <row r="13" spans="2:8" ht="15" customHeight="1">
      <c r="B13" s="327">
        <v>7</v>
      </c>
      <c r="C13" s="321" t="s">
        <v>13</v>
      </c>
      <c r="D13" s="322">
        <v>7.5</v>
      </c>
      <c r="E13" s="322">
        <v>1.3</v>
      </c>
      <c r="F13" s="322">
        <v>1.7</v>
      </c>
      <c r="G13" s="322">
        <v>-82.66666666666666</v>
      </c>
      <c r="H13" s="328">
        <v>30.769230769230774</v>
      </c>
    </row>
    <row r="14" spans="2:8" ht="15" customHeight="1">
      <c r="B14" s="327">
        <v>8</v>
      </c>
      <c r="C14" s="321" t="s">
        <v>14</v>
      </c>
      <c r="D14" s="322">
        <v>0</v>
      </c>
      <c r="E14" s="322">
        <v>2.1</v>
      </c>
      <c r="F14" s="322">
        <v>0</v>
      </c>
      <c r="G14" s="322" t="s">
        <v>822</v>
      </c>
      <c r="H14" s="328">
        <v>-100</v>
      </c>
    </row>
    <row r="15" spans="2:8" ht="15" customHeight="1">
      <c r="B15" s="327">
        <v>9</v>
      </c>
      <c r="C15" s="321" t="s">
        <v>15</v>
      </c>
      <c r="D15" s="322">
        <v>1.3</v>
      </c>
      <c r="E15" s="322">
        <v>1.6</v>
      </c>
      <c r="F15" s="322">
        <v>6</v>
      </c>
      <c r="G15" s="322">
        <v>23.07692307692308</v>
      </c>
      <c r="H15" s="328">
        <v>275</v>
      </c>
    </row>
    <row r="16" spans="2:8" ht="15" customHeight="1">
      <c r="B16" s="327">
        <v>10</v>
      </c>
      <c r="C16" s="321" t="s">
        <v>16</v>
      </c>
      <c r="D16" s="322">
        <v>9.5</v>
      </c>
      <c r="E16" s="322">
        <v>121.4</v>
      </c>
      <c r="F16" s="322">
        <v>102</v>
      </c>
      <c r="G16" s="322" t="s">
        <v>822</v>
      </c>
      <c r="H16" s="328">
        <v>-15.980230642504125</v>
      </c>
    </row>
    <row r="17" spans="2:8" ht="15" customHeight="1">
      <c r="B17" s="327">
        <v>11</v>
      </c>
      <c r="C17" s="321" t="s">
        <v>17</v>
      </c>
      <c r="D17" s="322">
        <v>0</v>
      </c>
      <c r="E17" s="322">
        <v>0</v>
      </c>
      <c r="F17" s="322">
        <v>4</v>
      </c>
      <c r="G17" s="322" t="s">
        <v>822</v>
      </c>
      <c r="H17" s="328" t="s">
        <v>822</v>
      </c>
    </row>
    <row r="18" spans="2:8" ht="15" customHeight="1">
      <c r="B18" s="327">
        <v>12</v>
      </c>
      <c r="C18" s="321" t="s">
        <v>18</v>
      </c>
      <c r="D18" s="322">
        <v>71.9</v>
      </c>
      <c r="E18" s="322">
        <v>23.4</v>
      </c>
      <c r="F18" s="322">
        <v>221.4</v>
      </c>
      <c r="G18" s="322">
        <v>-67.4547983310153</v>
      </c>
      <c r="H18" s="328">
        <v>846.1538461538462</v>
      </c>
    </row>
    <row r="19" spans="2:8" ht="15" customHeight="1">
      <c r="B19" s="327">
        <v>13</v>
      </c>
      <c r="C19" s="321" t="s">
        <v>19</v>
      </c>
      <c r="D19" s="322">
        <v>0</v>
      </c>
      <c r="E19" s="322">
        <v>0</v>
      </c>
      <c r="F19" s="322">
        <v>0</v>
      </c>
      <c r="G19" s="322" t="s">
        <v>822</v>
      </c>
      <c r="H19" s="328" t="s">
        <v>822</v>
      </c>
    </row>
    <row r="20" spans="2:8" ht="15" customHeight="1">
      <c r="B20" s="327">
        <v>14</v>
      </c>
      <c r="C20" s="321" t="s">
        <v>20</v>
      </c>
      <c r="D20" s="322">
        <v>0</v>
      </c>
      <c r="E20" s="322">
        <v>35.8</v>
      </c>
      <c r="F20" s="322">
        <v>0</v>
      </c>
      <c r="G20" s="322" t="s">
        <v>822</v>
      </c>
      <c r="H20" s="328">
        <v>-100</v>
      </c>
    </row>
    <row r="21" spans="2:8" ht="15" customHeight="1">
      <c r="B21" s="327">
        <v>15</v>
      </c>
      <c r="C21" s="321" t="s">
        <v>21</v>
      </c>
      <c r="D21" s="322">
        <v>36.8</v>
      </c>
      <c r="E21" s="322">
        <v>72.8</v>
      </c>
      <c r="F21" s="322">
        <v>127.2</v>
      </c>
      <c r="G21" s="322">
        <v>97.82608695652175</v>
      </c>
      <c r="H21" s="328">
        <v>74.72527472527472</v>
      </c>
    </row>
    <row r="22" spans="2:8" ht="15" customHeight="1">
      <c r="B22" s="327">
        <v>16</v>
      </c>
      <c r="C22" s="321" t="s">
        <v>22</v>
      </c>
      <c r="D22" s="322">
        <v>2.4</v>
      </c>
      <c r="E22" s="322">
        <v>0.5</v>
      </c>
      <c r="F22" s="322">
        <v>1</v>
      </c>
      <c r="G22" s="322">
        <v>-79.16666666666666</v>
      </c>
      <c r="H22" s="328">
        <v>100</v>
      </c>
    </row>
    <row r="23" spans="2:8" ht="15" customHeight="1">
      <c r="B23" s="327">
        <v>17</v>
      </c>
      <c r="C23" s="321" t="s">
        <v>23</v>
      </c>
      <c r="D23" s="322">
        <v>60</v>
      </c>
      <c r="E23" s="322">
        <v>5.7</v>
      </c>
      <c r="F23" s="322">
        <v>48.3</v>
      </c>
      <c r="G23" s="322">
        <v>-90.5</v>
      </c>
      <c r="H23" s="328">
        <v>747.3684210526314</v>
      </c>
    </row>
    <row r="24" spans="2:8" ht="15" customHeight="1">
      <c r="B24" s="327">
        <v>18</v>
      </c>
      <c r="C24" s="321" t="s">
        <v>24</v>
      </c>
      <c r="D24" s="322">
        <v>197.1</v>
      </c>
      <c r="E24" s="322">
        <v>237</v>
      </c>
      <c r="F24" s="322">
        <v>263</v>
      </c>
      <c r="G24" s="322">
        <v>20.24353120243532</v>
      </c>
      <c r="H24" s="328">
        <v>10.970464135021103</v>
      </c>
    </row>
    <row r="25" spans="2:8" ht="15" customHeight="1">
      <c r="B25" s="327">
        <v>19</v>
      </c>
      <c r="C25" s="321" t="s">
        <v>25</v>
      </c>
      <c r="D25" s="322">
        <v>315.4</v>
      </c>
      <c r="E25" s="322">
        <v>373.5</v>
      </c>
      <c r="F25" s="322">
        <v>398.8</v>
      </c>
      <c r="G25" s="322">
        <v>18.42105263157896</v>
      </c>
      <c r="H25" s="328">
        <v>6.773761713520756</v>
      </c>
    </row>
    <row r="26" spans="2:8" ht="15" customHeight="1">
      <c r="B26" s="327"/>
      <c r="C26" s="321" t="s">
        <v>55</v>
      </c>
      <c r="D26" s="322">
        <v>96.1</v>
      </c>
      <c r="E26" s="322">
        <v>97.9</v>
      </c>
      <c r="F26" s="322">
        <v>0</v>
      </c>
      <c r="G26" s="322">
        <v>1.8730489073881529</v>
      </c>
      <c r="H26" s="328">
        <v>-100</v>
      </c>
    </row>
    <row r="27" spans="2:8" ht="15" customHeight="1">
      <c r="B27" s="327"/>
      <c r="C27" s="321" t="s">
        <v>56</v>
      </c>
      <c r="D27" s="322">
        <v>101.7</v>
      </c>
      <c r="E27" s="322">
        <v>190.9</v>
      </c>
      <c r="F27" s="322">
        <v>358.8</v>
      </c>
      <c r="G27" s="322">
        <v>87.70894788593904</v>
      </c>
      <c r="H27" s="328">
        <v>87.95180722891567</v>
      </c>
    </row>
    <row r="28" spans="2:8" ht="15" customHeight="1">
      <c r="B28" s="327"/>
      <c r="C28" s="321" t="s">
        <v>57</v>
      </c>
      <c r="D28" s="322">
        <v>117.6</v>
      </c>
      <c r="E28" s="322">
        <v>84.7</v>
      </c>
      <c r="F28" s="322">
        <v>40</v>
      </c>
      <c r="G28" s="322">
        <v>-27.976190476190467</v>
      </c>
      <c r="H28" s="328">
        <v>-52.77449822904369</v>
      </c>
    </row>
    <row r="29" spans="2:8" ht="15" customHeight="1">
      <c r="B29" s="327">
        <v>20</v>
      </c>
      <c r="C29" s="321" t="s">
        <v>26</v>
      </c>
      <c r="D29" s="322">
        <v>0.9</v>
      </c>
      <c r="E29" s="322">
        <v>6.4</v>
      </c>
      <c r="F29" s="322">
        <v>69.6</v>
      </c>
      <c r="G29" s="322">
        <v>611.1111111111112</v>
      </c>
      <c r="H29" s="328">
        <v>987.4999999999998</v>
      </c>
    </row>
    <row r="30" spans="2:8" ht="15" customHeight="1">
      <c r="B30" s="327">
        <v>21</v>
      </c>
      <c r="C30" s="321" t="s">
        <v>27</v>
      </c>
      <c r="D30" s="322">
        <v>117.2</v>
      </c>
      <c r="E30" s="322">
        <v>130.2</v>
      </c>
      <c r="F30" s="322">
        <v>0</v>
      </c>
      <c r="G30" s="322">
        <v>11.092150170648466</v>
      </c>
      <c r="H30" s="328">
        <v>-100</v>
      </c>
    </row>
    <row r="31" spans="2:8" ht="15" customHeight="1">
      <c r="B31" s="327">
        <v>22</v>
      </c>
      <c r="C31" s="321" t="s">
        <v>28</v>
      </c>
      <c r="D31" s="322">
        <v>0</v>
      </c>
      <c r="E31" s="322">
        <v>1</v>
      </c>
      <c r="F31" s="322">
        <v>0.1</v>
      </c>
      <c r="G31" s="322" t="s">
        <v>822</v>
      </c>
      <c r="H31" s="328">
        <v>-90</v>
      </c>
    </row>
    <row r="32" spans="2:8" ht="15" customHeight="1">
      <c r="B32" s="327">
        <v>23</v>
      </c>
      <c r="C32" s="321" t="s">
        <v>29</v>
      </c>
      <c r="D32" s="322">
        <v>64</v>
      </c>
      <c r="E32" s="322">
        <v>117.3</v>
      </c>
      <c r="F32" s="322">
        <v>87.7</v>
      </c>
      <c r="G32" s="322">
        <v>83.28125</v>
      </c>
      <c r="H32" s="328">
        <v>-25.23444160272804</v>
      </c>
    </row>
    <row r="33" spans="2:8" ht="15" customHeight="1">
      <c r="B33" s="327">
        <v>24</v>
      </c>
      <c r="C33" s="321" t="s">
        <v>30</v>
      </c>
      <c r="D33" s="322">
        <v>6.4</v>
      </c>
      <c r="E33" s="322">
        <v>0</v>
      </c>
      <c r="F33" s="322">
        <v>0</v>
      </c>
      <c r="G33" s="322">
        <v>-100</v>
      </c>
      <c r="H33" s="328" t="s">
        <v>822</v>
      </c>
    </row>
    <row r="34" spans="2:8" ht="15" customHeight="1">
      <c r="B34" s="327">
        <v>25</v>
      </c>
      <c r="C34" s="321" t="s">
        <v>31</v>
      </c>
      <c r="D34" s="322">
        <v>65.1</v>
      </c>
      <c r="E34" s="322">
        <v>47.1</v>
      </c>
      <c r="F34" s="322">
        <v>27</v>
      </c>
      <c r="G34" s="322">
        <v>-27.649769585253452</v>
      </c>
      <c r="H34" s="328">
        <v>-42.675159235668794</v>
      </c>
    </row>
    <row r="35" spans="2:8" ht="15" customHeight="1">
      <c r="B35" s="327">
        <v>26</v>
      </c>
      <c r="C35" s="321" t="s">
        <v>32</v>
      </c>
      <c r="D35" s="322">
        <v>97.6</v>
      </c>
      <c r="E35" s="322">
        <v>27.4</v>
      </c>
      <c r="F35" s="322">
        <v>64.9</v>
      </c>
      <c r="G35" s="322">
        <v>-71.92622950819671</v>
      </c>
      <c r="H35" s="328">
        <v>136.86131386861317</v>
      </c>
    </row>
    <row r="36" spans="2:8" ht="15" customHeight="1">
      <c r="B36" s="327">
        <v>27</v>
      </c>
      <c r="C36" s="321" t="s">
        <v>33</v>
      </c>
      <c r="D36" s="322">
        <v>1.3</v>
      </c>
      <c r="E36" s="322">
        <v>0</v>
      </c>
      <c r="F36" s="322">
        <v>0</v>
      </c>
      <c r="G36" s="322">
        <v>-100</v>
      </c>
      <c r="H36" s="328" t="s">
        <v>822</v>
      </c>
    </row>
    <row r="37" spans="2:8" ht="15" customHeight="1">
      <c r="B37" s="327">
        <v>28</v>
      </c>
      <c r="C37" s="321" t="s">
        <v>34</v>
      </c>
      <c r="D37" s="322">
        <v>0.3</v>
      </c>
      <c r="E37" s="322">
        <v>9.2</v>
      </c>
      <c r="F37" s="322">
        <v>10.1</v>
      </c>
      <c r="G37" s="322" t="s">
        <v>822</v>
      </c>
      <c r="H37" s="328">
        <v>9.782608695652172</v>
      </c>
    </row>
    <row r="38" spans="2:8" ht="15" customHeight="1">
      <c r="B38" s="327">
        <v>29</v>
      </c>
      <c r="C38" s="321" t="s">
        <v>35</v>
      </c>
      <c r="D38" s="322">
        <v>1.1</v>
      </c>
      <c r="E38" s="322">
        <v>1.4</v>
      </c>
      <c r="F38" s="322">
        <v>4.7</v>
      </c>
      <c r="G38" s="322">
        <v>27.272727272727252</v>
      </c>
      <c r="H38" s="328">
        <v>235.71428571428578</v>
      </c>
    </row>
    <row r="39" spans="2:8" ht="15" customHeight="1">
      <c r="B39" s="327">
        <v>30</v>
      </c>
      <c r="C39" s="321" t="s">
        <v>36</v>
      </c>
      <c r="D39" s="322">
        <v>53.8</v>
      </c>
      <c r="E39" s="322">
        <v>44</v>
      </c>
      <c r="F39" s="322">
        <v>88.5</v>
      </c>
      <c r="G39" s="322">
        <v>-18.21561338289962</v>
      </c>
      <c r="H39" s="328">
        <v>101.13636363636363</v>
      </c>
    </row>
    <row r="40" spans="2:8" ht="15" customHeight="1">
      <c r="B40" s="327">
        <v>31</v>
      </c>
      <c r="C40" s="321" t="s">
        <v>37</v>
      </c>
      <c r="D40" s="322">
        <v>285.8</v>
      </c>
      <c r="E40" s="322">
        <v>278.5</v>
      </c>
      <c r="F40" s="322">
        <v>428.5</v>
      </c>
      <c r="G40" s="322">
        <v>-2.554233729881034</v>
      </c>
      <c r="H40" s="328">
        <v>53.85996409335726</v>
      </c>
    </row>
    <row r="41" spans="2:8" ht="15" customHeight="1">
      <c r="B41" s="327">
        <v>32</v>
      </c>
      <c r="C41" s="321" t="s">
        <v>429</v>
      </c>
      <c r="D41" s="322">
        <v>0.1</v>
      </c>
      <c r="E41" s="322">
        <v>4.8</v>
      </c>
      <c r="F41" s="322">
        <v>0.9</v>
      </c>
      <c r="G41" s="322" t="s">
        <v>822</v>
      </c>
      <c r="H41" s="328">
        <v>-81.25</v>
      </c>
    </row>
    <row r="42" spans="2:8" ht="15" customHeight="1">
      <c r="B42" s="327">
        <v>33</v>
      </c>
      <c r="C42" s="321" t="s">
        <v>38</v>
      </c>
      <c r="D42" s="322">
        <v>0</v>
      </c>
      <c r="E42" s="322">
        <v>0</v>
      </c>
      <c r="F42" s="322">
        <v>4.9</v>
      </c>
      <c r="G42" s="322" t="s">
        <v>822</v>
      </c>
      <c r="H42" s="328" t="s">
        <v>822</v>
      </c>
    </row>
    <row r="43" spans="2:8" ht="15" customHeight="1">
      <c r="B43" s="327">
        <v>34</v>
      </c>
      <c r="C43" s="321" t="s">
        <v>39</v>
      </c>
      <c r="D43" s="322">
        <v>20.3</v>
      </c>
      <c r="E43" s="322">
        <v>56</v>
      </c>
      <c r="F43" s="322">
        <v>13.7</v>
      </c>
      <c r="G43" s="322">
        <v>175.8620689655172</v>
      </c>
      <c r="H43" s="328">
        <v>-75.53571428571429</v>
      </c>
    </row>
    <row r="44" spans="2:8" ht="15" customHeight="1">
      <c r="B44" s="327">
        <v>35</v>
      </c>
      <c r="C44" s="321" t="s">
        <v>40</v>
      </c>
      <c r="D44" s="322">
        <v>0</v>
      </c>
      <c r="E44" s="322">
        <v>12.9</v>
      </c>
      <c r="F44" s="322">
        <v>21.5</v>
      </c>
      <c r="G44" s="322" t="s">
        <v>822</v>
      </c>
      <c r="H44" s="328">
        <v>66.66666666666666</v>
      </c>
    </row>
    <row r="45" spans="2:8" ht="15" customHeight="1">
      <c r="B45" s="327">
        <v>36</v>
      </c>
      <c r="C45" s="321" t="s">
        <v>41</v>
      </c>
      <c r="D45" s="322">
        <v>55.5</v>
      </c>
      <c r="E45" s="322">
        <v>20.8</v>
      </c>
      <c r="F45" s="322">
        <v>51.5</v>
      </c>
      <c r="G45" s="322">
        <v>-62.52252252252252</v>
      </c>
      <c r="H45" s="328">
        <v>147.59615384615384</v>
      </c>
    </row>
    <row r="46" spans="2:8" ht="15" customHeight="1">
      <c r="B46" s="327">
        <v>39</v>
      </c>
      <c r="C46" s="321" t="s">
        <v>1374</v>
      </c>
      <c r="D46" s="322">
        <v>4</v>
      </c>
      <c r="E46" s="322">
        <v>1.7</v>
      </c>
      <c r="F46" s="322">
        <v>0</v>
      </c>
      <c r="G46" s="322">
        <v>-57.5</v>
      </c>
      <c r="H46" s="328">
        <v>-100</v>
      </c>
    </row>
    <row r="47" spans="2:8" ht="15" customHeight="1">
      <c r="B47" s="327">
        <v>37</v>
      </c>
      <c r="C47" s="321" t="s">
        <v>42</v>
      </c>
      <c r="D47" s="322">
        <v>32.5</v>
      </c>
      <c r="E47" s="322">
        <v>51.5</v>
      </c>
      <c r="F47" s="322">
        <v>61.6</v>
      </c>
      <c r="G47" s="322">
        <v>58.46153846153845</v>
      </c>
      <c r="H47" s="328">
        <v>19.611650485436897</v>
      </c>
    </row>
    <row r="48" spans="2:8" ht="15" customHeight="1">
      <c r="B48" s="327">
        <v>38</v>
      </c>
      <c r="C48" s="321" t="s">
        <v>43</v>
      </c>
      <c r="D48" s="322">
        <v>33.4</v>
      </c>
      <c r="E48" s="322">
        <v>32.8</v>
      </c>
      <c r="F48" s="322">
        <v>42.3</v>
      </c>
      <c r="G48" s="322">
        <v>-1.7964071856287518</v>
      </c>
      <c r="H48" s="328">
        <v>28.963414634146346</v>
      </c>
    </row>
    <row r="49" spans="2:8" ht="15" customHeight="1">
      <c r="B49" s="327">
        <v>40</v>
      </c>
      <c r="C49" s="321" t="s">
        <v>44</v>
      </c>
      <c r="D49" s="322">
        <v>71.7</v>
      </c>
      <c r="E49" s="322">
        <v>22</v>
      </c>
      <c r="F49" s="322">
        <v>13.1</v>
      </c>
      <c r="G49" s="322">
        <v>-69.31659693165969</v>
      </c>
      <c r="H49" s="328">
        <v>-40.45454545454545</v>
      </c>
    </row>
    <row r="50" spans="2:8" ht="15" customHeight="1">
      <c r="B50" s="327">
        <v>41</v>
      </c>
      <c r="C50" s="321" t="s">
        <v>45</v>
      </c>
      <c r="D50" s="322">
        <v>0</v>
      </c>
      <c r="E50" s="322">
        <v>22.5</v>
      </c>
      <c r="F50" s="322">
        <v>0</v>
      </c>
      <c r="G50" s="322" t="s">
        <v>822</v>
      </c>
      <c r="H50" s="328">
        <v>-100</v>
      </c>
    </row>
    <row r="51" spans="2:8" ht="15" customHeight="1">
      <c r="B51" s="327">
        <v>42</v>
      </c>
      <c r="C51" s="321" t="s">
        <v>46</v>
      </c>
      <c r="D51" s="322">
        <v>1.3</v>
      </c>
      <c r="E51" s="322">
        <v>5.1</v>
      </c>
      <c r="F51" s="322">
        <v>12.5</v>
      </c>
      <c r="G51" s="322">
        <v>292.30769230769226</v>
      </c>
      <c r="H51" s="328">
        <v>145.0980392156863</v>
      </c>
    </row>
    <row r="52" spans="2:8" ht="15" customHeight="1">
      <c r="B52" s="327">
        <v>43</v>
      </c>
      <c r="C52" s="321" t="s">
        <v>47</v>
      </c>
      <c r="D52" s="322">
        <v>185.9</v>
      </c>
      <c r="E52" s="322">
        <v>433</v>
      </c>
      <c r="F52" s="322">
        <v>512.8</v>
      </c>
      <c r="G52" s="322">
        <v>132.9209252286175</v>
      </c>
      <c r="H52" s="328">
        <v>18.429561200923786</v>
      </c>
    </row>
    <row r="53" spans="2:8" ht="15" customHeight="1">
      <c r="B53" s="327">
        <v>44</v>
      </c>
      <c r="C53" s="321" t="s">
        <v>48</v>
      </c>
      <c r="D53" s="322">
        <v>225.6</v>
      </c>
      <c r="E53" s="322">
        <v>314.7</v>
      </c>
      <c r="F53" s="322">
        <v>28.9</v>
      </c>
      <c r="G53" s="322">
        <v>39.49468085106383</v>
      </c>
      <c r="H53" s="328">
        <v>-90.81665077851922</v>
      </c>
    </row>
    <row r="54" spans="2:8" ht="15" customHeight="1">
      <c r="B54" s="327">
        <v>45</v>
      </c>
      <c r="C54" s="321" t="s">
        <v>49</v>
      </c>
      <c r="D54" s="322">
        <v>51.8</v>
      </c>
      <c r="E54" s="322">
        <v>126.8</v>
      </c>
      <c r="F54" s="322">
        <v>119.7</v>
      </c>
      <c r="G54" s="322">
        <v>144.78764478764478</v>
      </c>
      <c r="H54" s="328">
        <v>-5.599369085173507</v>
      </c>
    </row>
    <row r="55" spans="2:8" ht="15" customHeight="1">
      <c r="B55" s="327">
        <v>46</v>
      </c>
      <c r="C55" s="321" t="s">
        <v>50</v>
      </c>
      <c r="D55" s="322">
        <v>0.2</v>
      </c>
      <c r="E55" s="322">
        <v>0</v>
      </c>
      <c r="F55" s="322">
        <v>0.2</v>
      </c>
      <c r="G55" s="322">
        <v>-100</v>
      </c>
      <c r="H55" s="328" t="s">
        <v>822</v>
      </c>
    </row>
    <row r="56" spans="2:8" ht="15" customHeight="1">
      <c r="B56" s="327">
        <v>47</v>
      </c>
      <c r="C56" s="321" t="s">
        <v>51</v>
      </c>
      <c r="D56" s="322">
        <v>18.4</v>
      </c>
      <c r="E56" s="322">
        <v>0.8</v>
      </c>
      <c r="F56" s="322">
        <v>7.1</v>
      </c>
      <c r="G56" s="322">
        <v>-95.65217391304348</v>
      </c>
      <c r="H56" s="328">
        <v>787.4999999999998</v>
      </c>
    </row>
    <row r="57" spans="2:8" ht="15" customHeight="1">
      <c r="B57" s="327">
        <v>48</v>
      </c>
      <c r="C57" s="321" t="s">
        <v>52</v>
      </c>
      <c r="D57" s="322">
        <v>55.5</v>
      </c>
      <c r="E57" s="322">
        <v>201.6</v>
      </c>
      <c r="F57" s="322">
        <v>243.3</v>
      </c>
      <c r="G57" s="322">
        <v>263.2432432432432</v>
      </c>
      <c r="H57" s="328">
        <v>20.68452380952381</v>
      </c>
    </row>
    <row r="58" spans="2:8" ht="15" customHeight="1">
      <c r="B58" s="327">
        <v>49</v>
      </c>
      <c r="C58" s="321" t="s">
        <v>1375</v>
      </c>
      <c r="D58" s="322">
        <v>172.6</v>
      </c>
      <c r="E58" s="322">
        <v>466.4</v>
      </c>
      <c r="F58" s="322">
        <v>353.2</v>
      </c>
      <c r="G58" s="322">
        <v>170.2201622247972</v>
      </c>
      <c r="H58" s="328">
        <v>-24.271012006861056</v>
      </c>
    </row>
    <row r="59" spans="2:8" ht="15" customHeight="1">
      <c r="B59" s="1334"/>
      <c r="C59" s="319" t="s">
        <v>53</v>
      </c>
      <c r="D59" s="1335">
        <v>863.9680000000003</v>
      </c>
      <c r="E59" s="1335">
        <v>337.1999999999989</v>
      </c>
      <c r="F59" s="1335">
        <v>388.60000000000036</v>
      </c>
      <c r="G59" s="1335">
        <v>-60.9707766954333</v>
      </c>
      <c r="H59" s="1336">
        <v>15.243179122183165</v>
      </c>
    </row>
    <row r="60" spans="2:8" ht="15" customHeight="1" thickBot="1">
      <c r="B60" s="334"/>
      <c r="C60" s="335" t="s">
        <v>54</v>
      </c>
      <c r="D60" s="336">
        <v>3357</v>
      </c>
      <c r="E60" s="336">
        <v>3932.1</v>
      </c>
      <c r="F60" s="336">
        <v>4154.799999999999</v>
      </c>
      <c r="G60" s="336">
        <v>17.131367292225193</v>
      </c>
      <c r="H60" s="1337">
        <v>5.663640293990468</v>
      </c>
    </row>
    <row r="61" spans="2:8" ht="13.5" thickTop="1">
      <c r="B61" s="329" t="s">
        <v>854</v>
      </c>
      <c r="C61" s="330"/>
      <c r="D61" s="331"/>
      <c r="E61" s="331"/>
      <c r="F61" s="332"/>
      <c r="G61" s="333"/>
      <c r="H61" s="333"/>
    </row>
    <row r="62" spans="2:8" ht="15" customHeight="1">
      <c r="B62" s="9" t="s">
        <v>440</v>
      </c>
      <c r="C62" s="329"/>
      <c r="D62" s="329"/>
      <c r="E62" s="329"/>
      <c r="F62" s="329"/>
      <c r="G62" s="329"/>
      <c r="H62" s="329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426" t="s">
        <v>766</v>
      </c>
      <c r="C1" s="1426"/>
      <c r="D1" s="1426"/>
      <c r="E1" s="1426"/>
      <c r="F1" s="1426"/>
      <c r="G1" s="1426"/>
      <c r="H1" s="1426"/>
    </row>
    <row r="2" spans="2:8" ht="15" customHeight="1">
      <c r="B2" s="1692" t="s">
        <v>472</v>
      </c>
      <c r="C2" s="1692"/>
      <c r="D2" s="1692"/>
      <c r="E2" s="1692"/>
      <c r="F2" s="1692"/>
      <c r="G2" s="1692"/>
      <c r="H2" s="1692"/>
    </row>
    <row r="3" spans="2:8" ht="15" customHeight="1" thickBot="1">
      <c r="B3" s="1693" t="s">
        <v>991</v>
      </c>
      <c r="C3" s="1693"/>
      <c r="D3" s="1693"/>
      <c r="E3" s="1693"/>
      <c r="F3" s="1693"/>
      <c r="G3" s="1693"/>
      <c r="H3" s="1693"/>
    </row>
    <row r="4" spans="2:8" ht="15" customHeight="1" thickTop="1">
      <c r="B4" s="339"/>
      <c r="C4" s="340"/>
      <c r="D4" s="1694" t="s">
        <v>824</v>
      </c>
      <c r="E4" s="1694"/>
      <c r="F4" s="1694"/>
      <c r="G4" s="1695" t="s">
        <v>828</v>
      </c>
      <c r="H4" s="1696"/>
    </row>
    <row r="5" spans="2:8" ht="15" customHeight="1">
      <c r="B5" s="341"/>
      <c r="C5" s="342"/>
      <c r="D5" s="343" t="s">
        <v>788</v>
      </c>
      <c r="E5" s="343" t="s">
        <v>1373</v>
      </c>
      <c r="F5" s="343" t="s">
        <v>274</v>
      </c>
      <c r="G5" s="343" t="s">
        <v>431</v>
      </c>
      <c r="H5" s="344" t="s">
        <v>255</v>
      </c>
    </row>
    <row r="6" spans="2:8" ht="15" customHeight="1">
      <c r="B6" s="345"/>
      <c r="C6" s="346" t="s">
        <v>853</v>
      </c>
      <c r="D6" s="347">
        <v>1439.9</v>
      </c>
      <c r="E6" s="347">
        <v>2014.7000000000003</v>
      </c>
      <c r="F6" s="347">
        <v>1647.2</v>
      </c>
      <c r="G6" s="347">
        <v>39.91943884992014</v>
      </c>
      <c r="H6" s="348">
        <v>-18.240929170596132</v>
      </c>
    </row>
    <row r="7" spans="2:8" ht="15" customHeight="1">
      <c r="B7" s="349">
        <v>1</v>
      </c>
      <c r="C7" s="350" t="s">
        <v>58</v>
      </c>
      <c r="D7" s="351">
        <v>77</v>
      </c>
      <c r="E7" s="351">
        <v>29.799999999999997</v>
      </c>
      <c r="F7" s="351">
        <v>18</v>
      </c>
      <c r="G7" s="351">
        <v>-61.2987012987013</v>
      </c>
      <c r="H7" s="352">
        <v>-39.59731543624161</v>
      </c>
    </row>
    <row r="8" spans="2:8" ht="15" customHeight="1">
      <c r="B8" s="349">
        <v>2</v>
      </c>
      <c r="C8" s="350" t="s">
        <v>23</v>
      </c>
      <c r="D8" s="351">
        <v>32.6</v>
      </c>
      <c r="E8" s="351">
        <v>18.8</v>
      </c>
      <c r="F8" s="351">
        <v>0.4</v>
      </c>
      <c r="G8" s="351">
        <v>-42.331288343558285</v>
      </c>
      <c r="H8" s="352">
        <v>-97.87234042553192</v>
      </c>
    </row>
    <row r="9" spans="2:8" ht="15" customHeight="1">
      <c r="B9" s="349">
        <v>3</v>
      </c>
      <c r="C9" s="350" t="s">
        <v>59</v>
      </c>
      <c r="D9" s="351">
        <v>50.4</v>
      </c>
      <c r="E9" s="351">
        <v>82.8</v>
      </c>
      <c r="F9" s="351">
        <v>25.5</v>
      </c>
      <c r="G9" s="351">
        <v>64.28571428571428</v>
      </c>
      <c r="H9" s="352">
        <v>-69.20289855072463</v>
      </c>
    </row>
    <row r="10" spans="2:8" ht="15" customHeight="1">
      <c r="B10" s="349">
        <v>4</v>
      </c>
      <c r="C10" s="350" t="s">
        <v>60</v>
      </c>
      <c r="D10" s="351">
        <v>0</v>
      </c>
      <c r="E10" s="351">
        <v>0</v>
      </c>
      <c r="F10" s="351">
        <v>0</v>
      </c>
      <c r="G10" s="351" t="s">
        <v>822</v>
      </c>
      <c r="H10" s="352" t="s">
        <v>822</v>
      </c>
    </row>
    <row r="11" spans="2:8" ht="15" customHeight="1">
      <c r="B11" s="349">
        <v>5</v>
      </c>
      <c r="C11" s="350" t="s">
        <v>35</v>
      </c>
      <c r="D11" s="351">
        <v>87.8</v>
      </c>
      <c r="E11" s="351">
        <v>289.7</v>
      </c>
      <c r="F11" s="351">
        <v>147.1</v>
      </c>
      <c r="G11" s="351">
        <v>229.9544419134396</v>
      </c>
      <c r="H11" s="352">
        <v>-49.22333448394891</v>
      </c>
    </row>
    <row r="12" spans="2:8" ht="15" customHeight="1">
      <c r="B12" s="349">
        <v>6</v>
      </c>
      <c r="C12" s="350" t="s">
        <v>429</v>
      </c>
      <c r="D12" s="351">
        <v>333.8</v>
      </c>
      <c r="E12" s="351">
        <v>182.7</v>
      </c>
      <c r="F12" s="351">
        <v>387.1</v>
      </c>
      <c r="G12" s="351">
        <v>-45.26662672258838</v>
      </c>
      <c r="H12" s="352">
        <v>111.87739463601534</v>
      </c>
    </row>
    <row r="13" spans="2:8" ht="15" customHeight="1">
      <c r="B13" s="349">
        <v>7</v>
      </c>
      <c r="C13" s="350" t="s">
        <v>61</v>
      </c>
      <c r="D13" s="351">
        <v>468.8</v>
      </c>
      <c r="E13" s="351">
        <v>646.6</v>
      </c>
      <c r="F13" s="351">
        <v>335.8</v>
      </c>
      <c r="G13" s="351">
        <v>37.92662116040958</v>
      </c>
      <c r="H13" s="352">
        <v>-48.06681101144448</v>
      </c>
    </row>
    <row r="14" spans="2:8" ht="15" customHeight="1">
      <c r="B14" s="349">
        <v>8</v>
      </c>
      <c r="C14" s="350" t="s">
        <v>62</v>
      </c>
      <c r="D14" s="351">
        <v>5.6</v>
      </c>
      <c r="E14" s="351">
        <v>4.4</v>
      </c>
      <c r="F14" s="351">
        <v>13</v>
      </c>
      <c r="G14" s="351">
        <v>-21.428571428571416</v>
      </c>
      <c r="H14" s="352">
        <v>195.45454545454544</v>
      </c>
    </row>
    <row r="15" spans="2:8" ht="15" customHeight="1">
      <c r="B15" s="349">
        <v>9</v>
      </c>
      <c r="C15" s="350" t="s">
        <v>63</v>
      </c>
      <c r="D15" s="351">
        <v>7.2</v>
      </c>
      <c r="E15" s="351">
        <v>15.2</v>
      </c>
      <c r="F15" s="351">
        <v>8</v>
      </c>
      <c r="G15" s="351">
        <v>111.11111111111111</v>
      </c>
      <c r="H15" s="352">
        <v>-47.36842105263158</v>
      </c>
    </row>
    <row r="16" spans="2:8" ht="15" customHeight="1">
      <c r="B16" s="349">
        <v>10</v>
      </c>
      <c r="C16" s="350" t="s">
        <v>64</v>
      </c>
      <c r="D16" s="351">
        <v>25.9</v>
      </c>
      <c r="E16" s="351">
        <v>43</v>
      </c>
      <c r="F16" s="351">
        <v>74</v>
      </c>
      <c r="G16" s="351">
        <v>66.02316602316603</v>
      </c>
      <c r="H16" s="352">
        <v>72.09302325581396</v>
      </c>
    </row>
    <row r="17" spans="2:8" ht="15" customHeight="1">
      <c r="B17" s="349">
        <v>11</v>
      </c>
      <c r="C17" s="350" t="s">
        <v>65</v>
      </c>
      <c r="D17" s="351">
        <v>15.5</v>
      </c>
      <c r="E17" s="351">
        <v>36.4</v>
      </c>
      <c r="F17" s="351">
        <v>7.9</v>
      </c>
      <c r="G17" s="351">
        <v>134.83870967741933</v>
      </c>
      <c r="H17" s="352">
        <v>-78.2967032967033</v>
      </c>
    </row>
    <row r="18" spans="2:8" ht="15" customHeight="1">
      <c r="B18" s="349">
        <v>12</v>
      </c>
      <c r="C18" s="350" t="s">
        <v>66</v>
      </c>
      <c r="D18" s="351">
        <v>335.3</v>
      </c>
      <c r="E18" s="351">
        <v>665.3</v>
      </c>
      <c r="F18" s="351">
        <v>630.4</v>
      </c>
      <c r="G18" s="351">
        <v>98.41932597673724</v>
      </c>
      <c r="H18" s="352">
        <v>-5.245753795280322</v>
      </c>
    </row>
    <row r="19" spans="2:8" ht="15" customHeight="1">
      <c r="B19" s="345"/>
      <c r="C19" s="346" t="s">
        <v>53</v>
      </c>
      <c r="D19" s="353">
        <v>332</v>
      </c>
      <c r="E19" s="353">
        <v>127.69999999999982</v>
      </c>
      <c r="F19" s="351">
        <v>1397.9000000000003</v>
      </c>
      <c r="G19" s="347">
        <v>-61.536144578313305</v>
      </c>
      <c r="H19" s="348">
        <v>994.6750195771358</v>
      </c>
    </row>
    <row r="20" spans="2:8" ht="15" customHeight="1" thickBot="1">
      <c r="B20" s="354"/>
      <c r="C20" s="355" t="s">
        <v>67</v>
      </c>
      <c r="D20" s="356">
        <v>1771.9</v>
      </c>
      <c r="E20" s="356">
        <v>2142.4</v>
      </c>
      <c r="F20" s="357">
        <v>3045.1000000000004</v>
      </c>
      <c r="G20" s="358">
        <v>20.909757887013953</v>
      </c>
      <c r="H20" s="359">
        <v>42.13498879761016</v>
      </c>
    </row>
    <row r="21" ht="13.5" thickTop="1">
      <c r="B21" s="9" t="s">
        <v>440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426" t="s">
        <v>926</v>
      </c>
      <c r="C1" s="1426"/>
      <c r="D1" s="1426"/>
      <c r="E1" s="1426"/>
      <c r="F1" s="1426"/>
      <c r="G1" s="1426"/>
      <c r="H1" s="1426"/>
    </row>
    <row r="2" spans="2:8" ht="15" customHeight="1">
      <c r="B2" s="1692" t="s">
        <v>963</v>
      </c>
      <c r="C2" s="1692"/>
      <c r="D2" s="1692"/>
      <c r="E2" s="1692"/>
      <c r="F2" s="1692"/>
      <c r="G2" s="1692"/>
      <c r="H2" s="1692"/>
    </row>
    <row r="3" spans="2:8" ht="15" customHeight="1" thickBot="1">
      <c r="B3" s="1693" t="s">
        <v>991</v>
      </c>
      <c r="C3" s="1693"/>
      <c r="D3" s="1693"/>
      <c r="E3" s="1693"/>
      <c r="F3" s="1693"/>
      <c r="G3" s="1693"/>
      <c r="H3" s="1693"/>
    </row>
    <row r="4" spans="2:8" ht="15" customHeight="1" thickTop="1">
      <c r="B4" s="363"/>
      <c r="C4" s="372"/>
      <c r="D4" s="1697" t="s">
        <v>824</v>
      </c>
      <c r="E4" s="1694"/>
      <c r="F4" s="1698"/>
      <c r="G4" s="1699" t="s">
        <v>828</v>
      </c>
      <c r="H4" s="1696"/>
    </row>
    <row r="5" spans="2:8" ht="15" customHeight="1">
      <c r="B5" s="341"/>
      <c r="C5" s="373"/>
      <c r="D5" s="1338" t="s">
        <v>788</v>
      </c>
      <c r="E5" s="1338" t="s">
        <v>1376</v>
      </c>
      <c r="F5" s="1338" t="s">
        <v>1377</v>
      </c>
      <c r="G5" s="1338" t="s">
        <v>431</v>
      </c>
      <c r="H5" s="1338" t="s">
        <v>255</v>
      </c>
    </row>
    <row r="6" spans="2:8" ht="15" customHeight="1">
      <c r="B6" s="364"/>
      <c r="C6" s="374" t="s">
        <v>853</v>
      </c>
      <c r="D6" s="368">
        <v>16695.136000000002</v>
      </c>
      <c r="E6" s="360">
        <v>15550.384999999998</v>
      </c>
      <c r="F6" s="382">
        <v>23449.602335000003</v>
      </c>
      <c r="G6" s="378">
        <v>-6.856793499615719</v>
      </c>
      <c r="H6" s="348">
        <v>50.797567616493126</v>
      </c>
    </row>
    <row r="7" spans="2:8" ht="15" customHeight="1">
      <c r="B7" s="349">
        <v>1</v>
      </c>
      <c r="C7" s="375" t="s">
        <v>68</v>
      </c>
      <c r="D7" s="369">
        <v>104.2</v>
      </c>
      <c r="E7" s="361">
        <v>289.9</v>
      </c>
      <c r="F7" s="383">
        <v>421.721866</v>
      </c>
      <c r="G7" s="379">
        <v>178.214971209213</v>
      </c>
      <c r="H7" s="352">
        <v>45.47149568816832</v>
      </c>
    </row>
    <row r="8" spans="2:8" ht="15" customHeight="1">
      <c r="B8" s="349">
        <v>2</v>
      </c>
      <c r="C8" s="375" t="s">
        <v>964</v>
      </c>
      <c r="D8" s="369">
        <v>95.136</v>
      </c>
      <c r="E8" s="361">
        <v>111.005</v>
      </c>
      <c r="F8" s="383">
        <v>135.221277</v>
      </c>
      <c r="G8" s="379">
        <v>16.680331315169866</v>
      </c>
      <c r="H8" s="352">
        <v>21.81548308634747</v>
      </c>
    </row>
    <row r="9" spans="2:8" ht="15" customHeight="1">
      <c r="B9" s="349">
        <v>3</v>
      </c>
      <c r="C9" s="375" t="s">
        <v>69</v>
      </c>
      <c r="D9" s="369">
        <v>41.9</v>
      </c>
      <c r="E9" s="361">
        <v>58.7</v>
      </c>
      <c r="F9" s="383">
        <v>254.833867</v>
      </c>
      <c r="G9" s="379">
        <v>40.09546539379477</v>
      </c>
      <c r="H9" s="352">
        <v>334.12924531516177</v>
      </c>
    </row>
    <row r="10" spans="2:8" ht="15" customHeight="1">
      <c r="B10" s="349">
        <v>4</v>
      </c>
      <c r="C10" s="375" t="s">
        <v>70</v>
      </c>
      <c r="D10" s="369">
        <v>9.9</v>
      </c>
      <c r="E10" s="361">
        <v>23.9</v>
      </c>
      <c r="F10" s="383">
        <v>4.564296</v>
      </c>
      <c r="G10" s="379">
        <v>141.4141414141414</v>
      </c>
      <c r="H10" s="352">
        <v>-80.90252719665273</v>
      </c>
    </row>
    <row r="11" spans="2:8" ht="15" customHeight="1">
      <c r="B11" s="349">
        <v>5</v>
      </c>
      <c r="C11" s="375" t="s">
        <v>71</v>
      </c>
      <c r="D11" s="369">
        <v>72.9</v>
      </c>
      <c r="E11" s="361">
        <v>65.8</v>
      </c>
      <c r="F11" s="383">
        <v>67.858227</v>
      </c>
      <c r="G11" s="379">
        <v>-9.73936899862828</v>
      </c>
      <c r="H11" s="352">
        <v>3.128004559270508</v>
      </c>
    </row>
    <row r="12" spans="2:8" ht="15" customHeight="1">
      <c r="B12" s="349">
        <v>6</v>
      </c>
      <c r="C12" s="375" t="s">
        <v>72</v>
      </c>
      <c r="D12" s="369">
        <v>326.3</v>
      </c>
      <c r="E12" s="361">
        <v>201.6</v>
      </c>
      <c r="F12" s="383">
        <v>570.888526</v>
      </c>
      <c r="G12" s="379">
        <v>-38.21636530799878</v>
      </c>
      <c r="H12" s="352">
        <v>183.1788323412698</v>
      </c>
    </row>
    <row r="13" spans="2:8" ht="15" customHeight="1">
      <c r="B13" s="349">
        <v>7</v>
      </c>
      <c r="C13" s="375" t="s">
        <v>73</v>
      </c>
      <c r="D13" s="369">
        <v>718.7</v>
      </c>
      <c r="E13" s="361">
        <v>168.3</v>
      </c>
      <c r="F13" s="383">
        <v>1195.283993</v>
      </c>
      <c r="G13" s="379">
        <v>-76.58271879782941</v>
      </c>
      <c r="H13" s="352">
        <v>610.2103345216874</v>
      </c>
    </row>
    <row r="14" spans="2:8" ht="15" customHeight="1">
      <c r="B14" s="349">
        <v>8</v>
      </c>
      <c r="C14" s="375" t="s">
        <v>14</v>
      </c>
      <c r="D14" s="369">
        <v>236</v>
      </c>
      <c r="E14" s="361">
        <v>211.1</v>
      </c>
      <c r="F14" s="383">
        <v>182.492812</v>
      </c>
      <c r="G14" s="379">
        <v>-10.550847457627128</v>
      </c>
      <c r="H14" s="352">
        <v>-13.551486499289439</v>
      </c>
    </row>
    <row r="15" spans="2:8" ht="15" customHeight="1">
      <c r="B15" s="349">
        <v>9</v>
      </c>
      <c r="C15" s="375" t="s">
        <v>74</v>
      </c>
      <c r="D15" s="369">
        <v>68.2</v>
      </c>
      <c r="E15" s="361">
        <v>137.3</v>
      </c>
      <c r="F15" s="383">
        <v>286.934577</v>
      </c>
      <c r="G15" s="379">
        <v>101.31964809384164</v>
      </c>
      <c r="H15" s="352">
        <v>108.98366860888564</v>
      </c>
    </row>
    <row r="16" spans="2:8" ht="15" customHeight="1">
      <c r="B16" s="349">
        <v>10</v>
      </c>
      <c r="C16" s="375" t="s">
        <v>965</v>
      </c>
      <c r="D16" s="369">
        <v>657.554</v>
      </c>
      <c r="E16" s="361">
        <v>159.2</v>
      </c>
      <c r="F16" s="383">
        <v>111.867343</v>
      </c>
      <c r="G16" s="379">
        <v>-75.78906067030236</v>
      </c>
      <c r="H16" s="352">
        <v>-29.731568467336672</v>
      </c>
    </row>
    <row r="17" spans="2:8" ht="15" customHeight="1">
      <c r="B17" s="349">
        <v>11</v>
      </c>
      <c r="C17" s="375" t="s">
        <v>75</v>
      </c>
      <c r="D17" s="369">
        <v>11</v>
      </c>
      <c r="E17" s="361">
        <v>14.8</v>
      </c>
      <c r="F17" s="383">
        <v>13.343765</v>
      </c>
      <c r="G17" s="379">
        <v>34.54545454545453</v>
      </c>
      <c r="H17" s="352">
        <v>-9.839425675675685</v>
      </c>
    </row>
    <row r="18" spans="2:8" ht="15" customHeight="1">
      <c r="B18" s="349">
        <v>12</v>
      </c>
      <c r="C18" s="375" t="s">
        <v>76</v>
      </c>
      <c r="D18" s="369">
        <v>135.2</v>
      </c>
      <c r="E18" s="361">
        <v>153</v>
      </c>
      <c r="F18" s="383">
        <v>96.323068</v>
      </c>
      <c r="G18" s="379">
        <v>13.165680473372788</v>
      </c>
      <c r="H18" s="352">
        <v>-37.04374640522875</v>
      </c>
    </row>
    <row r="19" spans="2:8" ht="15" customHeight="1">
      <c r="B19" s="349">
        <v>13</v>
      </c>
      <c r="C19" s="375" t="s">
        <v>77</v>
      </c>
      <c r="D19" s="369">
        <v>39.1</v>
      </c>
      <c r="E19" s="361">
        <v>76.5</v>
      </c>
      <c r="F19" s="383">
        <v>89.515197</v>
      </c>
      <c r="G19" s="379">
        <v>95.65217391304347</v>
      </c>
      <c r="H19" s="352">
        <v>17.0133294117647</v>
      </c>
    </row>
    <row r="20" spans="2:8" ht="15" customHeight="1">
      <c r="B20" s="349">
        <v>14</v>
      </c>
      <c r="C20" s="375" t="s">
        <v>78</v>
      </c>
      <c r="D20" s="369">
        <v>101.2</v>
      </c>
      <c r="E20" s="361">
        <v>46.9</v>
      </c>
      <c r="F20" s="383">
        <v>158.951188</v>
      </c>
      <c r="G20" s="379">
        <v>-53.65612648221344</v>
      </c>
      <c r="H20" s="352">
        <v>238.9151130063966</v>
      </c>
    </row>
    <row r="21" spans="2:8" ht="15" customHeight="1">
      <c r="B21" s="349">
        <v>15</v>
      </c>
      <c r="C21" s="375" t="s">
        <v>79</v>
      </c>
      <c r="D21" s="369">
        <v>472.8</v>
      </c>
      <c r="E21" s="361">
        <v>568.5</v>
      </c>
      <c r="F21" s="383">
        <v>555.068878</v>
      </c>
      <c r="G21" s="379">
        <v>20.241116751269033</v>
      </c>
      <c r="H21" s="352">
        <v>-2.362554441512742</v>
      </c>
    </row>
    <row r="22" spans="2:8" ht="15" customHeight="1">
      <c r="B22" s="349">
        <v>16</v>
      </c>
      <c r="C22" s="375" t="s">
        <v>80</v>
      </c>
      <c r="D22" s="369">
        <v>98.9</v>
      </c>
      <c r="E22" s="361">
        <v>93.4</v>
      </c>
      <c r="F22" s="383">
        <v>94.682965</v>
      </c>
      <c r="G22" s="379">
        <v>-5.561172901921125</v>
      </c>
      <c r="H22" s="352">
        <v>1.3736241970021297</v>
      </c>
    </row>
    <row r="23" spans="2:8" ht="15" customHeight="1">
      <c r="B23" s="349">
        <v>17</v>
      </c>
      <c r="C23" s="375" t="s">
        <v>17</v>
      </c>
      <c r="D23" s="369">
        <v>93.2</v>
      </c>
      <c r="E23" s="361">
        <v>57.3</v>
      </c>
      <c r="F23" s="383">
        <v>137.56554</v>
      </c>
      <c r="G23" s="379">
        <v>-38.51931330472104</v>
      </c>
      <c r="H23" s="352">
        <v>140.07947643979057</v>
      </c>
    </row>
    <row r="24" spans="2:8" ht="15" customHeight="1">
      <c r="B24" s="349">
        <v>18</v>
      </c>
      <c r="C24" s="375" t="s">
        <v>81</v>
      </c>
      <c r="D24" s="369">
        <v>98.7</v>
      </c>
      <c r="E24" s="361">
        <v>142.7</v>
      </c>
      <c r="F24" s="383">
        <v>151.961768</v>
      </c>
      <c r="G24" s="379">
        <v>44.579533941236065</v>
      </c>
      <c r="H24" s="352">
        <v>6.490377014716202</v>
      </c>
    </row>
    <row r="25" spans="2:8" ht="15" customHeight="1">
      <c r="B25" s="349">
        <v>19</v>
      </c>
      <c r="C25" s="375" t="s">
        <v>966</v>
      </c>
      <c r="D25" s="369">
        <v>291.501</v>
      </c>
      <c r="E25" s="361">
        <v>183.152</v>
      </c>
      <c r="F25" s="383">
        <v>863.268344</v>
      </c>
      <c r="G25" s="379">
        <v>-37.16934075697853</v>
      </c>
      <c r="H25" s="352">
        <v>371.33984013278587</v>
      </c>
    </row>
    <row r="26" spans="2:8" ht="15" customHeight="1">
      <c r="B26" s="349">
        <v>20</v>
      </c>
      <c r="C26" s="375" t="s">
        <v>82</v>
      </c>
      <c r="D26" s="369">
        <v>12.4</v>
      </c>
      <c r="E26" s="361">
        <v>37.5</v>
      </c>
      <c r="F26" s="383">
        <v>45.041051</v>
      </c>
      <c r="G26" s="379">
        <v>202.41935483870964</v>
      </c>
      <c r="H26" s="352">
        <v>20.10946933333335</v>
      </c>
    </row>
    <row r="27" spans="2:8" ht="15" customHeight="1">
      <c r="B27" s="349">
        <v>21</v>
      </c>
      <c r="C27" s="375" t="s">
        <v>83</v>
      </c>
      <c r="D27" s="369">
        <v>72.1</v>
      </c>
      <c r="E27" s="361">
        <v>88.9</v>
      </c>
      <c r="F27" s="383">
        <v>101.428299</v>
      </c>
      <c r="G27" s="379">
        <v>23.300970873786426</v>
      </c>
      <c r="H27" s="352">
        <v>14.092574803149603</v>
      </c>
    </row>
    <row r="28" spans="2:8" ht="15" customHeight="1">
      <c r="B28" s="349">
        <v>22</v>
      </c>
      <c r="C28" s="375" t="s">
        <v>26</v>
      </c>
      <c r="D28" s="369">
        <v>13.4</v>
      </c>
      <c r="E28" s="361">
        <v>7.5</v>
      </c>
      <c r="F28" s="383">
        <v>90.078852</v>
      </c>
      <c r="G28" s="379">
        <v>-44.029850746268664</v>
      </c>
      <c r="H28" s="352" t="s">
        <v>822</v>
      </c>
    </row>
    <row r="29" spans="2:8" ht="15" customHeight="1">
      <c r="B29" s="349">
        <v>23</v>
      </c>
      <c r="C29" s="375" t="s">
        <v>84</v>
      </c>
      <c r="D29" s="369">
        <v>2501.815</v>
      </c>
      <c r="E29" s="361">
        <v>1100.119</v>
      </c>
      <c r="F29" s="383">
        <v>2062.562213</v>
      </c>
      <c r="G29" s="379">
        <v>-56.02716427873364</v>
      </c>
      <c r="H29" s="352">
        <v>87.48537321871547</v>
      </c>
    </row>
    <row r="30" spans="2:8" ht="15" customHeight="1">
      <c r="B30" s="349">
        <v>24</v>
      </c>
      <c r="C30" s="375" t="s">
        <v>967</v>
      </c>
      <c r="D30" s="369">
        <v>316.53</v>
      </c>
      <c r="E30" s="361">
        <v>192.709</v>
      </c>
      <c r="F30" s="383">
        <v>247.93611399999998</v>
      </c>
      <c r="G30" s="379">
        <v>-39.11825103465706</v>
      </c>
      <c r="H30" s="352">
        <v>28.658295149681635</v>
      </c>
    </row>
    <row r="31" spans="2:8" ht="15" customHeight="1">
      <c r="B31" s="349">
        <v>25</v>
      </c>
      <c r="C31" s="375" t="s">
        <v>85</v>
      </c>
      <c r="D31" s="369">
        <v>818.1</v>
      </c>
      <c r="E31" s="361">
        <v>1039.4</v>
      </c>
      <c r="F31" s="383">
        <v>1145.476942</v>
      </c>
      <c r="G31" s="379">
        <v>27.050482826060403</v>
      </c>
      <c r="H31" s="352">
        <v>10.20559380411774</v>
      </c>
    </row>
    <row r="32" spans="2:8" ht="15" customHeight="1">
      <c r="B32" s="349">
        <v>26</v>
      </c>
      <c r="C32" s="375" t="s">
        <v>86</v>
      </c>
      <c r="D32" s="369">
        <v>4.1</v>
      </c>
      <c r="E32" s="361">
        <v>5.7</v>
      </c>
      <c r="F32" s="383">
        <v>9.762395</v>
      </c>
      <c r="G32" s="379">
        <v>39.024390243902445</v>
      </c>
      <c r="H32" s="352">
        <v>71.27008771929823</v>
      </c>
    </row>
    <row r="33" spans="2:8" ht="15" customHeight="1">
      <c r="B33" s="349">
        <v>27</v>
      </c>
      <c r="C33" s="375" t="s">
        <v>87</v>
      </c>
      <c r="D33" s="369">
        <v>895.5</v>
      </c>
      <c r="E33" s="361">
        <v>729.8</v>
      </c>
      <c r="F33" s="383">
        <v>846.366594</v>
      </c>
      <c r="G33" s="379">
        <v>-18.503629257398103</v>
      </c>
      <c r="H33" s="352">
        <v>15.972402576048239</v>
      </c>
    </row>
    <row r="34" spans="2:8" ht="15" customHeight="1">
      <c r="B34" s="349">
        <v>28</v>
      </c>
      <c r="C34" s="375" t="s">
        <v>441</v>
      </c>
      <c r="D34" s="369">
        <v>106.6</v>
      </c>
      <c r="E34" s="361">
        <v>30.4</v>
      </c>
      <c r="F34" s="383">
        <v>14.363981</v>
      </c>
      <c r="G34" s="379">
        <v>-71.48217636022514</v>
      </c>
      <c r="H34" s="352">
        <v>-52.75006249999999</v>
      </c>
    </row>
    <row r="35" spans="2:8" ht="15" customHeight="1">
      <c r="B35" s="349">
        <v>29</v>
      </c>
      <c r="C35" s="375" t="s">
        <v>33</v>
      </c>
      <c r="D35" s="369">
        <v>142.7</v>
      </c>
      <c r="E35" s="361">
        <v>172.7</v>
      </c>
      <c r="F35" s="383">
        <v>257.519076</v>
      </c>
      <c r="G35" s="379">
        <v>21.023125437981776</v>
      </c>
      <c r="H35" s="352">
        <v>49.11353561088595</v>
      </c>
    </row>
    <row r="36" spans="2:8" ht="15" customHeight="1">
      <c r="B36" s="349">
        <v>30</v>
      </c>
      <c r="C36" s="375" t="s">
        <v>88</v>
      </c>
      <c r="D36" s="369">
        <v>4662.6</v>
      </c>
      <c r="E36" s="361">
        <v>5910.6</v>
      </c>
      <c r="F36" s="383">
        <v>8376.200321</v>
      </c>
      <c r="G36" s="379">
        <v>26.76618195856389</v>
      </c>
      <c r="H36" s="352">
        <v>41.71489055256657</v>
      </c>
    </row>
    <row r="37" spans="2:8" ht="15" customHeight="1">
      <c r="B37" s="349">
        <v>31</v>
      </c>
      <c r="C37" s="375" t="s">
        <v>89</v>
      </c>
      <c r="D37" s="369">
        <v>169</v>
      </c>
      <c r="E37" s="361">
        <v>81.6</v>
      </c>
      <c r="F37" s="383">
        <v>52.350796</v>
      </c>
      <c r="G37" s="379">
        <v>-51.71597633136095</v>
      </c>
      <c r="H37" s="352">
        <v>-35.84461274509803</v>
      </c>
    </row>
    <row r="38" spans="2:8" ht="15" customHeight="1">
      <c r="B38" s="349">
        <v>32</v>
      </c>
      <c r="C38" s="375" t="s">
        <v>36</v>
      </c>
      <c r="D38" s="369">
        <v>29.3</v>
      </c>
      <c r="E38" s="361">
        <v>31.6</v>
      </c>
      <c r="F38" s="383">
        <v>126.23137</v>
      </c>
      <c r="G38" s="379">
        <v>7.8498293515358455</v>
      </c>
      <c r="H38" s="352">
        <v>299.4663607594937</v>
      </c>
    </row>
    <row r="39" spans="2:8" ht="15" customHeight="1">
      <c r="B39" s="349">
        <v>33</v>
      </c>
      <c r="C39" s="375" t="s">
        <v>90</v>
      </c>
      <c r="D39" s="369">
        <v>60.9</v>
      </c>
      <c r="E39" s="361">
        <v>48.2</v>
      </c>
      <c r="F39" s="383">
        <v>72.196644</v>
      </c>
      <c r="G39" s="379">
        <v>-20.853858784893262</v>
      </c>
      <c r="H39" s="352">
        <v>49.78556846473029</v>
      </c>
    </row>
    <row r="40" spans="2:8" ht="15" customHeight="1">
      <c r="B40" s="349">
        <v>34</v>
      </c>
      <c r="C40" s="375" t="s">
        <v>91</v>
      </c>
      <c r="D40" s="369">
        <v>8.9</v>
      </c>
      <c r="E40" s="361">
        <v>2.7</v>
      </c>
      <c r="F40" s="383">
        <v>10.958213</v>
      </c>
      <c r="G40" s="379">
        <v>-69.6629213483146</v>
      </c>
      <c r="H40" s="352">
        <v>305.85974074074073</v>
      </c>
    </row>
    <row r="41" spans="2:8" ht="15" customHeight="1">
      <c r="B41" s="349">
        <v>35</v>
      </c>
      <c r="C41" s="375" t="s">
        <v>61</v>
      </c>
      <c r="D41" s="369">
        <v>124.8</v>
      </c>
      <c r="E41" s="361">
        <v>289.4</v>
      </c>
      <c r="F41" s="383">
        <v>278.194691</v>
      </c>
      <c r="G41" s="379">
        <v>131.89102564102564</v>
      </c>
      <c r="H41" s="352">
        <v>-3.8719105044920497</v>
      </c>
    </row>
    <row r="42" spans="2:8" ht="15" customHeight="1">
      <c r="B42" s="349">
        <v>36</v>
      </c>
      <c r="C42" s="375" t="s">
        <v>92</v>
      </c>
      <c r="D42" s="369">
        <v>192.7</v>
      </c>
      <c r="E42" s="361">
        <v>40.9</v>
      </c>
      <c r="F42" s="383">
        <v>663.17796</v>
      </c>
      <c r="G42" s="379">
        <v>-78.77529839128178</v>
      </c>
      <c r="H42" s="352" t="s">
        <v>822</v>
      </c>
    </row>
    <row r="43" spans="2:8" ht="15" customHeight="1">
      <c r="B43" s="349">
        <v>37</v>
      </c>
      <c r="C43" s="375" t="s">
        <v>93</v>
      </c>
      <c r="D43" s="369">
        <v>15.4</v>
      </c>
      <c r="E43" s="361">
        <v>53.3</v>
      </c>
      <c r="F43" s="383">
        <v>123.223636</v>
      </c>
      <c r="G43" s="379">
        <v>246.1038961038961</v>
      </c>
      <c r="H43" s="352">
        <v>131.1888105065666</v>
      </c>
    </row>
    <row r="44" spans="2:8" ht="15" customHeight="1">
      <c r="B44" s="349">
        <v>38</v>
      </c>
      <c r="C44" s="375" t="s">
        <v>94</v>
      </c>
      <c r="D44" s="369">
        <v>33.1</v>
      </c>
      <c r="E44" s="361">
        <v>39.3</v>
      </c>
      <c r="F44" s="383">
        <v>204.063892</v>
      </c>
      <c r="G44" s="379">
        <v>18.731117824773392</v>
      </c>
      <c r="H44" s="352">
        <v>419.2465445292622</v>
      </c>
    </row>
    <row r="45" spans="2:8" ht="15" customHeight="1">
      <c r="B45" s="349">
        <v>39</v>
      </c>
      <c r="C45" s="375" t="s">
        <v>95</v>
      </c>
      <c r="D45" s="369">
        <v>12</v>
      </c>
      <c r="E45" s="361">
        <v>24.4</v>
      </c>
      <c r="F45" s="383">
        <v>26.7748</v>
      </c>
      <c r="G45" s="379">
        <v>103.33333333333331</v>
      </c>
      <c r="H45" s="352">
        <v>9.7327868852459</v>
      </c>
    </row>
    <row r="46" spans="2:8" ht="15" customHeight="1">
      <c r="B46" s="349">
        <v>40</v>
      </c>
      <c r="C46" s="375" t="s">
        <v>96</v>
      </c>
      <c r="D46" s="369">
        <v>0</v>
      </c>
      <c r="E46" s="361">
        <v>8.7</v>
      </c>
      <c r="F46" s="383">
        <v>2.206662</v>
      </c>
      <c r="G46" s="379" t="s">
        <v>822</v>
      </c>
      <c r="H46" s="352">
        <v>-74.63606896551724</v>
      </c>
    </row>
    <row r="47" spans="2:8" ht="15" customHeight="1">
      <c r="B47" s="349">
        <v>41</v>
      </c>
      <c r="C47" s="375" t="s">
        <v>97</v>
      </c>
      <c r="D47" s="369">
        <v>146.6</v>
      </c>
      <c r="E47" s="361">
        <v>0.9</v>
      </c>
      <c r="F47" s="383">
        <v>0.720198</v>
      </c>
      <c r="G47" s="379">
        <v>-99.38608458390178</v>
      </c>
      <c r="H47" s="352">
        <v>-19.97800000000001</v>
      </c>
    </row>
    <row r="48" spans="2:8" ht="15" customHeight="1">
      <c r="B48" s="349">
        <v>42</v>
      </c>
      <c r="C48" s="375" t="s">
        <v>65</v>
      </c>
      <c r="D48" s="369">
        <v>3.2</v>
      </c>
      <c r="E48" s="361">
        <v>8.2</v>
      </c>
      <c r="F48" s="383">
        <v>10.45246</v>
      </c>
      <c r="G48" s="379">
        <v>156.24999999999994</v>
      </c>
      <c r="H48" s="352">
        <v>27.46902439024393</v>
      </c>
    </row>
    <row r="49" spans="2:8" ht="15" customHeight="1">
      <c r="B49" s="349">
        <v>43</v>
      </c>
      <c r="C49" s="375" t="s">
        <v>98</v>
      </c>
      <c r="D49" s="369">
        <v>171.7</v>
      </c>
      <c r="E49" s="361">
        <v>221</v>
      </c>
      <c r="F49" s="383">
        <v>291.220464</v>
      </c>
      <c r="G49" s="379">
        <v>28.712871287128706</v>
      </c>
      <c r="H49" s="352">
        <v>31.773965610859733</v>
      </c>
    </row>
    <row r="50" spans="2:8" ht="15" customHeight="1">
      <c r="B50" s="349">
        <v>44</v>
      </c>
      <c r="C50" s="375" t="s">
        <v>48</v>
      </c>
      <c r="D50" s="369">
        <v>178.4</v>
      </c>
      <c r="E50" s="361">
        <v>173.9</v>
      </c>
      <c r="F50" s="383">
        <v>324.22763299999997</v>
      </c>
      <c r="G50" s="379">
        <v>-2.5224215246636703</v>
      </c>
      <c r="H50" s="352">
        <v>86.44487234042549</v>
      </c>
    </row>
    <row r="51" spans="2:8" ht="15" customHeight="1">
      <c r="B51" s="349">
        <v>45</v>
      </c>
      <c r="C51" s="375" t="s">
        <v>99</v>
      </c>
      <c r="D51" s="369">
        <v>84.2</v>
      </c>
      <c r="E51" s="361">
        <v>210.2</v>
      </c>
      <c r="F51" s="383">
        <v>128.049767</v>
      </c>
      <c r="G51" s="379">
        <v>149.64370546318287</v>
      </c>
      <c r="H51" s="352">
        <v>-39.081937678401516</v>
      </c>
    </row>
    <row r="52" spans="2:8" ht="15" customHeight="1">
      <c r="B52" s="349">
        <v>46</v>
      </c>
      <c r="C52" s="375" t="s">
        <v>855</v>
      </c>
      <c r="D52" s="369">
        <v>73.3</v>
      </c>
      <c r="E52" s="361">
        <v>173.4</v>
      </c>
      <c r="F52" s="383">
        <v>212.007192</v>
      </c>
      <c r="G52" s="379">
        <v>136.56207366984995</v>
      </c>
      <c r="H52" s="352">
        <v>22.264816608996526</v>
      </c>
    </row>
    <row r="53" spans="2:8" ht="15" customHeight="1">
      <c r="B53" s="349">
        <v>47</v>
      </c>
      <c r="C53" s="375" t="s">
        <v>100</v>
      </c>
      <c r="D53" s="369">
        <v>249</v>
      </c>
      <c r="E53" s="361">
        <v>195.6</v>
      </c>
      <c r="F53" s="383">
        <v>327.773675</v>
      </c>
      <c r="G53" s="379">
        <v>-21.445783132530124</v>
      </c>
      <c r="H53" s="352">
        <v>67.57345347648263</v>
      </c>
    </row>
    <row r="54" spans="2:8" ht="15" customHeight="1">
      <c r="B54" s="349">
        <v>48</v>
      </c>
      <c r="C54" s="375" t="s">
        <v>101</v>
      </c>
      <c r="D54" s="369">
        <v>1905.5</v>
      </c>
      <c r="E54" s="361">
        <v>1802.8</v>
      </c>
      <c r="F54" s="383">
        <v>1930.749615</v>
      </c>
      <c r="G54" s="379">
        <v>-5.389661506166362</v>
      </c>
      <c r="H54" s="352">
        <v>7.097271743953854</v>
      </c>
    </row>
    <row r="55" spans="2:8" ht="15" customHeight="1">
      <c r="B55" s="349">
        <v>49</v>
      </c>
      <c r="C55" s="375" t="s">
        <v>102</v>
      </c>
      <c r="D55" s="369">
        <v>18.9</v>
      </c>
      <c r="E55" s="361">
        <v>65.9</v>
      </c>
      <c r="F55" s="383">
        <v>75.93933200000001</v>
      </c>
      <c r="G55" s="379">
        <v>248.6772486772487</v>
      </c>
      <c r="H55" s="352">
        <v>15.234191198786036</v>
      </c>
    </row>
    <row r="56" spans="2:8" ht="15" customHeight="1">
      <c r="B56" s="349"/>
      <c r="C56" s="376" t="s">
        <v>53</v>
      </c>
      <c r="D56" s="370">
        <v>3568.5639999999985</v>
      </c>
      <c r="E56" s="362">
        <v>3848.8150000000023</v>
      </c>
      <c r="F56" s="384">
        <v>5286.397664999993</v>
      </c>
      <c r="G56" s="378">
        <v>7.853326996517481</v>
      </c>
      <c r="H56" s="348">
        <v>37.3513059214327</v>
      </c>
    </row>
    <row r="57" spans="2:8" ht="15" customHeight="1" thickBot="1">
      <c r="B57" s="365"/>
      <c r="C57" s="377" t="s">
        <v>103</v>
      </c>
      <c r="D57" s="371">
        <v>20263.7</v>
      </c>
      <c r="E57" s="366">
        <v>19399.2</v>
      </c>
      <c r="F57" s="385">
        <v>28735.999999999996</v>
      </c>
      <c r="G57" s="380">
        <v>-4.266249500338034</v>
      </c>
      <c r="H57" s="359">
        <v>48.12981978638291</v>
      </c>
    </row>
    <row r="58" ht="13.5" thickTop="1">
      <c r="B58" s="9" t="s">
        <v>440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zoomScalePageLayoutView="0" workbookViewId="0" topLeftCell="A1">
      <selection activeCell="B2" sqref="B2:H2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426" t="s">
        <v>927</v>
      </c>
      <c r="C2" s="1426"/>
      <c r="D2" s="1426"/>
      <c r="E2" s="1426"/>
      <c r="F2" s="1426"/>
      <c r="G2" s="1426"/>
      <c r="H2" s="1426"/>
    </row>
    <row r="3" spans="2:8" ht="15" customHeight="1">
      <c r="B3" s="1692" t="s">
        <v>968</v>
      </c>
      <c r="C3" s="1692"/>
      <c r="D3" s="1692"/>
      <c r="E3" s="1692"/>
      <c r="F3" s="1692"/>
      <c r="G3" s="1692"/>
      <c r="H3" s="1692"/>
    </row>
    <row r="4" spans="2:8" ht="15" customHeight="1" thickBot="1">
      <c r="B4" s="1700" t="s">
        <v>991</v>
      </c>
      <c r="C4" s="1700"/>
      <c r="D4" s="1700"/>
      <c r="E4" s="1700"/>
      <c r="F4" s="1700"/>
      <c r="G4" s="1700"/>
      <c r="H4" s="1700"/>
    </row>
    <row r="5" spans="2:8" ht="15" customHeight="1" thickBot="1" thickTop="1">
      <c r="B5" s="363"/>
      <c r="C5" s="372"/>
      <c r="D5" s="1697" t="s">
        <v>824</v>
      </c>
      <c r="E5" s="1694"/>
      <c r="F5" s="1698"/>
      <c r="G5" s="1699" t="s">
        <v>828</v>
      </c>
      <c r="H5" s="1696"/>
    </row>
    <row r="6" spans="2:8" ht="15" customHeight="1" thickTop="1">
      <c r="B6" s="392"/>
      <c r="C6" s="393"/>
      <c r="D6" s="367" t="s">
        <v>788</v>
      </c>
      <c r="E6" s="343" t="s">
        <v>1373</v>
      </c>
      <c r="F6" s="381" t="s">
        <v>274</v>
      </c>
      <c r="G6" s="367" t="s">
        <v>431</v>
      </c>
      <c r="H6" s="344" t="s">
        <v>255</v>
      </c>
    </row>
    <row r="7" spans="2:8" ht="15" customHeight="1">
      <c r="B7" s="364"/>
      <c r="C7" s="374" t="s">
        <v>853</v>
      </c>
      <c r="D7" s="378">
        <v>8155.599999999998</v>
      </c>
      <c r="E7" s="347">
        <v>10114.500000000004</v>
      </c>
      <c r="F7" s="386">
        <v>13342.299999999994</v>
      </c>
      <c r="G7" s="378">
        <v>24.01907891510136</v>
      </c>
      <c r="H7" s="348">
        <v>31.912600721736</v>
      </c>
    </row>
    <row r="8" spans="2:8" ht="15" customHeight="1">
      <c r="B8" s="349">
        <v>1</v>
      </c>
      <c r="C8" s="375" t="s">
        <v>104</v>
      </c>
      <c r="D8" s="379">
        <v>103.5</v>
      </c>
      <c r="E8" s="351">
        <v>85.1</v>
      </c>
      <c r="F8" s="387">
        <v>132.1</v>
      </c>
      <c r="G8" s="379">
        <v>-17.777777777777786</v>
      </c>
      <c r="H8" s="352">
        <v>55.22914218566393</v>
      </c>
    </row>
    <row r="9" spans="2:8" ht="15" customHeight="1">
      <c r="B9" s="349">
        <v>2</v>
      </c>
      <c r="C9" s="375" t="s">
        <v>105</v>
      </c>
      <c r="D9" s="379">
        <v>20.8</v>
      </c>
      <c r="E9" s="351">
        <v>3.3</v>
      </c>
      <c r="F9" s="387">
        <v>49.3</v>
      </c>
      <c r="G9" s="379">
        <v>-84.13461538461539</v>
      </c>
      <c r="H9" s="352" t="s">
        <v>822</v>
      </c>
    </row>
    <row r="10" spans="2:8" ht="15" customHeight="1">
      <c r="B10" s="349">
        <v>3</v>
      </c>
      <c r="C10" s="375" t="s">
        <v>106</v>
      </c>
      <c r="D10" s="379">
        <v>82.5</v>
      </c>
      <c r="E10" s="351">
        <v>134.3</v>
      </c>
      <c r="F10" s="387">
        <v>19.2</v>
      </c>
      <c r="G10" s="379">
        <v>62.78787878787878</v>
      </c>
      <c r="H10" s="352">
        <v>-85.7036485480268</v>
      </c>
    </row>
    <row r="11" spans="2:8" ht="15" customHeight="1">
      <c r="B11" s="349">
        <v>4</v>
      </c>
      <c r="C11" s="375" t="s">
        <v>107</v>
      </c>
      <c r="D11" s="379">
        <v>1.4</v>
      </c>
      <c r="E11" s="351">
        <v>0.1</v>
      </c>
      <c r="F11" s="387">
        <v>1.5</v>
      </c>
      <c r="G11" s="379">
        <v>-92.85714285714286</v>
      </c>
      <c r="H11" s="352" t="s">
        <v>822</v>
      </c>
    </row>
    <row r="12" spans="2:8" ht="15" customHeight="1">
      <c r="B12" s="349">
        <v>5</v>
      </c>
      <c r="C12" s="375" t="s">
        <v>108</v>
      </c>
      <c r="D12" s="379">
        <v>32.2</v>
      </c>
      <c r="E12" s="351">
        <v>32</v>
      </c>
      <c r="F12" s="387">
        <v>73.7</v>
      </c>
      <c r="G12" s="379">
        <v>-0.6211180124223716</v>
      </c>
      <c r="H12" s="352">
        <v>130.3125</v>
      </c>
    </row>
    <row r="13" spans="2:8" ht="15" customHeight="1">
      <c r="B13" s="349">
        <v>6</v>
      </c>
      <c r="C13" s="375" t="s">
        <v>73</v>
      </c>
      <c r="D13" s="379">
        <v>0.3</v>
      </c>
      <c r="E13" s="351">
        <v>598.4</v>
      </c>
      <c r="F13" s="387">
        <v>11.9</v>
      </c>
      <c r="G13" s="379" t="s">
        <v>822</v>
      </c>
      <c r="H13" s="352">
        <v>-98.01136363636364</v>
      </c>
    </row>
    <row r="14" spans="2:8" ht="15" customHeight="1">
      <c r="B14" s="349">
        <v>7</v>
      </c>
      <c r="C14" s="375" t="s">
        <v>109</v>
      </c>
      <c r="D14" s="379">
        <v>5.5</v>
      </c>
      <c r="E14" s="351">
        <v>0</v>
      </c>
      <c r="F14" s="387">
        <v>2.6</v>
      </c>
      <c r="G14" s="379">
        <v>-100</v>
      </c>
      <c r="H14" s="352" t="s">
        <v>822</v>
      </c>
    </row>
    <row r="15" spans="2:8" ht="15" customHeight="1">
      <c r="B15" s="349">
        <v>8</v>
      </c>
      <c r="C15" s="375" t="s">
        <v>110</v>
      </c>
      <c r="D15" s="379">
        <v>11.1</v>
      </c>
      <c r="E15" s="351">
        <v>0</v>
      </c>
      <c r="F15" s="387">
        <v>0</v>
      </c>
      <c r="G15" s="379">
        <v>-100</v>
      </c>
      <c r="H15" s="352" t="s">
        <v>822</v>
      </c>
    </row>
    <row r="16" spans="2:8" ht="15" customHeight="1">
      <c r="B16" s="349">
        <v>9</v>
      </c>
      <c r="C16" s="375" t="s">
        <v>111</v>
      </c>
      <c r="D16" s="379">
        <v>0</v>
      </c>
      <c r="E16" s="351">
        <v>0</v>
      </c>
      <c r="F16" s="387">
        <v>0</v>
      </c>
      <c r="G16" s="379" t="s">
        <v>822</v>
      </c>
      <c r="H16" s="352" t="s">
        <v>822</v>
      </c>
    </row>
    <row r="17" spans="2:8" ht="15" customHeight="1">
      <c r="B17" s="349">
        <v>10</v>
      </c>
      <c r="C17" s="375" t="s">
        <v>856</v>
      </c>
      <c r="D17" s="379">
        <v>560.9</v>
      </c>
      <c r="E17" s="351">
        <v>666.4</v>
      </c>
      <c r="F17" s="387">
        <v>582.3</v>
      </c>
      <c r="G17" s="379">
        <v>18.809056872882863</v>
      </c>
      <c r="H17" s="352">
        <v>-12.620048019207687</v>
      </c>
    </row>
    <row r="18" spans="2:8" ht="15" customHeight="1">
      <c r="B18" s="349">
        <v>11</v>
      </c>
      <c r="C18" s="375" t="s">
        <v>112</v>
      </c>
      <c r="D18" s="379">
        <v>32.9</v>
      </c>
      <c r="E18" s="351">
        <v>79.9</v>
      </c>
      <c r="F18" s="387">
        <v>152.5</v>
      </c>
      <c r="G18" s="379">
        <v>142.8571428571429</v>
      </c>
      <c r="H18" s="352">
        <v>90.86357947434291</v>
      </c>
    </row>
    <row r="19" spans="2:8" ht="15" customHeight="1">
      <c r="B19" s="349">
        <v>12</v>
      </c>
      <c r="C19" s="375" t="s">
        <v>113</v>
      </c>
      <c r="D19" s="379">
        <v>89.7</v>
      </c>
      <c r="E19" s="351">
        <v>94</v>
      </c>
      <c r="F19" s="387">
        <v>55.4</v>
      </c>
      <c r="G19" s="379">
        <v>4.793756967670021</v>
      </c>
      <c r="H19" s="352">
        <v>-41.06382978723404</v>
      </c>
    </row>
    <row r="20" spans="2:8" ht="15" customHeight="1">
      <c r="B20" s="349">
        <v>13</v>
      </c>
      <c r="C20" s="375" t="s">
        <v>114</v>
      </c>
      <c r="D20" s="379">
        <v>4</v>
      </c>
      <c r="E20" s="351">
        <v>0</v>
      </c>
      <c r="F20" s="387">
        <v>5.5</v>
      </c>
      <c r="G20" s="379">
        <v>-100</v>
      </c>
      <c r="H20" s="352" t="s">
        <v>822</v>
      </c>
    </row>
    <row r="21" spans="2:8" ht="15" customHeight="1">
      <c r="B21" s="349">
        <v>14</v>
      </c>
      <c r="C21" s="375" t="s">
        <v>117</v>
      </c>
      <c r="D21" s="379">
        <v>630.3</v>
      </c>
      <c r="E21" s="351">
        <v>508.1</v>
      </c>
      <c r="F21" s="387">
        <v>200.2</v>
      </c>
      <c r="G21" s="379">
        <v>-19.387593209582732</v>
      </c>
      <c r="H21" s="352">
        <v>-60.598307419799255</v>
      </c>
    </row>
    <row r="22" spans="2:8" ht="15" customHeight="1">
      <c r="B22" s="349">
        <v>15</v>
      </c>
      <c r="C22" s="375" t="s">
        <v>118</v>
      </c>
      <c r="D22" s="379">
        <v>193.3</v>
      </c>
      <c r="E22" s="351">
        <v>1015.7</v>
      </c>
      <c r="F22" s="387">
        <v>652.4</v>
      </c>
      <c r="G22" s="379">
        <v>425.45266425245734</v>
      </c>
      <c r="H22" s="352">
        <v>-35.7684355616816</v>
      </c>
    </row>
    <row r="23" spans="2:8" ht="15" customHeight="1">
      <c r="B23" s="349">
        <v>16</v>
      </c>
      <c r="C23" s="375" t="s">
        <v>119</v>
      </c>
      <c r="D23" s="379">
        <v>0</v>
      </c>
      <c r="E23" s="351">
        <v>0</v>
      </c>
      <c r="F23" s="387">
        <v>0</v>
      </c>
      <c r="G23" s="379" t="s">
        <v>822</v>
      </c>
      <c r="H23" s="352" t="s">
        <v>822</v>
      </c>
    </row>
    <row r="24" spans="2:8" ht="15" customHeight="1">
      <c r="B24" s="349">
        <v>17</v>
      </c>
      <c r="C24" s="375" t="s">
        <v>120</v>
      </c>
      <c r="D24" s="379">
        <v>4</v>
      </c>
      <c r="E24" s="351">
        <v>4.1</v>
      </c>
      <c r="F24" s="387">
        <v>4.2</v>
      </c>
      <c r="G24" s="379">
        <v>2.499999999999986</v>
      </c>
      <c r="H24" s="352">
        <v>2.439024390243901</v>
      </c>
    </row>
    <row r="25" spans="2:8" ht="15" customHeight="1">
      <c r="B25" s="349">
        <v>18</v>
      </c>
      <c r="C25" s="375" t="s">
        <v>121</v>
      </c>
      <c r="D25" s="379">
        <v>15.9</v>
      </c>
      <c r="E25" s="351">
        <v>5.8</v>
      </c>
      <c r="F25" s="387">
        <v>10.3</v>
      </c>
      <c r="G25" s="379">
        <v>-63.522012578616355</v>
      </c>
      <c r="H25" s="352">
        <v>77.58620689655174</v>
      </c>
    </row>
    <row r="26" spans="2:8" ht="15" customHeight="1">
      <c r="B26" s="349">
        <v>19</v>
      </c>
      <c r="C26" s="375" t="s">
        <v>122</v>
      </c>
      <c r="D26" s="379">
        <v>8.9</v>
      </c>
      <c r="E26" s="351">
        <v>34.8</v>
      </c>
      <c r="F26" s="387">
        <v>369.6</v>
      </c>
      <c r="G26" s="379">
        <v>291.0112359550561</v>
      </c>
      <c r="H26" s="352">
        <v>962.0689655172414</v>
      </c>
    </row>
    <row r="27" spans="2:8" ht="15" customHeight="1">
      <c r="B27" s="349">
        <v>20</v>
      </c>
      <c r="C27" s="375" t="s">
        <v>123</v>
      </c>
      <c r="D27" s="379">
        <v>562.4</v>
      </c>
      <c r="E27" s="351">
        <v>989.6</v>
      </c>
      <c r="F27" s="387">
        <v>789.2</v>
      </c>
      <c r="G27" s="379">
        <v>75.96017069701281</v>
      </c>
      <c r="H27" s="352">
        <v>-20.250606305578017</v>
      </c>
    </row>
    <row r="28" spans="2:8" ht="15" customHeight="1">
      <c r="B28" s="349">
        <v>21</v>
      </c>
      <c r="C28" s="375" t="s">
        <v>124</v>
      </c>
      <c r="D28" s="379">
        <v>5.8</v>
      </c>
      <c r="E28" s="351">
        <v>4.5</v>
      </c>
      <c r="F28" s="387">
        <v>16.2</v>
      </c>
      <c r="G28" s="379">
        <v>-22.41379310344827</v>
      </c>
      <c r="H28" s="352">
        <v>259.99999999999994</v>
      </c>
    </row>
    <row r="29" spans="2:8" ht="15" customHeight="1">
      <c r="B29" s="349">
        <v>22</v>
      </c>
      <c r="C29" s="375" t="s">
        <v>125</v>
      </c>
      <c r="D29" s="379">
        <v>0.6</v>
      </c>
      <c r="E29" s="351">
        <v>0.7</v>
      </c>
      <c r="F29" s="387">
        <v>2.8</v>
      </c>
      <c r="G29" s="379">
        <v>16.66666666666667</v>
      </c>
      <c r="H29" s="352">
        <v>300</v>
      </c>
    </row>
    <row r="30" spans="2:8" ht="15" customHeight="1">
      <c r="B30" s="349">
        <v>23</v>
      </c>
      <c r="C30" s="375" t="s">
        <v>126</v>
      </c>
      <c r="D30" s="379">
        <v>4.2</v>
      </c>
      <c r="E30" s="351">
        <v>2.4</v>
      </c>
      <c r="F30" s="387">
        <v>0</v>
      </c>
      <c r="G30" s="379">
        <v>-42.85714285714286</v>
      </c>
      <c r="H30" s="352">
        <v>-100</v>
      </c>
    </row>
    <row r="31" spans="2:8" ht="15" customHeight="1">
      <c r="B31" s="349">
        <v>24</v>
      </c>
      <c r="C31" s="375" t="s">
        <v>127</v>
      </c>
      <c r="D31" s="379">
        <v>36.2</v>
      </c>
      <c r="E31" s="351">
        <v>103.5</v>
      </c>
      <c r="F31" s="387">
        <v>59.4</v>
      </c>
      <c r="G31" s="379">
        <v>185.91160220994476</v>
      </c>
      <c r="H31" s="352">
        <v>-42.608695652173914</v>
      </c>
    </row>
    <row r="32" spans="2:8" ht="15" customHeight="1">
      <c r="B32" s="349">
        <v>25</v>
      </c>
      <c r="C32" s="375" t="s">
        <v>128</v>
      </c>
      <c r="D32" s="379">
        <v>876.2</v>
      </c>
      <c r="E32" s="351">
        <v>1940.7</v>
      </c>
      <c r="F32" s="387">
        <v>2508.1</v>
      </c>
      <c r="G32" s="379">
        <v>121.4905272768774</v>
      </c>
      <c r="H32" s="352">
        <v>29.236873293141628</v>
      </c>
    </row>
    <row r="33" spans="2:8" ht="15" customHeight="1">
      <c r="B33" s="349">
        <v>26</v>
      </c>
      <c r="C33" s="375" t="s">
        <v>83</v>
      </c>
      <c r="D33" s="379">
        <v>6.8</v>
      </c>
      <c r="E33" s="351">
        <v>17.2</v>
      </c>
      <c r="F33" s="387">
        <v>27.5</v>
      </c>
      <c r="G33" s="379">
        <v>152.94117647058823</v>
      </c>
      <c r="H33" s="352">
        <v>59.883720930232585</v>
      </c>
    </row>
    <row r="34" spans="2:8" ht="15" customHeight="1">
      <c r="B34" s="349">
        <v>27</v>
      </c>
      <c r="C34" s="375" t="s">
        <v>84</v>
      </c>
      <c r="D34" s="379">
        <v>267.6</v>
      </c>
      <c r="E34" s="351">
        <v>0</v>
      </c>
      <c r="F34" s="387">
        <v>0</v>
      </c>
      <c r="G34" s="379">
        <v>-100</v>
      </c>
      <c r="H34" s="352" t="s">
        <v>822</v>
      </c>
    </row>
    <row r="35" spans="2:8" ht="15" customHeight="1">
      <c r="B35" s="349">
        <v>28</v>
      </c>
      <c r="C35" s="375" t="s">
        <v>129</v>
      </c>
      <c r="D35" s="379">
        <v>0.3</v>
      </c>
      <c r="E35" s="351">
        <v>0.1</v>
      </c>
      <c r="F35" s="387">
        <v>6.9</v>
      </c>
      <c r="G35" s="379">
        <v>-66.66666666666666</v>
      </c>
      <c r="H35" s="352" t="s">
        <v>822</v>
      </c>
    </row>
    <row r="36" spans="2:8" ht="15" customHeight="1">
      <c r="B36" s="349">
        <v>29</v>
      </c>
      <c r="C36" s="375" t="s">
        <v>130</v>
      </c>
      <c r="D36" s="379">
        <v>141.7</v>
      </c>
      <c r="E36" s="351">
        <v>168.6</v>
      </c>
      <c r="F36" s="387">
        <v>241.8</v>
      </c>
      <c r="G36" s="379">
        <v>18.983768525052923</v>
      </c>
      <c r="H36" s="352">
        <v>43.416370106761576</v>
      </c>
    </row>
    <row r="37" spans="2:8" ht="15" customHeight="1">
      <c r="B37" s="349">
        <v>30</v>
      </c>
      <c r="C37" s="375" t="s">
        <v>85</v>
      </c>
      <c r="D37" s="379">
        <v>113.7</v>
      </c>
      <c r="E37" s="351">
        <v>332.3</v>
      </c>
      <c r="F37" s="387">
        <v>189.2</v>
      </c>
      <c r="G37" s="379">
        <v>192.26033421284086</v>
      </c>
      <c r="H37" s="352">
        <v>-43.06349684020464</v>
      </c>
    </row>
    <row r="38" spans="2:8" ht="15" customHeight="1">
      <c r="B38" s="349">
        <v>31</v>
      </c>
      <c r="C38" s="375" t="s">
        <v>131</v>
      </c>
      <c r="D38" s="379">
        <v>81.3</v>
      </c>
      <c r="E38" s="351">
        <v>116.8</v>
      </c>
      <c r="F38" s="387">
        <v>52</v>
      </c>
      <c r="G38" s="379">
        <v>43.665436654366545</v>
      </c>
      <c r="H38" s="352">
        <v>-55.47945205479452</v>
      </c>
    </row>
    <row r="39" spans="2:8" ht="15" customHeight="1">
      <c r="B39" s="349">
        <v>32</v>
      </c>
      <c r="C39" s="375" t="s">
        <v>132</v>
      </c>
      <c r="D39" s="379">
        <v>506</v>
      </c>
      <c r="E39" s="351">
        <v>620.3</v>
      </c>
      <c r="F39" s="387">
        <v>580.7</v>
      </c>
      <c r="G39" s="379">
        <v>22.588932806324095</v>
      </c>
      <c r="H39" s="352">
        <v>-6.384007738191187</v>
      </c>
    </row>
    <row r="40" spans="2:8" ht="15" customHeight="1">
      <c r="B40" s="349">
        <v>33</v>
      </c>
      <c r="C40" s="375" t="s">
        <v>133</v>
      </c>
      <c r="D40" s="379">
        <v>38.7</v>
      </c>
      <c r="E40" s="351">
        <v>15.1</v>
      </c>
      <c r="F40" s="387">
        <v>268.6</v>
      </c>
      <c r="G40" s="379">
        <v>-60.98191214470285</v>
      </c>
      <c r="H40" s="352" t="s">
        <v>822</v>
      </c>
    </row>
    <row r="41" spans="2:8" ht="15" customHeight="1">
      <c r="B41" s="349">
        <v>34</v>
      </c>
      <c r="C41" s="375" t="s">
        <v>134</v>
      </c>
      <c r="D41" s="379">
        <v>0</v>
      </c>
      <c r="E41" s="351">
        <v>34.1</v>
      </c>
      <c r="F41" s="387">
        <v>100.8</v>
      </c>
      <c r="G41" s="379" t="s">
        <v>822</v>
      </c>
      <c r="H41" s="352">
        <v>195.60117302052782</v>
      </c>
    </row>
    <row r="42" spans="2:8" ht="15" customHeight="1">
      <c r="B42" s="349">
        <v>35</v>
      </c>
      <c r="C42" s="375" t="s">
        <v>135</v>
      </c>
      <c r="D42" s="379">
        <v>0</v>
      </c>
      <c r="E42" s="351">
        <v>25.2</v>
      </c>
      <c r="F42" s="387">
        <v>18.8</v>
      </c>
      <c r="G42" s="379" t="s">
        <v>822</v>
      </c>
      <c r="H42" s="352">
        <v>-25.396825396825392</v>
      </c>
    </row>
    <row r="43" spans="2:8" ht="15" customHeight="1">
      <c r="B43" s="349">
        <v>36</v>
      </c>
      <c r="C43" s="375" t="s">
        <v>136</v>
      </c>
      <c r="D43" s="379">
        <v>1.2</v>
      </c>
      <c r="E43" s="351">
        <v>9.2</v>
      </c>
      <c r="F43" s="387">
        <v>14</v>
      </c>
      <c r="G43" s="379">
        <v>666.6666666666666</v>
      </c>
      <c r="H43" s="352">
        <v>52.17391304347828</v>
      </c>
    </row>
    <row r="44" spans="2:8" ht="15" customHeight="1">
      <c r="B44" s="349">
        <v>37</v>
      </c>
      <c r="C44" s="375" t="s">
        <v>88</v>
      </c>
      <c r="D44" s="379">
        <v>43</v>
      </c>
      <c r="E44" s="351">
        <v>35.8</v>
      </c>
      <c r="F44" s="387">
        <v>239.4</v>
      </c>
      <c r="G44" s="379">
        <v>-16.74418604651163</v>
      </c>
      <c r="H44" s="352">
        <v>568.7150837988828</v>
      </c>
    </row>
    <row r="45" spans="2:8" ht="15" customHeight="1">
      <c r="B45" s="349">
        <v>38</v>
      </c>
      <c r="C45" s="375" t="s">
        <v>137</v>
      </c>
      <c r="D45" s="379">
        <v>109</v>
      </c>
      <c r="E45" s="351">
        <v>6.5</v>
      </c>
      <c r="F45" s="387">
        <v>2388.7</v>
      </c>
      <c r="G45" s="379">
        <v>-94.03669724770643</v>
      </c>
      <c r="H45" s="352" t="s">
        <v>822</v>
      </c>
    </row>
    <row r="46" spans="2:8" ht="15" customHeight="1">
      <c r="B46" s="349">
        <v>39</v>
      </c>
      <c r="C46" s="375" t="s">
        <v>138</v>
      </c>
      <c r="D46" s="379">
        <v>421.3</v>
      </c>
      <c r="E46" s="351">
        <v>317.9</v>
      </c>
      <c r="F46" s="387">
        <v>432.1</v>
      </c>
      <c r="G46" s="379">
        <v>-24.5430809399478</v>
      </c>
      <c r="H46" s="352">
        <v>35.92324630386915</v>
      </c>
    </row>
    <row r="47" spans="2:8" ht="15" customHeight="1">
      <c r="B47" s="349">
        <v>40</v>
      </c>
      <c r="C47" s="375" t="s">
        <v>139</v>
      </c>
      <c r="D47" s="379">
        <v>2.5</v>
      </c>
      <c r="E47" s="351">
        <v>47.8</v>
      </c>
      <c r="F47" s="387">
        <v>44.9</v>
      </c>
      <c r="G47" s="379" t="s">
        <v>822</v>
      </c>
      <c r="H47" s="352">
        <v>-6.06694560669456</v>
      </c>
    </row>
    <row r="48" spans="2:8" ht="15" customHeight="1">
      <c r="B48" s="349">
        <v>41</v>
      </c>
      <c r="C48" s="375" t="s">
        <v>140</v>
      </c>
      <c r="D48" s="379">
        <v>0</v>
      </c>
      <c r="E48" s="351">
        <v>0</v>
      </c>
      <c r="F48" s="387">
        <v>0</v>
      </c>
      <c r="G48" s="379" t="s">
        <v>822</v>
      </c>
      <c r="H48" s="352" t="s">
        <v>822</v>
      </c>
    </row>
    <row r="49" spans="2:8" ht="15" customHeight="1">
      <c r="B49" s="349">
        <v>42</v>
      </c>
      <c r="C49" s="375" t="s">
        <v>141</v>
      </c>
      <c r="D49" s="379">
        <v>82</v>
      </c>
      <c r="E49" s="351">
        <v>77.6</v>
      </c>
      <c r="F49" s="387">
        <v>178</v>
      </c>
      <c r="G49" s="379">
        <v>-5.365853658536594</v>
      </c>
      <c r="H49" s="352">
        <v>129.3814432989691</v>
      </c>
    </row>
    <row r="50" spans="2:8" ht="15" customHeight="1">
      <c r="B50" s="349">
        <v>43</v>
      </c>
      <c r="C50" s="375" t="s">
        <v>61</v>
      </c>
      <c r="D50" s="379">
        <v>230.2</v>
      </c>
      <c r="E50" s="351">
        <v>57.1</v>
      </c>
      <c r="F50" s="387">
        <v>382.2</v>
      </c>
      <c r="G50" s="379">
        <v>-75.19548218940052</v>
      </c>
      <c r="H50" s="352">
        <v>569.3520140105078</v>
      </c>
    </row>
    <row r="51" spans="2:8" ht="15" customHeight="1">
      <c r="B51" s="349">
        <v>44</v>
      </c>
      <c r="C51" s="375" t="s">
        <v>142</v>
      </c>
      <c r="D51" s="379">
        <v>82.3</v>
      </c>
      <c r="E51" s="351">
        <v>32.8</v>
      </c>
      <c r="F51" s="387">
        <v>161.3</v>
      </c>
      <c r="G51" s="379">
        <v>-60.14580801944107</v>
      </c>
      <c r="H51" s="352">
        <v>391.7682926829269</v>
      </c>
    </row>
    <row r="52" spans="2:8" ht="15" customHeight="1">
      <c r="B52" s="349">
        <v>45</v>
      </c>
      <c r="C52" s="375" t="s">
        <v>143</v>
      </c>
      <c r="D52" s="379">
        <v>135.3</v>
      </c>
      <c r="E52" s="351">
        <v>231.7</v>
      </c>
      <c r="F52" s="387">
        <v>495.4</v>
      </c>
      <c r="G52" s="379">
        <v>71.24907612712488</v>
      </c>
      <c r="H52" s="352">
        <v>113.81096245144585</v>
      </c>
    </row>
    <row r="53" spans="2:8" ht="15" customHeight="1">
      <c r="B53" s="349">
        <v>46</v>
      </c>
      <c r="C53" s="375" t="s">
        <v>144</v>
      </c>
      <c r="D53" s="379">
        <v>6.9</v>
      </c>
      <c r="E53" s="351">
        <v>0</v>
      </c>
      <c r="F53" s="387">
        <v>40.3</v>
      </c>
      <c r="G53" s="379">
        <v>-100</v>
      </c>
      <c r="H53" s="352" t="s">
        <v>822</v>
      </c>
    </row>
    <row r="54" spans="2:8" ht="15" customHeight="1">
      <c r="B54" s="349">
        <v>47</v>
      </c>
      <c r="C54" s="375" t="s">
        <v>145</v>
      </c>
      <c r="D54" s="379">
        <v>0</v>
      </c>
      <c r="E54" s="351">
        <v>85.9</v>
      </c>
      <c r="F54" s="387">
        <v>8.8</v>
      </c>
      <c r="G54" s="379" t="s">
        <v>822</v>
      </c>
      <c r="H54" s="352">
        <v>-89.75552968568103</v>
      </c>
    </row>
    <row r="55" spans="2:8" ht="15" customHeight="1">
      <c r="B55" s="349">
        <v>48</v>
      </c>
      <c r="C55" s="375" t="s">
        <v>146</v>
      </c>
      <c r="D55" s="379">
        <v>58.9</v>
      </c>
      <c r="E55" s="351">
        <v>87.8</v>
      </c>
      <c r="F55" s="387">
        <v>77</v>
      </c>
      <c r="G55" s="379">
        <v>49.06621392190152</v>
      </c>
      <c r="H55" s="352">
        <v>-12.300683371298405</v>
      </c>
    </row>
    <row r="56" spans="2:8" ht="15" customHeight="1">
      <c r="B56" s="349">
        <v>49</v>
      </c>
      <c r="C56" s="375" t="s">
        <v>147</v>
      </c>
      <c r="D56" s="379">
        <v>3.4</v>
      </c>
      <c r="E56" s="351">
        <v>0</v>
      </c>
      <c r="F56" s="387">
        <v>42.4</v>
      </c>
      <c r="G56" s="379">
        <v>-100</v>
      </c>
      <c r="H56" s="352" t="s">
        <v>822</v>
      </c>
    </row>
    <row r="57" spans="2:8" ht="15" customHeight="1">
      <c r="B57" s="349">
        <v>50</v>
      </c>
      <c r="C57" s="375" t="s">
        <v>148</v>
      </c>
      <c r="D57" s="379">
        <v>36.7</v>
      </c>
      <c r="E57" s="351">
        <v>26.6</v>
      </c>
      <c r="F57" s="387">
        <v>52.1</v>
      </c>
      <c r="G57" s="379">
        <v>-27.52043596730246</v>
      </c>
      <c r="H57" s="352">
        <v>95.86466165413535</v>
      </c>
    </row>
    <row r="58" spans="2:8" ht="15" customHeight="1">
      <c r="B58" s="349">
        <v>51</v>
      </c>
      <c r="C58" s="375" t="s">
        <v>149</v>
      </c>
      <c r="D58" s="379">
        <v>1019.4</v>
      </c>
      <c r="E58" s="351">
        <v>654.2</v>
      </c>
      <c r="F58" s="387">
        <v>421.8</v>
      </c>
      <c r="G58" s="379">
        <v>-35.82499509515401</v>
      </c>
      <c r="H58" s="352">
        <v>-35.52430449403853</v>
      </c>
    </row>
    <row r="59" spans="2:8" ht="15" customHeight="1">
      <c r="B59" s="349">
        <v>52</v>
      </c>
      <c r="C59" s="375" t="s">
        <v>150</v>
      </c>
      <c r="D59" s="379">
        <v>27.9</v>
      </c>
      <c r="E59" s="351">
        <v>27.3</v>
      </c>
      <c r="F59" s="387">
        <v>45.9</v>
      </c>
      <c r="G59" s="379">
        <v>-2.150537634408593</v>
      </c>
      <c r="H59" s="352">
        <v>68.13186813186812</v>
      </c>
    </row>
    <row r="60" spans="2:8" ht="15" customHeight="1">
      <c r="B60" s="349">
        <v>53</v>
      </c>
      <c r="C60" s="375" t="s">
        <v>151</v>
      </c>
      <c r="D60" s="379">
        <v>141.4</v>
      </c>
      <c r="E60" s="351">
        <v>18.7</v>
      </c>
      <c r="F60" s="387">
        <v>28.3</v>
      </c>
      <c r="G60" s="379">
        <v>-86.77510608203677</v>
      </c>
      <c r="H60" s="352">
        <v>51.33689839572193</v>
      </c>
    </row>
    <row r="61" spans="2:8" ht="15" customHeight="1">
      <c r="B61" s="349">
        <v>54</v>
      </c>
      <c r="C61" s="375" t="s">
        <v>98</v>
      </c>
      <c r="D61" s="379">
        <v>220.4</v>
      </c>
      <c r="E61" s="351">
        <v>78.6</v>
      </c>
      <c r="F61" s="387">
        <v>247.99999999999997</v>
      </c>
      <c r="G61" s="379">
        <v>-64.33756805807623</v>
      </c>
      <c r="H61" s="352">
        <v>215.5216284987277</v>
      </c>
    </row>
    <row r="62" spans="2:8" ht="15" customHeight="1">
      <c r="B62" s="349">
        <v>55</v>
      </c>
      <c r="C62" s="375" t="s">
        <v>152</v>
      </c>
      <c r="D62" s="379">
        <v>68.8</v>
      </c>
      <c r="E62" s="351">
        <v>77.2</v>
      </c>
      <c r="F62" s="387">
        <v>129.3</v>
      </c>
      <c r="G62" s="379">
        <v>12.20930232558139</v>
      </c>
      <c r="H62" s="352">
        <v>67.48704663212436</v>
      </c>
    </row>
    <row r="63" spans="2:8" ht="15" customHeight="1">
      <c r="B63" s="349">
        <v>56</v>
      </c>
      <c r="C63" s="375" t="s">
        <v>153</v>
      </c>
      <c r="D63" s="379">
        <v>15</v>
      </c>
      <c r="E63" s="351">
        <v>14.6</v>
      </c>
      <c r="F63" s="387">
        <v>39.4</v>
      </c>
      <c r="G63" s="379">
        <v>-2.6666666666666714</v>
      </c>
      <c r="H63" s="352">
        <v>169.86301369863014</v>
      </c>
    </row>
    <row r="64" spans="2:8" ht="15" customHeight="1">
      <c r="B64" s="349">
        <v>57</v>
      </c>
      <c r="C64" s="375" t="s">
        <v>154</v>
      </c>
      <c r="D64" s="379">
        <v>531</v>
      </c>
      <c r="E64" s="351">
        <v>144.5</v>
      </c>
      <c r="F64" s="387">
        <v>239.4</v>
      </c>
      <c r="G64" s="379">
        <v>-72.78719397363466</v>
      </c>
      <c r="H64" s="352">
        <v>65.67474048442907</v>
      </c>
    </row>
    <row r="65" spans="2:8" ht="15" customHeight="1">
      <c r="B65" s="349">
        <v>58</v>
      </c>
      <c r="C65" s="375" t="s">
        <v>155</v>
      </c>
      <c r="D65" s="379">
        <v>37.9</v>
      </c>
      <c r="E65" s="351">
        <v>34.8</v>
      </c>
      <c r="F65" s="387">
        <v>71.6</v>
      </c>
      <c r="G65" s="379">
        <v>-8.179419525065967</v>
      </c>
      <c r="H65" s="352">
        <v>105.74712643678163</v>
      </c>
    </row>
    <row r="66" spans="2:8" ht="15" customHeight="1">
      <c r="B66" s="349">
        <v>59</v>
      </c>
      <c r="C66" s="375" t="s">
        <v>156</v>
      </c>
      <c r="D66" s="379">
        <v>0.3</v>
      </c>
      <c r="E66" s="351">
        <v>8.3</v>
      </c>
      <c r="F66" s="387">
        <v>19.5</v>
      </c>
      <c r="G66" s="379" t="s">
        <v>822</v>
      </c>
      <c r="H66" s="352">
        <v>134.93975903614458</v>
      </c>
    </row>
    <row r="67" spans="2:8" ht="15" customHeight="1">
      <c r="B67" s="349">
        <v>60</v>
      </c>
      <c r="C67" s="375" t="s">
        <v>157</v>
      </c>
      <c r="D67" s="379">
        <v>240.4</v>
      </c>
      <c r="E67" s="351">
        <v>263.7</v>
      </c>
      <c r="F67" s="387">
        <v>223.6</v>
      </c>
      <c r="G67" s="379">
        <v>9.692179700499153</v>
      </c>
      <c r="H67" s="352">
        <v>-15.206674251042855</v>
      </c>
    </row>
    <row r="68" spans="2:8" ht="15" customHeight="1">
      <c r="B68" s="349">
        <v>61</v>
      </c>
      <c r="C68" s="375" t="s">
        <v>158</v>
      </c>
      <c r="D68" s="379">
        <v>14.6</v>
      </c>
      <c r="E68" s="351">
        <v>15</v>
      </c>
      <c r="F68" s="387">
        <v>19.5</v>
      </c>
      <c r="G68" s="379">
        <v>2.7397260273972677</v>
      </c>
      <c r="H68" s="352">
        <v>30</v>
      </c>
    </row>
    <row r="69" spans="2:8" ht="15" customHeight="1">
      <c r="B69" s="349">
        <v>62</v>
      </c>
      <c r="C69" s="375" t="s">
        <v>159</v>
      </c>
      <c r="D69" s="379">
        <v>129.6</v>
      </c>
      <c r="E69" s="351">
        <v>100.6</v>
      </c>
      <c r="F69" s="387">
        <v>59.4</v>
      </c>
      <c r="G69" s="379">
        <v>-22.376543209876544</v>
      </c>
      <c r="H69" s="352">
        <v>-40.95427435387674</v>
      </c>
    </row>
    <row r="70" spans="2:8" ht="15" customHeight="1">
      <c r="B70" s="349">
        <v>63</v>
      </c>
      <c r="C70" s="375" t="s">
        <v>160</v>
      </c>
      <c r="D70" s="379">
        <v>21.4</v>
      </c>
      <c r="E70" s="351">
        <v>13.2</v>
      </c>
      <c r="F70" s="387">
        <v>35.5</v>
      </c>
      <c r="G70" s="379">
        <v>-38.3177570093458</v>
      </c>
      <c r="H70" s="352">
        <v>168.93939393939394</v>
      </c>
    </row>
    <row r="71" spans="2:8" ht="15" customHeight="1">
      <c r="B71" s="349">
        <v>64</v>
      </c>
      <c r="C71" s="375" t="s">
        <v>197</v>
      </c>
      <c r="D71" s="379">
        <v>36.1</v>
      </c>
      <c r="E71" s="351">
        <v>14</v>
      </c>
      <c r="F71" s="387">
        <v>19.8</v>
      </c>
      <c r="G71" s="379">
        <v>-61.21883656509696</v>
      </c>
      <c r="H71" s="352">
        <v>41.428571428571445</v>
      </c>
    </row>
    <row r="72" spans="2:8" ht="15" customHeight="1">
      <c r="B72" s="349"/>
      <c r="C72" s="376" t="s">
        <v>53</v>
      </c>
      <c r="D72" s="390">
        <v>2095.800000000002</v>
      </c>
      <c r="E72" s="353">
        <v>3181.899999999996</v>
      </c>
      <c r="F72" s="388">
        <v>4905.100000000004</v>
      </c>
      <c r="G72" s="378">
        <v>51.8226930050574</v>
      </c>
      <c r="H72" s="348">
        <v>54.1563216945853</v>
      </c>
    </row>
    <row r="73" spans="2:8" ht="15" customHeight="1" thickBot="1">
      <c r="B73" s="365"/>
      <c r="C73" s="377" t="s">
        <v>103</v>
      </c>
      <c r="D73" s="391">
        <v>10251.4</v>
      </c>
      <c r="E73" s="356">
        <v>13296.4</v>
      </c>
      <c r="F73" s="389">
        <v>18247.399999999998</v>
      </c>
      <c r="G73" s="380">
        <v>29.703260042530786</v>
      </c>
      <c r="H73" s="359">
        <v>37.23564273036308</v>
      </c>
    </row>
    <row r="74" ht="13.5" thickTop="1">
      <c r="B74" s="9" t="s">
        <v>440</v>
      </c>
    </row>
  </sheetData>
  <sheetProtection/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2.75">
      <c r="A1" s="1426" t="s">
        <v>421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</row>
    <row r="2" spans="1:11" ht="15.75">
      <c r="A2" s="1445" t="s">
        <v>1167</v>
      </c>
      <c r="B2" s="1445"/>
      <c r="C2" s="1445"/>
      <c r="D2" s="1445"/>
      <c r="E2" s="1445"/>
      <c r="F2" s="1445"/>
      <c r="G2" s="1445"/>
      <c r="H2" s="1445"/>
      <c r="I2" s="1445"/>
      <c r="J2" s="1445"/>
      <c r="K2" s="1445"/>
    </row>
    <row r="3" spans="2:11" ht="13.5" thickBot="1">
      <c r="B3" s="11"/>
      <c r="C3" s="11"/>
      <c r="D3" s="11"/>
      <c r="E3" s="11"/>
      <c r="G3" s="9"/>
      <c r="I3" s="1428" t="s">
        <v>434</v>
      </c>
      <c r="J3" s="1428"/>
      <c r="K3" s="1428"/>
    </row>
    <row r="4" spans="1:11" ht="13.5" thickTop="1">
      <c r="A4" s="843"/>
      <c r="B4" s="916">
        <v>2011</v>
      </c>
      <c r="C4" s="916">
        <v>2011</v>
      </c>
      <c r="D4" s="917">
        <v>2012</v>
      </c>
      <c r="E4" s="918">
        <v>2012</v>
      </c>
      <c r="F4" s="1439" t="s">
        <v>1084</v>
      </c>
      <c r="G4" s="1440"/>
      <c r="H4" s="1440"/>
      <c r="I4" s="1440"/>
      <c r="J4" s="1440"/>
      <c r="K4" s="1441"/>
    </row>
    <row r="5" spans="1:11" ht="12.75">
      <c r="A5" s="180" t="s">
        <v>295</v>
      </c>
      <c r="B5" s="949" t="s">
        <v>1085</v>
      </c>
      <c r="C5" s="949" t="s">
        <v>1086</v>
      </c>
      <c r="D5" s="950" t="s">
        <v>1087</v>
      </c>
      <c r="E5" s="951" t="s">
        <v>352</v>
      </c>
      <c r="F5" s="1442" t="s">
        <v>431</v>
      </c>
      <c r="G5" s="1443"/>
      <c r="H5" s="1444"/>
      <c r="I5" s="952"/>
      <c r="J5" s="852" t="s">
        <v>255</v>
      </c>
      <c r="K5" s="953"/>
    </row>
    <row r="6" spans="1:11" ht="12.75">
      <c r="A6" s="180"/>
      <c r="B6" s="949"/>
      <c r="C6" s="949"/>
      <c r="D6" s="950"/>
      <c r="E6" s="951"/>
      <c r="F6" s="923" t="s">
        <v>385</v>
      </c>
      <c r="G6" s="924" t="s">
        <v>382</v>
      </c>
      <c r="H6" s="925" t="s">
        <v>374</v>
      </c>
      <c r="I6" s="926" t="s">
        <v>385</v>
      </c>
      <c r="J6" s="924" t="s">
        <v>382</v>
      </c>
      <c r="K6" s="927" t="s">
        <v>374</v>
      </c>
    </row>
    <row r="7" spans="1:11" ht="16.5" customHeight="1">
      <c r="A7" s="862" t="s">
        <v>408</v>
      </c>
      <c r="B7" s="864">
        <v>823234.4774307599</v>
      </c>
      <c r="C7" s="864">
        <v>823676.0438939976</v>
      </c>
      <c r="D7" s="864">
        <v>1011822.9419802343</v>
      </c>
      <c r="E7" s="865">
        <v>1015799.1468018806</v>
      </c>
      <c r="F7" s="866">
        <v>441.56646323762834</v>
      </c>
      <c r="G7" s="928"/>
      <c r="H7" s="868">
        <v>0.0536379944406261</v>
      </c>
      <c r="I7" s="864">
        <v>3976.2048216462135</v>
      </c>
      <c r="J7" s="929"/>
      <c r="K7" s="870">
        <v>0.3929743690002126</v>
      </c>
    </row>
    <row r="8" spans="1:11" ht="16.5" customHeight="1">
      <c r="A8" s="871" t="s">
        <v>1143</v>
      </c>
      <c r="B8" s="872">
        <v>82212.36750010483</v>
      </c>
      <c r="C8" s="872">
        <v>75625.95676102658</v>
      </c>
      <c r="D8" s="872">
        <v>94900.27248609503</v>
      </c>
      <c r="E8" s="877">
        <v>89076.85135974627</v>
      </c>
      <c r="F8" s="875">
        <v>-6586.410739078245</v>
      </c>
      <c r="G8" s="930"/>
      <c r="H8" s="877">
        <v>-8.01145975886152</v>
      </c>
      <c r="I8" s="873">
        <v>-5823.421126348752</v>
      </c>
      <c r="J8" s="874"/>
      <c r="K8" s="878">
        <v>-6.136358699288257</v>
      </c>
    </row>
    <row r="9" spans="1:11" ht="16.5" customHeight="1">
      <c r="A9" s="871" t="s">
        <v>1144</v>
      </c>
      <c r="B9" s="872">
        <v>71929.33289121925</v>
      </c>
      <c r="C9" s="872">
        <v>66402.77392710999</v>
      </c>
      <c r="D9" s="872">
        <v>84760.75704490568</v>
      </c>
      <c r="E9" s="877">
        <v>78158.50746738439</v>
      </c>
      <c r="F9" s="875">
        <v>-5526.5589641092665</v>
      </c>
      <c r="G9" s="930"/>
      <c r="H9" s="877">
        <v>-7.683317419983912</v>
      </c>
      <c r="I9" s="873">
        <v>-6602.249577521288</v>
      </c>
      <c r="J9" s="874"/>
      <c r="K9" s="878">
        <v>-7.789276320436191</v>
      </c>
    </row>
    <row r="10" spans="1:11" ht="16.5" customHeight="1">
      <c r="A10" s="871" t="s">
        <v>1145</v>
      </c>
      <c r="B10" s="872">
        <v>10283.034608885579</v>
      </c>
      <c r="C10" s="872">
        <v>9223.1828339166</v>
      </c>
      <c r="D10" s="872">
        <v>10139.515441189349</v>
      </c>
      <c r="E10" s="877">
        <v>10918.343892361874</v>
      </c>
      <c r="F10" s="875">
        <v>-1059.8517749689781</v>
      </c>
      <c r="G10" s="930"/>
      <c r="H10" s="877">
        <v>-10.306799648939812</v>
      </c>
      <c r="I10" s="873">
        <v>778.8284511725251</v>
      </c>
      <c r="J10" s="874"/>
      <c r="K10" s="878">
        <v>7.681121013029098</v>
      </c>
    </row>
    <row r="11" spans="1:11" ht="16.5" customHeight="1">
      <c r="A11" s="871" t="s">
        <v>1146</v>
      </c>
      <c r="B11" s="872">
        <v>302587.2638896918</v>
      </c>
      <c r="C11" s="872">
        <v>301694.7684477784</v>
      </c>
      <c r="D11" s="872">
        <v>397168.60178194405</v>
      </c>
      <c r="E11" s="877">
        <v>404465.091678875</v>
      </c>
      <c r="F11" s="875">
        <v>-892.4954419133719</v>
      </c>
      <c r="G11" s="930"/>
      <c r="H11" s="877">
        <v>-0.29495472824617336</v>
      </c>
      <c r="I11" s="873">
        <v>7296.489896930929</v>
      </c>
      <c r="J11" s="874"/>
      <c r="K11" s="878">
        <v>1.8371265664492011</v>
      </c>
    </row>
    <row r="12" spans="1:11" ht="16.5" customHeight="1">
      <c r="A12" s="871" t="s">
        <v>1144</v>
      </c>
      <c r="B12" s="872">
        <v>296814.720093358</v>
      </c>
      <c r="C12" s="872">
        <v>296041.87220602314</v>
      </c>
      <c r="D12" s="872">
        <v>391294.593449085</v>
      </c>
      <c r="E12" s="877">
        <v>398354.51045359066</v>
      </c>
      <c r="F12" s="875">
        <v>-772.8478873348795</v>
      </c>
      <c r="G12" s="930"/>
      <c r="H12" s="877">
        <v>-0.2603805792016627</v>
      </c>
      <c r="I12" s="873">
        <v>7059.917004505638</v>
      </c>
      <c r="J12" s="874"/>
      <c r="K12" s="878">
        <v>1.8042459882401287</v>
      </c>
    </row>
    <row r="13" spans="1:11" ht="16.5" customHeight="1">
      <c r="A13" s="871" t="s">
        <v>1145</v>
      </c>
      <c r="B13" s="872">
        <v>5772.54379633377</v>
      </c>
      <c r="C13" s="872">
        <v>5652.896241755291</v>
      </c>
      <c r="D13" s="872">
        <v>5874.008332859027</v>
      </c>
      <c r="E13" s="877">
        <v>6110.581225284309</v>
      </c>
      <c r="F13" s="875">
        <v>-119.64755457847878</v>
      </c>
      <c r="G13" s="930"/>
      <c r="H13" s="877">
        <v>-2.072700681014646</v>
      </c>
      <c r="I13" s="873">
        <v>236.57289242528168</v>
      </c>
      <c r="J13" s="874"/>
      <c r="K13" s="878">
        <v>4.027452448473728</v>
      </c>
    </row>
    <row r="14" spans="1:11" ht="16.5" customHeight="1">
      <c r="A14" s="871" t="s">
        <v>1147</v>
      </c>
      <c r="B14" s="872">
        <v>323746.35024089</v>
      </c>
      <c r="C14" s="872">
        <v>333095.2109041312</v>
      </c>
      <c r="D14" s="872">
        <v>368223.5492548013</v>
      </c>
      <c r="E14" s="877">
        <v>366172.67016172985</v>
      </c>
      <c r="F14" s="875">
        <v>9348.860663241183</v>
      </c>
      <c r="G14" s="930"/>
      <c r="H14" s="877">
        <v>2.8877115236310695</v>
      </c>
      <c r="I14" s="873">
        <v>-2050.879093071446</v>
      </c>
      <c r="J14" s="874"/>
      <c r="K14" s="878">
        <v>-0.5569657609411315</v>
      </c>
    </row>
    <row r="15" spans="1:11" ht="16.5" customHeight="1">
      <c r="A15" s="871" t="s">
        <v>1144</v>
      </c>
      <c r="B15" s="872">
        <v>293642.67070098</v>
      </c>
      <c r="C15" s="872">
        <v>301733.3846099</v>
      </c>
      <c r="D15" s="872">
        <v>334232.35008284904</v>
      </c>
      <c r="E15" s="877">
        <v>332688.80895054986</v>
      </c>
      <c r="F15" s="875">
        <v>8090.713908920006</v>
      </c>
      <c r="G15" s="930"/>
      <c r="H15" s="877">
        <v>2.7552923046251956</v>
      </c>
      <c r="I15" s="873">
        <v>-1543.5411322991713</v>
      </c>
      <c r="J15" s="874"/>
      <c r="K15" s="878">
        <v>-0.461816796583742</v>
      </c>
    </row>
    <row r="16" spans="1:11" ht="16.5" customHeight="1">
      <c r="A16" s="871" t="s">
        <v>1145</v>
      </c>
      <c r="B16" s="872">
        <v>30103.67953991</v>
      </c>
      <c r="C16" s="872">
        <v>31361.826294231163</v>
      </c>
      <c r="D16" s="872">
        <v>33991.199171952256</v>
      </c>
      <c r="E16" s="877">
        <v>33483.86121117999</v>
      </c>
      <c r="F16" s="875">
        <v>1258.146754321162</v>
      </c>
      <c r="G16" s="930"/>
      <c r="H16" s="877">
        <v>4.1793786458999875</v>
      </c>
      <c r="I16" s="873">
        <v>-507.33796077226725</v>
      </c>
      <c r="J16" s="874"/>
      <c r="K16" s="878">
        <v>-1.4925568180333448</v>
      </c>
    </row>
    <row r="17" spans="1:11" ht="16.5" customHeight="1">
      <c r="A17" s="871" t="s">
        <v>1148</v>
      </c>
      <c r="B17" s="872">
        <v>109336.9916508533</v>
      </c>
      <c r="C17" s="872">
        <v>107603.58667367138</v>
      </c>
      <c r="D17" s="872">
        <v>144729.8672938739</v>
      </c>
      <c r="E17" s="877">
        <v>149210.73273623944</v>
      </c>
      <c r="F17" s="875">
        <v>-1733.4049771819264</v>
      </c>
      <c r="G17" s="930"/>
      <c r="H17" s="877">
        <v>-1.5853783344590477</v>
      </c>
      <c r="I17" s="873">
        <v>4480.8654423655535</v>
      </c>
      <c r="J17" s="874"/>
      <c r="K17" s="878">
        <v>3.0960198652481035</v>
      </c>
    </row>
    <row r="18" spans="1:11" ht="16.5" customHeight="1">
      <c r="A18" s="871" t="s">
        <v>1144</v>
      </c>
      <c r="B18" s="872">
        <v>103159.82678415003</v>
      </c>
      <c r="C18" s="872">
        <v>101208.83026814878</v>
      </c>
      <c r="D18" s="872">
        <v>134268.99689922863</v>
      </c>
      <c r="E18" s="877">
        <v>137342.8874824418</v>
      </c>
      <c r="F18" s="875">
        <v>-1950.9965160012507</v>
      </c>
      <c r="G18" s="930"/>
      <c r="H18" s="877">
        <v>-1.8912367118291935</v>
      </c>
      <c r="I18" s="873">
        <v>3073.890583213157</v>
      </c>
      <c r="J18" s="874"/>
      <c r="K18" s="878">
        <v>2.289352459764162</v>
      </c>
    </row>
    <row r="19" spans="1:11" ht="16.5" customHeight="1">
      <c r="A19" s="871" t="s">
        <v>1145</v>
      </c>
      <c r="B19" s="872">
        <v>6177.164866703274</v>
      </c>
      <c r="C19" s="872">
        <v>6394.7564055225985</v>
      </c>
      <c r="D19" s="872">
        <v>10460.870394645255</v>
      </c>
      <c r="E19" s="877">
        <v>11867.84525379766</v>
      </c>
      <c r="F19" s="875">
        <v>217.59153881932434</v>
      </c>
      <c r="G19" s="930"/>
      <c r="H19" s="877">
        <v>3.5225146732315076</v>
      </c>
      <c r="I19" s="873">
        <v>1406.974859152404</v>
      </c>
      <c r="J19" s="874"/>
      <c r="K19" s="878">
        <v>13.449883289564612</v>
      </c>
    </row>
    <row r="20" spans="1:11" ht="16.5" customHeight="1">
      <c r="A20" s="871" t="s">
        <v>1149</v>
      </c>
      <c r="B20" s="872">
        <v>5351.50414922</v>
      </c>
      <c r="C20" s="872">
        <v>5656.52110739</v>
      </c>
      <c r="D20" s="872">
        <v>6800.65116352</v>
      </c>
      <c r="E20" s="877">
        <v>6873.800865290001</v>
      </c>
      <c r="F20" s="875">
        <v>305.0169581700002</v>
      </c>
      <c r="G20" s="930"/>
      <c r="H20" s="877">
        <v>5.699649101728856</v>
      </c>
      <c r="I20" s="873">
        <v>73.14970177000032</v>
      </c>
      <c r="J20" s="874"/>
      <c r="K20" s="878">
        <v>1.0756279069626358</v>
      </c>
    </row>
    <row r="21" spans="1:11" ht="16.5" customHeight="1">
      <c r="A21" s="862" t="s">
        <v>435</v>
      </c>
      <c r="B21" s="863">
        <v>8327.68</v>
      </c>
      <c r="C21" s="863">
        <v>4659.25786871</v>
      </c>
      <c r="D21" s="863">
        <v>473.27786871</v>
      </c>
      <c r="E21" s="868">
        <v>70.77786870999999</v>
      </c>
      <c r="F21" s="866">
        <v>-3668.42213129</v>
      </c>
      <c r="G21" s="928"/>
      <c r="H21" s="868">
        <v>-44.05094973978347</v>
      </c>
      <c r="I21" s="864">
        <v>-402.5</v>
      </c>
      <c r="J21" s="865"/>
      <c r="K21" s="870">
        <v>-85.04517675780674</v>
      </c>
    </row>
    <row r="22" spans="1:11" ht="16.5" customHeight="1">
      <c r="A22" s="862" t="s">
        <v>411</v>
      </c>
      <c r="B22" s="863">
        <v>2227.89023374</v>
      </c>
      <c r="C22" s="863">
        <v>2409.4332717800003</v>
      </c>
      <c r="D22" s="863">
        <v>2507.9283262100003</v>
      </c>
      <c r="E22" s="868">
        <v>2528.8254586299995</v>
      </c>
      <c r="F22" s="866">
        <v>181.54303804000028</v>
      </c>
      <c r="G22" s="928"/>
      <c r="H22" s="868">
        <v>8.148652715948248</v>
      </c>
      <c r="I22" s="864">
        <v>20.897132419999252</v>
      </c>
      <c r="J22" s="865"/>
      <c r="K22" s="870">
        <v>0.833242808480861</v>
      </c>
    </row>
    <row r="23" spans="1:11" ht="16.5" customHeight="1">
      <c r="A23" s="954" t="s">
        <v>412</v>
      </c>
      <c r="B23" s="863">
        <v>225879.4852821733</v>
      </c>
      <c r="C23" s="863">
        <v>237782.07089596338</v>
      </c>
      <c r="D23" s="863">
        <v>251983.82263072615</v>
      </c>
      <c r="E23" s="868">
        <v>277697.32578891417</v>
      </c>
      <c r="F23" s="866">
        <v>11902.585613790085</v>
      </c>
      <c r="G23" s="928"/>
      <c r="H23" s="868">
        <v>5.269440736913815</v>
      </c>
      <c r="I23" s="864">
        <v>25713.503158188018</v>
      </c>
      <c r="J23" s="865"/>
      <c r="K23" s="870">
        <v>10.204426176941643</v>
      </c>
    </row>
    <row r="24" spans="1:11" ht="16.5" customHeight="1">
      <c r="A24" s="955" t="s">
        <v>413</v>
      </c>
      <c r="B24" s="872">
        <v>98705.74745013002</v>
      </c>
      <c r="C24" s="872">
        <v>98793.45640516999</v>
      </c>
      <c r="D24" s="872">
        <v>104817.05232587</v>
      </c>
      <c r="E24" s="877">
        <v>104846.54609244001</v>
      </c>
      <c r="F24" s="875">
        <v>87.70895503996871</v>
      </c>
      <c r="G24" s="930"/>
      <c r="H24" s="877">
        <v>0.08885901510880376</v>
      </c>
      <c r="I24" s="873">
        <v>29.493766570012667</v>
      </c>
      <c r="J24" s="874"/>
      <c r="K24" s="878">
        <v>0.02813832855966823</v>
      </c>
    </row>
    <row r="25" spans="1:11" ht="16.5" customHeight="1">
      <c r="A25" s="955" t="s">
        <v>414</v>
      </c>
      <c r="B25" s="872">
        <v>35207.753525598324</v>
      </c>
      <c r="C25" s="872">
        <v>52800.58793155469</v>
      </c>
      <c r="D25" s="872">
        <v>46787.397031850145</v>
      </c>
      <c r="E25" s="877">
        <v>64544.309562774535</v>
      </c>
      <c r="F25" s="875">
        <v>17592.834405956368</v>
      </c>
      <c r="G25" s="930"/>
      <c r="H25" s="877">
        <v>49.96863657650078</v>
      </c>
      <c r="I25" s="873">
        <v>17756.91253092439</v>
      </c>
      <c r="J25" s="874"/>
      <c r="K25" s="878">
        <v>37.95234113758565</v>
      </c>
    </row>
    <row r="26" spans="1:11" ht="16.5" customHeight="1">
      <c r="A26" s="955" t="s">
        <v>415</v>
      </c>
      <c r="B26" s="872">
        <v>91965.98430644497</v>
      </c>
      <c r="C26" s="872">
        <v>86188.0265592387</v>
      </c>
      <c r="D26" s="872">
        <v>100379.37327300599</v>
      </c>
      <c r="E26" s="877">
        <v>108306.47013369964</v>
      </c>
      <c r="F26" s="875">
        <v>-5777.9577472062665</v>
      </c>
      <c r="G26" s="930"/>
      <c r="H26" s="877">
        <v>-6.282711799129135</v>
      </c>
      <c r="I26" s="873">
        <v>7927.096860693651</v>
      </c>
      <c r="J26" s="874"/>
      <c r="K26" s="878">
        <v>7.8971372327001825</v>
      </c>
    </row>
    <row r="27" spans="1:11" ht="16.5" customHeight="1">
      <c r="A27" s="956" t="s">
        <v>1150</v>
      </c>
      <c r="B27" s="957">
        <v>1059669.5329466732</v>
      </c>
      <c r="C27" s="957">
        <v>1068526.805930451</v>
      </c>
      <c r="D27" s="957">
        <v>1266787.9708058806</v>
      </c>
      <c r="E27" s="958">
        <v>1296096.0759181348</v>
      </c>
      <c r="F27" s="959">
        <v>8857.272983777802</v>
      </c>
      <c r="G27" s="960"/>
      <c r="H27" s="958">
        <v>0.8358523774056205</v>
      </c>
      <c r="I27" s="961">
        <v>29308.105112254154</v>
      </c>
      <c r="J27" s="962"/>
      <c r="K27" s="963">
        <v>2.313576209095946</v>
      </c>
    </row>
    <row r="28" spans="1:11" ht="16.5" customHeight="1">
      <c r="A28" s="862" t="s">
        <v>1151</v>
      </c>
      <c r="B28" s="863">
        <v>140541.85284036596</v>
      </c>
      <c r="C28" s="863">
        <v>136962.09685290282</v>
      </c>
      <c r="D28" s="863">
        <v>200521.47053189974</v>
      </c>
      <c r="E28" s="868">
        <v>205124.34343653623</v>
      </c>
      <c r="F28" s="866">
        <v>-3579.7559874631406</v>
      </c>
      <c r="G28" s="928"/>
      <c r="H28" s="868">
        <v>-2.5471102843145204</v>
      </c>
      <c r="I28" s="864">
        <v>4602.87290463649</v>
      </c>
      <c r="J28" s="865"/>
      <c r="K28" s="870">
        <v>2.2954514010030893</v>
      </c>
    </row>
    <row r="29" spans="1:11" ht="16.5" customHeight="1">
      <c r="A29" s="871" t="s">
        <v>1152</v>
      </c>
      <c r="B29" s="872">
        <v>23431.563178128</v>
      </c>
      <c r="C29" s="872">
        <v>19543.132048163</v>
      </c>
      <c r="D29" s="872">
        <v>30353.971786665996</v>
      </c>
      <c r="E29" s="877">
        <v>24795.324548265005</v>
      </c>
      <c r="F29" s="875">
        <v>-3888.431129965</v>
      </c>
      <c r="G29" s="930"/>
      <c r="H29" s="877">
        <v>-16.59484303460652</v>
      </c>
      <c r="I29" s="873">
        <v>-5558.64723840099</v>
      </c>
      <c r="J29" s="874"/>
      <c r="K29" s="878">
        <v>-18.3127508896309</v>
      </c>
    </row>
    <row r="30" spans="1:11" ht="16.5" customHeight="1">
      <c r="A30" s="871" t="s">
        <v>1153</v>
      </c>
      <c r="B30" s="872">
        <v>59611.945390479996</v>
      </c>
      <c r="C30" s="872">
        <v>61792.37459463</v>
      </c>
      <c r="D30" s="872">
        <v>109356.96798336</v>
      </c>
      <c r="E30" s="877">
        <v>109163.71546906</v>
      </c>
      <c r="F30" s="875">
        <v>2180.429204150001</v>
      </c>
      <c r="G30" s="930"/>
      <c r="H30" s="877">
        <v>3.6577051627276953</v>
      </c>
      <c r="I30" s="873">
        <v>-193.2525142999948</v>
      </c>
      <c r="J30" s="874"/>
      <c r="K30" s="878">
        <v>-0.17671714739695465</v>
      </c>
    </row>
    <row r="31" spans="1:11" ht="16.5" customHeight="1">
      <c r="A31" s="871" t="s">
        <v>1154</v>
      </c>
      <c r="B31" s="872">
        <v>539.9387125645001</v>
      </c>
      <c r="C31" s="872">
        <v>622.61861171475</v>
      </c>
      <c r="D31" s="872">
        <v>688.07762990025</v>
      </c>
      <c r="E31" s="877">
        <v>655.7422398527488</v>
      </c>
      <c r="F31" s="875">
        <v>82.67989915024998</v>
      </c>
      <c r="G31" s="930"/>
      <c r="H31" s="877">
        <v>15.312830368756563</v>
      </c>
      <c r="I31" s="873">
        <v>-32.33539004750128</v>
      </c>
      <c r="J31" s="874"/>
      <c r="K31" s="878">
        <v>-4.6993810934078635</v>
      </c>
    </row>
    <row r="32" spans="1:11" ht="16.5" customHeight="1">
      <c r="A32" s="871" t="s">
        <v>1155</v>
      </c>
      <c r="B32" s="873">
        <v>56783.51974979347</v>
      </c>
      <c r="C32" s="873">
        <v>54724.50670231509</v>
      </c>
      <c r="D32" s="873">
        <v>59753.6633239735</v>
      </c>
      <c r="E32" s="874">
        <v>70172.57662935849</v>
      </c>
      <c r="F32" s="875">
        <v>-2059.01304747838</v>
      </c>
      <c r="G32" s="930"/>
      <c r="H32" s="877">
        <v>-3.6260750593676767</v>
      </c>
      <c r="I32" s="873">
        <v>10418.913305384987</v>
      </c>
      <c r="J32" s="874"/>
      <c r="K32" s="878">
        <v>17.436442764848632</v>
      </c>
    </row>
    <row r="33" spans="1:11" ht="16.5" customHeight="1">
      <c r="A33" s="871" t="s">
        <v>1156</v>
      </c>
      <c r="B33" s="872">
        <v>174.8858094</v>
      </c>
      <c r="C33" s="872">
        <v>279.46489607999996</v>
      </c>
      <c r="D33" s="872">
        <v>368.789808</v>
      </c>
      <c r="E33" s="877">
        <v>336.98455</v>
      </c>
      <c r="F33" s="875">
        <v>104.57908667999996</v>
      </c>
      <c r="G33" s="930"/>
      <c r="H33" s="877">
        <v>59.798497681882225</v>
      </c>
      <c r="I33" s="873">
        <v>-31.80525799999998</v>
      </c>
      <c r="J33" s="874"/>
      <c r="K33" s="878">
        <v>-8.624223693296855</v>
      </c>
    </row>
    <row r="34" spans="1:11" ht="16.5" customHeight="1">
      <c r="A34" s="931" t="s">
        <v>1157</v>
      </c>
      <c r="B34" s="863">
        <v>854869.8550058439</v>
      </c>
      <c r="C34" s="863">
        <v>856050.3855877748</v>
      </c>
      <c r="D34" s="863">
        <v>967654.228966491</v>
      </c>
      <c r="E34" s="868">
        <v>974319.8735599284</v>
      </c>
      <c r="F34" s="866">
        <v>1180.530581930885</v>
      </c>
      <c r="G34" s="928"/>
      <c r="H34" s="868">
        <v>0.13809477255725844</v>
      </c>
      <c r="I34" s="864">
        <v>6665.644593437435</v>
      </c>
      <c r="J34" s="865"/>
      <c r="K34" s="870">
        <v>0.6888457047882401</v>
      </c>
    </row>
    <row r="35" spans="1:11" ht="16.5" customHeight="1">
      <c r="A35" s="871" t="s">
        <v>1158</v>
      </c>
      <c r="B35" s="872">
        <v>111002.99299999999</v>
      </c>
      <c r="C35" s="872">
        <v>111764.79</v>
      </c>
      <c r="D35" s="872">
        <v>137031.6</v>
      </c>
      <c r="E35" s="877">
        <v>137031.6</v>
      </c>
      <c r="F35" s="875">
        <v>761.7970000000059</v>
      </c>
      <c r="G35" s="930"/>
      <c r="H35" s="877">
        <v>0.6862850986369404</v>
      </c>
      <c r="I35" s="873">
        <v>0</v>
      </c>
      <c r="J35" s="874"/>
      <c r="K35" s="878">
        <v>0</v>
      </c>
    </row>
    <row r="36" spans="1:11" ht="16.5" customHeight="1">
      <c r="A36" s="871" t="s">
        <v>1159</v>
      </c>
      <c r="B36" s="872">
        <v>6347.5535</v>
      </c>
      <c r="C36" s="872">
        <v>6968.971410749999</v>
      </c>
      <c r="D36" s="872">
        <v>10070.55929792</v>
      </c>
      <c r="E36" s="877">
        <v>10924.705306889999</v>
      </c>
      <c r="F36" s="875">
        <v>621.4179107499995</v>
      </c>
      <c r="G36" s="930"/>
      <c r="H36" s="877">
        <v>9.789880632750862</v>
      </c>
      <c r="I36" s="873">
        <v>854.1460089699995</v>
      </c>
      <c r="J36" s="874"/>
      <c r="K36" s="878">
        <v>8.481614413872892</v>
      </c>
    </row>
    <row r="37" spans="1:11" ht="16.5" customHeight="1">
      <c r="A37" s="879" t="s">
        <v>1160</v>
      </c>
      <c r="B37" s="872">
        <v>12884.595125481617</v>
      </c>
      <c r="C37" s="872">
        <v>11311.35324208109</v>
      </c>
      <c r="D37" s="872">
        <v>11754.169154773677</v>
      </c>
      <c r="E37" s="877">
        <v>13136.42507550835</v>
      </c>
      <c r="F37" s="875">
        <v>-1573.2418834005275</v>
      </c>
      <c r="G37" s="930"/>
      <c r="H37" s="877">
        <v>-12.210254711761623</v>
      </c>
      <c r="I37" s="873">
        <v>1382.255920734673</v>
      </c>
      <c r="J37" s="874"/>
      <c r="K37" s="878">
        <v>11.759707577232735</v>
      </c>
    </row>
    <row r="38" spans="1:11" ht="16.5" customHeight="1">
      <c r="A38" s="964" t="s">
        <v>1161</v>
      </c>
      <c r="B38" s="872">
        <v>2854.657</v>
      </c>
      <c r="C38" s="872">
        <v>2663.43348877</v>
      </c>
      <c r="D38" s="872">
        <v>1974.7504720499999</v>
      </c>
      <c r="E38" s="965">
        <v>1931.45538306</v>
      </c>
      <c r="F38" s="875">
        <v>-191.22351122999999</v>
      </c>
      <c r="G38" s="930"/>
      <c r="H38" s="877">
        <v>-6.69865105439988</v>
      </c>
      <c r="I38" s="873">
        <v>-43.29508898999984</v>
      </c>
      <c r="J38" s="874"/>
      <c r="K38" s="878">
        <v>-2.192433403753283</v>
      </c>
    </row>
    <row r="39" spans="1:11" ht="16.5" customHeight="1">
      <c r="A39" s="964" t="s">
        <v>1162</v>
      </c>
      <c r="B39" s="872">
        <v>10029.938125481616</v>
      </c>
      <c r="C39" s="872">
        <v>8647.91975331109</v>
      </c>
      <c r="D39" s="872">
        <v>9779.418682723677</v>
      </c>
      <c r="E39" s="877">
        <v>11204.96969244835</v>
      </c>
      <c r="F39" s="875">
        <v>-1382.018372170527</v>
      </c>
      <c r="G39" s="930"/>
      <c r="H39" s="877">
        <v>-13.778932181639611</v>
      </c>
      <c r="I39" s="873">
        <v>1425.5510097246733</v>
      </c>
      <c r="J39" s="874"/>
      <c r="K39" s="878">
        <v>14.5770526446838</v>
      </c>
    </row>
    <row r="40" spans="1:11" ht="16.5" customHeight="1">
      <c r="A40" s="871" t="s">
        <v>1163</v>
      </c>
      <c r="B40" s="872">
        <v>722900.1464051999</v>
      </c>
      <c r="C40" s="872">
        <v>722756.5777933986</v>
      </c>
      <c r="D40" s="872">
        <v>805307.5172847573</v>
      </c>
      <c r="E40" s="877">
        <v>809596.3395425901</v>
      </c>
      <c r="F40" s="875">
        <v>-143.5686118012527</v>
      </c>
      <c r="G40" s="930"/>
      <c r="H40" s="877">
        <v>-0.019860088909261286</v>
      </c>
      <c r="I40" s="873">
        <v>4288.82225783274</v>
      </c>
      <c r="J40" s="874"/>
      <c r="K40" s="878">
        <v>0.5325695049132653</v>
      </c>
    </row>
    <row r="41" spans="1:11" ht="16.5" customHeight="1">
      <c r="A41" s="879" t="s">
        <v>1164</v>
      </c>
      <c r="B41" s="872">
        <v>694399.071558579</v>
      </c>
      <c r="C41" s="872">
        <v>690289.7195905461</v>
      </c>
      <c r="D41" s="872">
        <v>779262.5258145572</v>
      </c>
      <c r="E41" s="877">
        <v>779707.3241544795</v>
      </c>
      <c r="F41" s="875">
        <v>-4109.35196803289</v>
      </c>
      <c r="G41" s="930"/>
      <c r="H41" s="877">
        <v>-0.591785348849826</v>
      </c>
      <c r="I41" s="873">
        <v>444.79833992233034</v>
      </c>
      <c r="J41" s="874"/>
      <c r="K41" s="878">
        <v>0.057079395606427503</v>
      </c>
    </row>
    <row r="42" spans="1:11" ht="16.5" customHeight="1">
      <c r="A42" s="879" t="s">
        <v>1165</v>
      </c>
      <c r="B42" s="872">
        <v>28501.07484662093</v>
      </c>
      <c r="C42" s="872">
        <v>32466.858202852483</v>
      </c>
      <c r="D42" s="872">
        <v>26044.99147020016</v>
      </c>
      <c r="E42" s="877">
        <v>29889.01538811057</v>
      </c>
      <c r="F42" s="875">
        <v>3965.7833562315536</v>
      </c>
      <c r="G42" s="930"/>
      <c r="H42" s="877">
        <v>13.914504549647658</v>
      </c>
      <c r="I42" s="873">
        <v>3844.02391791041</v>
      </c>
      <c r="J42" s="874"/>
      <c r="K42" s="878">
        <v>14.759167505616649</v>
      </c>
    </row>
    <row r="43" spans="1:11" ht="16.5" customHeight="1">
      <c r="A43" s="889" t="s">
        <v>1166</v>
      </c>
      <c r="B43" s="966">
        <v>1734.5669751625092</v>
      </c>
      <c r="C43" s="966">
        <v>3248.6931415449994</v>
      </c>
      <c r="D43" s="966">
        <v>3490.38322904</v>
      </c>
      <c r="E43" s="893">
        <v>3630.8036349399995</v>
      </c>
      <c r="F43" s="892">
        <v>1514.1261663824903</v>
      </c>
      <c r="G43" s="967"/>
      <c r="H43" s="893">
        <v>87.2913060183585</v>
      </c>
      <c r="I43" s="890">
        <v>140.42040589999942</v>
      </c>
      <c r="J43" s="891"/>
      <c r="K43" s="894">
        <v>4.0230655686086605</v>
      </c>
    </row>
    <row r="44" spans="1:11" s="969" customFormat="1" ht="16.5" customHeight="1" thickBot="1">
      <c r="A44" s="968" t="s">
        <v>394</v>
      </c>
      <c r="B44" s="896">
        <v>64257.85687766676</v>
      </c>
      <c r="C44" s="897">
        <v>75514.2828179456</v>
      </c>
      <c r="D44" s="896">
        <v>98612.22561410829</v>
      </c>
      <c r="E44" s="900">
        <v>116651.87007530508</v>
      </c>
      <c r="F44" s="899">
        <v>11256.425940278838</v>
      </c>
      <c r="G44" s="940"/>
      <c r="H44" s="900">
        <v>17.517586933701615</v>
      </c>
      <c r="I44" s="897">
        <v>18039.64446119679</v>
      </c>
      <c r="J44" s="898"/>
      <c r="K44" s="901">
        <v>18.293517207278086</v>
      </c>
    </row>
    <row r="45" spans="1:11" ht="16.5" customHeight="1" thickTop="1">
      <c r="A45" s="506" t="s">
        <v>1107</v>
      </c>
      <c r="B45" s="670"/>
      <c r="C45" s="37"/>
      <c r="D45" s="943"/>
      <c r="E45" s="943"/>
      <c r="F45" s="872"/>
      <c r="G45" s="873"/>
      <c r="H45" s="872"/>
      <c r="I45" s="873"/>
      <c r="J45" s="873"/>
      <c r="K45" s="873"/>
    </row>
    <row r="46" spans="1:11" ht="16.5" customHeight="1">
      <c r="A46" s="973" t="s">
        <v>1384</v>
      </c>
      <c r="B46" s="947"/>
      <c r="C46" s="948"/>
      <c r="D46" s="943"/>
      <c r="E46" s="943"/>
      <c r="F46" s="872"/>
      <c r="G46" s="873"/>
      <c r="H46" s="872"/>
      <c r="I46" s="873"/>
      <c r="J46" s="873"/>
      <c r="K46" s="873"/>
    </row>
    <row r="47" spans="1:11" ht="16.5" customHeight="1">
      <c r="A47" s="973" t="s">
        <v>1385</v>
      </c>
      <c r="B47" s="947"/>
      <c r="C47" s="970"/>
      <c r="D47" s="943"/>
      <c r="E47" s="943"/>
      <c r="F47" s="872"/>
      <c r="G47" s="873"/>
      <c r="H47" s="872"/>
      <c r="I47" s="873"/>
      <c r="J47" s="873"/>
      <c r="K47" s="873"/>
    </row>
    <row r="48" spans="1:11" ht="16.5" customHeight="1">
      <c r="A48" s="944" t="s">
        <v>1108</v>
      </c>
      <c r="B48" s="670"/>
      <c r="C48" s="37"/>
      <c r="D48" s="943"/>
      <c r="E48" s="943"/>
      <c r="F48" s="872"/>
      <c r="G48" s="873"/>
      <c r="H48" s="872"/>
      <c r="I48" s="873"/>
      <c r="J48" s="873"/>
      <c r="K48" s="873"/>
    </row>
    <row r="49" spans="1:11" ht="16.5" customHeight="1">
      <c r="A49" s="915" t="s">
        <v>416</v>
      </c>
      <c r="B49" s="913">
        <v>90.35905108437451</v>
      </c>
      <c r="C49" s="913">
        <v>90.36144745318829</v>
      </c>
      <c r="D49" s="913">
        <v>82.0916975198134</v>
      </c>
      <c r="E49" s="913">
        <v>82.42655806475406</v>
      </c>
      <c r="F49" s="909"/>
      <c r="G49" s="970"/>
      <c r="H49" s="909"/>
      <c r="I49" s="970"/>
      <c r="J49" s="970"/>
      <c r="K49" s="970"/>
    </row>
    <row r="50" spans="1:11" ht="16.5" customHeight="1">
      <c r="A50" s="971" t="s">
        <v>417</v>
      </c>
      <c r="B50" s="948">
        <v>30.555674323239547</v>
      </c>
      <c r="C50" s="948">
        <v>30.197173839975438</v>
      </c>
      <c r="D50" s="948">
        <v>33.36088326592754</v>
      </c>
      <c r="E50" s="948">
        <v>33.683424967797265</v>
      </c>
      <c r="F50" s="909"/>
      <c r="G50" s="970"/>
      <c r="H50" s="909"/>
      <c r="I50" s="970"/>
      <c r="J50" s="970"/>
      <c r="K50" s="970"/>
    </row>
    <row r="51" spans="1:11" ht="16.5" customHeight="1">
      <c r="A51" s="909" t="s">
        <v>400</v>
      </c>
      <c r="B51" s="972">
        <v>4493.712391947862</v>
      </c>
      <c r="C51" s="972">
        <v>3553.7234083691947</v>
      </c>
      <c r="D51" s="972">
        <v>958.6025160578647</v>
      </c>
      <c r="E51" s="972">
        <v>9549.665462897421</v>
      </c>
      <c r="F51" s="911">
        <v>-982.109157048667</v>
      </c>
      <c r="G51" s="945" t="s">
        <v>361</v>
      </c>
      <c r="H51" s="911">
        <v>-21.855185009358337</v>
      </c>
      <c r="I51" s="913">
        <v>8522.854499767556</v>
      </c>
      <c r="J51" s="945" t="s">
        <v>362</v>
      </c>
      <c r="K51" s="913">
        <v>889.0916054358746</v>
      </c>
    </row>
    <row r="52" spans="1:11" ht="16.5" customHeight="1">
      <c r="A52" s="909" t="s">
        <v>401</v>
      </c>
      <c r="B52" s="948">
        <v>766404.374004183</v>
      </c>
      <c r="C52" s="948">
        <v>767489.6180383749</v>
      </c>
      <c r="D52" s="948">
        <v>950398.7004301491</v>
      </c>
      <c r="E52" s="948">
        <v>943868.8609099942</v>
      </c>
      <c r="F52" s="911">
        <v>1127.3642076619426</v>
      </c>
      <c r="G52" s="945" t="s">
        <v>361</v>
      </c>
      <c r="H52" s="911">
        <v>0.1470978305841179</v>
      </c>
      <c r="I52" s="913">
        <v>-6461.63107308287</v>
      </c>
      <c r="J52" s="945" t="s">
        <v>362</v>
      </c>
      <c r="K52" s="913">
        <v>-0.6798863540278774</v>
      </c>
    </row>
    <row r="53" spans="1:11" ht="16.5" customHeight="1">
      <c r="A53" s="915" t="s">
        <v>1141</v>
      </c>
      <c r="B53" s="911">
        <v>161446.74259510654</v>
      </c>
      <c r="C53" s="911">
        <v>161988.3231819378</v>
      </c>
      <c r="D53" s="911">
        <v>153002.80720861786</v>
      </c>
      <c r="E53" s="911">
        <v>160708.4711636091</v>
      </c>
      <c r="F53" s="911">
        <v>499.46041336126007</v>
      </c>
      <c r="G53" s="945" t="s">
        <v>361</v>
      </c>
      <c r="H53" s="911">
        <v>0.3093654324224184</v>
      </c>
      <c r="I53" s="913">
        <v>7637.455507919236</v>
      </c>
      <c r="J53" s="945" t="s">
        <v>362</v>
      </c>
      <c r="K53" s="913">
        <v>4.99170939883844</v>
      </c>
    </row>
    <row r="54" spans="1:11" ht="16.5" customHeight="1">
      <c r="A54" s="909" t="s">
        <v>418</v>
      </c>
      <c r="B54" s="972">
        <v>770898.0546189272</v>
      </c>
      <c r="C54" s="972">
        <v>771043.382118572</v>
      </c>
      <c r="D54" s="972">
        <v>951357.3486395883</v>
      </c>
      <c r="E54" s="972">
        <v>953418.5152192567</v>
      </c>
      <c r="F54" s="911">
        <v>145.32749964483082</v>
      </c>
      <c r="G54" s="913"/>
      <c r="H54" s="911">
        <v>0.018851714409458407</v>
      </c>
      <c r="I54" s="913">
        <v>2061.16657966841</v>
      </c>
      <c r="J54" s="913"/>
      <c r="K54" s="913">
        <v>0.21665534855181542</v>
      </c>
    </row>
    <row r="55" spans="1:11" ht="16.5" customHeight="1">
      <c r="A55" s="909" t="s">
        <v>419</v>
      </c>
      <c r="B55" s="972">
        <v>52336.42281183262</v>
      </c>
      <c r="C55" s="972">
        <v>52632.66177542565</v>
      </c>
      <c r="D55" s="972">
        <v>60465.59334064589</v>
      </c>
      <c r="E55" s="972">
        <v>62380.63158262383</v>
      </c>
      <c r="F55" s="911">
        <v>296.23896359303035</v>
      </c>
      <c r="G55" s="913"/>
      <c r="H55" s="911">
        <v>0.566028298605946</v>
      </c>
      <c r="I55" s="913">
        <v>1915.0382419779344</v>
      </c>
      <c r="J55" s="913"/>
      <c r="K55" s="913">
        <v>3.167153642550327</v>
      </c>
    </row>
    <row r="56" spans="4:11" ht="16.5" customHeight="1">
      <c r="D56" s="972"/>
      <c r="E56" s="972"/>
      <c r="F56" s="911"/>
      <c r="G56" s="913"/>
      <c r="H56" s="911"/>
      <c r="I56" s="913"/>
      <c r="J56" s="913"/>
      <c r="K56" s="913"/>
    </row>
    <row r="57" spans="4:11" ht="16.5" customHeight="1">
      <c r="D57" s="972"/>
      <c r="E57" s="972"/>
      <c r="F57" s="911"/>
      <c r="G57" s="913"/>
      <c r="H57" s="911"/>
      <c r="I57" s="913"/>
      <c r="J57" s="913"/>
      <c r="K57" s="913"/>
    </row>
    <row r="58" spans="1:11" s="41" customFormat="1" ht="16.5" customHeight="1">
      <c r="A58" s="506"/>
      <c r="B58" s="670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506"/>
      <c r="B59" s="670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506"/>
      <c r="B60" s="670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506"/>
      <c r="B61" s="670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506"/>
      <c r="B62" s="670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506"/>
      <c r="B63" s="670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506"/>
      <c r="B64" s="670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506"/>
      <c r="B65" s="670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506"/>
      <c r="B66" s="670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506"/>
      <c r="B67" s="670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506"/>
      <c r="B68" s="670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506"/>
      <c r="B69" s="670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506"/>
      <c r="B70" s="670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506"/>
      <c r="B71" s="670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506"/>
      <c r="B72" s="670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506"/>
      <c r="B73" s="670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506"/>
      <c r="B74" s="670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506"/>
      <c r="B75" s="670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506"/>
      <c r="B76" s="670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506"/>
      <c r="B77" s="670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506"/>
      <c r="B78" s="670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506"/>
      <c r="B79" s="670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506"/>
      <c r="B80" s="670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506"/>
      <c r="B81" s="670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506"/>
      <c r="B82" s="670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506"/>
      <c r="B83" s="670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506"/>
      <c r="B84" s="670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506"/>
      <c r="B85" s="670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506"/>
      <c r="B86" s="670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506"/>
      <c r="B87" s="670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41" customFormat="1" ht="16.5" customHeight="1">
      <c r="A88" s="506"/>
      <c r="B88" s="670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41" customFormat="1" ht="16.5" customHeight="1">
      <c r="A89" s="506"/>
      <c r="B89" s="670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41" customFormat="1" ht="16.5" customHeight="1">
      <c r="A90" s="506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5" ht="16.5" customHeight="1">
      <c r="A91" s="974"/>
      <c r="B91" s="975"/>
      <c r="C91" s="975"/>
      <c r="D91" s="975"/>
      <c r="E91" s="975"/>
    </row>
    <row r="92" spans="1:5" ht="16.5" customHeight="1">
      <c r="A92" s="974"/>
      <c r="B92" s="976"/>
      <c r="C92" s="976"/>
      <c r="D92" s="976"/>
      <c r="E92" s="976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2" sqref="A2:I2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4.8515625" style="9" customWidth="1"/>
    <col min="7" max="7" width="15.8515625" style="9" customWidth="1"/>
    <col min="8" max="8" width="14.57421875" style="9" customWidth="1"/>
    <col min="9" max="16384" width="9.140625" style="9" customWidth="1"/>
  </cols>
  <sheetData>
    <row r="1" spans="1:9" ht="12.75">
      <c r="A1" s="1426" t="s">
        <v>928</v>
      </c>
      <c r="B1" s="1426"/>
      <c r="C1" s="1426"/>
      <c r="D1" s="1426"/>
      <c r="E1" s="1426"/>
      <c r="F1" s="1426"/>
      <c r="G1" s="1426"/>
      <c r="H1" s="1426"/>
      <c r="I1" s="1426"/>
    </row>
    <row r="2" spans="1:9" ht="15.75">
      <c r="A2" s="1445" t="s">
        <v>294</v>
      </c>
      <c r="B2" s="1445"/>
      <c r="C2" s="1445"/>
      <c r="D2" s="1445"/>
      <c r="E2" s="1445"/>
      <c r="F2" s="1445"/>
      <c r="G2" s="1445"/>
      <c r="H2" s="1445"/>
      <c r="I2" s="1445"/>
    </row>
    <row r="3" spans="1:9" ht="13.5" thickBot="1">
      <c r="A3" s="1701" t="s">
        <v>116</v>
      </c>
      <c r="B3" s="1701"/>
      <c r="C3" s="1701"/>
      <c r="D3" s="1701"/>
      <c r="E3" s="1701"/>
      <c r="F3" s="1701"/>
      <c r="G3" s="1701"/>
      <c r="H3" s="1701"/>
      <c r="I3" s="1701"/>
    </row>
    <row r="4" spans="1:9" ht="21" customHeight="1" thickTop="1">
      <c r="A4" s="1410" t="s">
        <v>753</v>
      </c>
      <c r="B4" s="1411" t="s">
        <v>383</v>
      </c>
      <c r="C4" s="1411" t="s">
        <v>1398</v>
      </c>
      <c r="D4" s="1411" t="s">
        <v>771</v>
      </c>
      <c r="E4" s="1411" t="s">
        <v>1399</v>
      </c>
      <c r="F4" s="1412" t="s">
        <v>826</v>
      </c>
      <c r="G4" s="1412" t="s">
        <v>788</v>
      </c>
      <c r="H4" s="1412" t="s">
        <v>431</v>
      </c>
      <c r="I4" s="1413" t="s">
        <v>1321</v>
      </c>
    </row>
    <row r="5" spans="1:9" ht="21" customHeight="1">
      <c r="A5" s="1414" t="s">
        <v>917</v>
      </c>
      <c r="B5" s="1415">
        <v>980.096</v>
      </c>
      <c r="C5" s="1415">
        <v>957.5</v>
      </c>
      <c r="D5" s="1415">
        <v>2133.8</v>
      </c>
      <c r="E5" s="1415">
        <v>3417.43</v>
      </c>
      <c r="F5" s="1415">
        <v>3939.5</v>
      </c>
      <c r="G5" s="1415">
        <v>2628.646</v>
      </c>
      <c r="H5" s="1415">
        <v>3023.96</v>
      </c>
      <c r="I5" s="1416">
        <v>3350.8</v>
      </c>
    </row>
    <row r="6" spans="1:9" ht="21" customHeight="1">
      <c r="A6" s="1414" t="s">
        <v>918</v>
      </c>
      <c r="B6" s="1415">
        <v>977.561</v>
      </c>
      <c r="C6" s="1415">
        <v>1207.954</v>
      </c>
      <c r="D6" s="1415">
        <v>1655.209</v>
      </c>
      <c r="E6" s="1415">
        <v>2820.1</v>
      </c>
      <c r="F6" s="1415">
        <v>4235.2</v>
      </c>
      <c r="G6" s="1415">
        <v>4914.036</v>
      </c>
      <c r="H6" s="1415">
        <v>5135.26</v>
      </c>
      <c r="I6" s="1416"/>
    </row>
    <row r="7" spans="1:9" ht="21" customHeight="1">
      <c r="A7" s="1414" t="s">
        <v>919</v>
      </c>
      <c r="B7" s="1415">
        <v>907.879</v>
      </c>
      <c r="C7" s="1415">
        <v>865.719</v>
      </c>
      <c r="D7" s="1415">
        <v>2411.6</v>
      </c>
      <c r="E7" s="1415">
        <v>1543.517</v>
      </c>
      <c r="F7" s="1415">
        <v>4145.5</v>
      </c>
      <c r="G7" s="1415">
        <v>4589.347</v>
      </c>
      <c r="H7" s="1415">
        <v>3823.28</v>
      </c>
      <c r="I7" s="1416"/>
    </row>
    <row r="8" spans="1:9" ht="21" customHeight="1">
      <c r="A8" s="1414" t="s">
        <v>920</v>
      </c>
      <c r="B8" s="1415">
        <v>1103.189</v>
      </c>
      <c r="C8" s="1415">
        <v>1188.259</v>
      </c>
      <c r="D8" s="1415">
        <v>2065.7</v>
      </c>
      <c r="E8" s="1415">
        <v>1571.367</v>
      </c>
      <c r="F8" s="1415">
        <v>3894.8</v>
      </c>
      <c r="G8" s="1415">
        <v>2064.913</v>
      </c>
      <c r="H8" s="1415">
        <v>3673.03</v>
      </c>
      <c r="I8" s="1416"/>
    </row>
    <row r="9" spans="1:9" ht="21" customHeight="1">
      <c r="A9" s="1414" t="s">
        <v>921</v>
      </c>
      <c r="B9" s="1415">
        <v>1583.675</v>
      </c>
      <c r="C9" s="1415">
        <v>1661.361</v>
      </c>
      <c r="D9" s="1415">
        <v>2859.9</v>
      </c>
      <c r="E9" s="1415">
        <v>2301.56</v>
      </c>
      <c r="F9" s="1415">
        <v>4767.4</v>
      </c>
      <c r="G9" s="1415">
        <v>3784.984</v>
      </c>
      <c r="H9" s="1415">
        <v>5468.766</v>
      </c>
      <c r="I9" s="1416"/>
    </row>
    <row r="10" spans="1:9" ht="21" customHeight="1">
      <c r="A10" s="1414" t="s">
        <v>922</v>
      </c>
      <c r="B10" s="1415">
        <v>1156.237</v>
      </c>
      <c r="C10" s="1415">
        <v>1643.985</v>
      </c>
      <c r="D10" s="1415">
        <v>3805.5</v>
      </c>
      <c r="E10" s="1415">
        <v>2016.824</v>
      </c>
      <c r="F10" s="1415">
        <v>4917.8</v>
      </c>
      <c r="G10" s="1415">
        <v>4026.84</v>
      </c>
      <c r="H10" s="1415">
        <v>5113.109</v>
      </c>
      <c r="I10" s="1416"/>
    </row>
    <row r="11" spans="1:9" ht="21" customHeight="1">
      <c r="A11" s="1414" t="s">
        <v>923</v>
      </c>
      <c r="B11" s="1415">
        <v>603.806</v>
      </c>
      <c r="C11" s="1415">
        <v>716.981</v>
      </c>
      <c r="D11" s="1415">
        <v>2962.1</v>
      </c>
      <c r="E11" s="1415">
        <v>2007.5</v>
      </c>
      <c r="F11" s="1415">
        <v>5107.5</v>
      </c>
      <c r="G11" s="1415">
        <v>5404.078</v>
      </c>
      <c r="H11" s="1415">
        <v>5923.4</v>
      </c>
      <c r="I11" s="1416"/>
    </row>
    <row r="12" spans="1:9" ht="21" customHeight="1">
      <c r="A12" s="1414" t="s">
        <v>924</v>
      </c>
      <c r="B12" s="1415">
        <v>603.011</v>
      </c>
      <c r="C12" s="1415">
        <v>1428.479</v>
      </c>
      <c r="D12" s="1415">
        <v>1963.1</v>
      </c>
      <c r="E12" s="1415">
        <v>2480.095</v>
      </c>
      <c r="F12" s="1415">
        <v>3755.8</v>
      </c>
      <c r="G12" s="1415">
        <v>4548.177</v>
      </c>
      <c r="H12" s="1415">
        <v>5524.553</v>
      </c>
      <c r="I12" s="1416"/>
    </row>
    <row r="13" spans="1:9" ht="21" customHeight="1">
      <c r="A13" s="1414" t="s">
        <v>925</v>
      </c>
      <c r="B13" s="1415">
        <v>1398.554</v>
      </c>
      <c r="C13" s="1415">
        <v>2052.853</v>
      </c>
      <c r="D13" s="1415">
        <v>3442.1</v>
      </c>
      <c r="E13" s="1415">
        <v>3768.18</v>
      </c>
      <c r="F13" s="1415">
        <v>4382.1</v>
      </c>
      <c r="G13" s="1415">
        <v>4505.977</v>
      </c>
      <c r="H13" s="1415">
        <v>4638.701</v>
      </c>
      <c r="I13" s="1416"/>
    </row>
    <row r="14" spans="1:9" ht="21" customHeight="1">
      <c r="A14" s="1414" t="s">
        <v>584</v>
      </c>
      <c r="B14" s="1415">
        <v>916.412</v>
      </c>
      <c r="C14" s="1415">
        <v>2714.843</v>
      </c>
      <c r="D14" s="1415">
        <v>3420.2</v>
      </c>
      <c r="E14" s="1415">
        <v>3495.035</v>
      </c>
      <c r="F14" s="1415">
        <v>3427.2</v>
      </c>
      <c r="G14" s="1415">
        <v>3263.921</v>
      </c>
      <c r="H14" s="1415">
        <v>5139.568</v>
      </c>
      <c r="I14" s="1416"/>
    </row>
    <row r="15" spans="1:9" ht="21" customHeight="1">
      <c r="A15" s="1414" t="s">
        <v>585</v>
      </c>
      <c r="B15" s="1415">
        <v>1181.457</v>
      </c>
      <c r="C15" s="1415">
        <v>1711.2</v>
      </c>
      <c r="D15" s="1415">
        <v>2205.73</v>
      </c>
      <c r="E15" s="1415">
        <v>3452.1</v>
      </c>
      <c r="F15" s="1415">
        <v>3016.2</v>
      </c>
      <c r="G15" s="1415">
        <v>4066.715</v>
      </c>
      <c r="H15" s="1415">
        <v>5497.373</v>
      </c>
      <c r="I15" s="1416"/>
    </row>
    <row r="16" spans="1:9" ht="21" customHeight="1">
      <c r="A16" s="1414" t="s">
        <v>586</v>
      </c>
      <c r="B16" s="1415">
        <v>1394</v>
      </c>
      <c r="C16" s="1415">
        <v>1571.796</v>
      </c>
      <c r="D16" s="1415">
        <v>3091.435</v>
      </c>
      <c r="E16" s="1415">
        <v>4253.095</v>
      </c>
      <c r="F16" s="1417">
        <v>2113.92</v>
      </c>
      <c r="G16" s="1417">
        <v>3970.419</v>
      </c>
      <c r="H16" s="1415">
        <v>7717.93</v>
      </c>
      <c r="I16" s="1416"/>
    </row>
    <row r="17" spans="1:9" ht="21" customHeight="1" thickBot="1">
      <c r="A17" s="1418" t="s">
        <v>589</v>
      </c>
      <c r="B17" s="1419">
        <v>12805.877000000002</v>
      </c>
      <c r="C17" s="1419">
        <v>17720.93</v>
      </c>
      <c r="D17" s="1419">
        <v>32016.374</v>
      </c>
      <c r="E17" s="1419">
        <v>33126.803</v>
      </c>
      <c r="F17" s="1419">
        <v>47702.91999999999</v>
      </c>
      <c r="G17" s="1419">
        <v>47768.05300000001</v>
      </c>
      <c r="H17" s="1419">
        <v>60678.93</v>
      </c>
      <c r="I17" s="1420">
        <v>3350.8</v>
      </c>
    </row>
    <row r="18" spans="1:9" ht="21" customHeight="1" thickTop="1">
      <c r="A18" s="1406" t="s">
        <v>1400</v>
      </c>
      <c r="B18" s="1406"/>
      <c r="C18" s="1406"/>
      <c r="D18" s="1407"/>
      <c r="E18" s="1406"/>
      <c r="F18" s="1406"/>
      <c r="G18" s="1407"/>
      <c r="H18" s="1408"/>
      <c r="I18" s="1408"/>
    </row>
    <row r="19" spans="1:9" ht="21" customHeight="1">
      <c r="A19" s="1406"/>
      <c r="B19" s="1406"/>
      <c r="C19" s="1406"/>
      <c r="D19" s="1407"/>
      <c r="E19" s="1406"/>
      <c r="F19" s="1406"/>
      <c r="G19" s="1409"/>
      <c r="H19" s="1408"/>
      <c r="I19" s="1408"/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9.140625" style="41" customWidth="1"/>
    <col min="2" max="2" width="3.28125" style="41" customWidth="1"/>
    <col min="3" max="3" width="4.8515625" style="41" customWidth="1"/>
    <col min="4" max="4" width="6.140625" style="41" customWidth="1"/>
    <col min="5" max="5" width="5.28125" style="41" customWidth="1"/>
    <col min="6" max="6" width="26.140625" style="41" customWidth="1"/>
    <col min="7" max="16384" width="9.140625" style="41" customWidth="1"/>
  </cols>
  <sheetData>
    <row r="1" spans="1:13" ht="12.75">
      <c r="A1" s="1467" t="s">
        <v>929</v>
      </c>
      <c r="B1" s="1467"/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</row>
    <row r="2" spans="1:13" ht="16.5" thickBot="1">
      <c r="A2" s="1466" t="s">
        <v>381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</row>
    <row r="3" spans="1:13" ht="13.5" thickTop="1">
      <c r="A3" s="37"/>
      <c r="B3" s="1702" t="s">
        <v>769</v>
      </c>
      <c r="C3" s="1703"/>
      <c r="D3" s="1703"/>
      <c r="E3" s="1703"/>
      <c r="F3" s="1704"/>
      <c r="G3" s="1703" t="s">
        <v>788</v>
      </c>
      <c r="H3" s="1704"/>
      <c r="I3" s="1703" t="s">
        <v>431</v>
      </c>
      <c r="J3" s="1704"/>
      <c r="K3" s="1657" t="s">
        <v>1378</v>
      </c>
      <c r="L3" s="1711" t="s">
        <v>828</v>
      </c>
      <c r="M3" s="1712"/>
    </row>
    <row r="4" spans="1:13" ht="12.75">
      <c r="A4" s="37"/>
      <c r="B4" s="1705"/>
      <c r="C4" s="1706"/>
      <c r="D4" s="1706"/>
      <c r="E4" s="1706"/>
      <c r="F4" s="1707"/>
      <c r="G4" s="1709"/>
      <c r="H4" s="1710"/>
      <c r="I4" s="1709"/>
      <c r="J4" s="1710"/>
      <c r="K4" s="1559"/>
      <c r="L4" s="1481" t="s">
        <v>1402</v>
      </c>
      <c r="M4" s="1482"/>
    </row>
    <row r="5" spans="1:13" ht="15.75">
      <c r="A5" s="37"/>
      <c r="B5" s="1708"/>
      <c r="C5" s="1709"/>
      <c r="D5" s="1709"/>
      <c r="E5" s="1709"/>
      <c r="F5" s="1710"/>
      <c r="G5" s="132" t="s">
        <v>949</v>
      </c>
      <c r="H5" s="132" t="s">
        <v>858</v>
      </c>
      <c r="I5" s="132" t="s">
        <v>949</v>
      </c>
      <c r="J5" s="132" t="s">
        <v>858</v>
      </c>
      <c r="K5" s="132" t="s">
        <v>949</v>
      </c>
      <c r="L5" s="132" t="s">
        <v>1379</v>
      </c>
      <c r="M5" s="799" t="s">
        <v>1378</v>
      </c>
    </row>
    <row r="6" spans="1:13" ht="12.75">
      <c r="A6" s="37"/>
      <c r="B6" s="205" t="s">
        <v>859</v>
      </c>
      <c r="C6" s="37"/>
      <c r="D6" s="37"/>
      <c r="E6" s="37"/>
      <c r="F6" s="37"/>
      <c r="G6" s="199">
        <v>-2445.3</v>
      </c>
      <c r="H6" s="199">
        <v>-12936.4</v>
      </c>
      <c r="I6" s="1379">
        <v>727.7000000000044</v>
      </c>
      <c r="J6" s="1379">
        <v>75979.20000000007</v>
      </c>
      <c r="K6" s="1379">
        <v>56.69999999999709</v>
      </c>
      <c r="L6" s="1379">
        <v>-129.75912975912993</v>
      </c>
      <c r="M6" s="1380">
        <v>-92.20832760753102</v>
      </c>
    </row>
    <row r="7" spans="1:13" ht="12.75">
      <c r="A7" s="37"/>
      <c r="B7" s="205"/>
      <c r="C7" s="37" t="s">
        <v>863</v>
      </c>
      <c r="D7" s="37"/>
      <c r="E7" s="37"/>
      <c r="F7" s="37"/>
      <c r="G7" s="199">
        <v>5296.8</v>
      </c>
      <c r="H7" s="199">
        <v>68701.5</v>
      </c>
      <c r="I7" s="1379">
        <v>6455.5</v>
      </c>
      <c r="J7" s="1379">
        <v>81511.8</v>
      </c>
      <c r="K7" s="1379">
        <v>7732.2</v>
      </c>
      <c r="L7" s="1379">
        <v>21.87547198308411</v>
      </c>
      <c r="M7" s="1381">
        <v>19.77693439702577</v>
      </c>
    </row>
    <row r="8" spans="1:13" ht="12.75">
      <c r="A8" s="37"/>
      <c r="B8" s="205"/>
      <c r="C8" s="37"/>
      <c r="D8" s="37" t="s">
        <v>864</v>
      </c>
      <c r="E8" s="37"/>
      <c r="F8" s="37"/>
      <c r="G8" s="199">
        <v>0</v>
      </c>
      <c r="H8" s="199">
        <v>0</v>
      </c>
      <c r="I8" s="1379">
        <v>0</v>
      </c>
      <c r="J8" s="1379">
        <v>0</v>
      </c>
      <c r="K8" s="1379">
        <v>0</v>
      </c>
      <c r="L8" s="1382" t="s">
        <v>822</v>
      </c>
      <c r="M8" s="1383" t="s">
        <v>822</v>
      </c>
    </row>
    <row r="9" spans="1:13" ht="12.75">
      <c r="A9" s="37"/>
      <c r="B9" s="205"/>
      <c r="C9" s="37"/>
      <c r="D9" s="37" t="s">
        <v>865</v>
      </c>
      <c r="E9" s="37"/>
      <c r="F9" s="37"/>
      <c r="G9" s="199">
        <v>5296.8</v>
      </c>
      <c r="H9" s="199">
        <v>68701.5</v>
      </c>
      <c r="I9" s="1379">
        <v>6455.5</v>
      </c>
      <c r="J9" s="1379">
        <v>81511.8</v>
      </c>
      <c r="K9" s="1379">
        <v>7732.2</v>
      </c>
      <c r="L9" s="1379">
        <v>21.87547198308411</v>
      </c>
      <c r="M9" s="1381">
        <v>19.77693439702577</v>
      </c>
    </row>
    <row r="10" spans="1:13" ht="12.75">
      <c r="A10" s="37"/>
      <c r="B10" s="205"/>
      <c r="C10" s="37" t="s">
        <v>866</v>
      </c>
      <c r="D10" s="37"/>
      <c r="E10" s="37"/>
      <c r="F10" s="37"/>
      <c r="G10" s="199">
        <v>-29937.9</v>
      </c>
      <c r="H10" s="199">
        <v>-388371.4</v>
      </c>
      <c r="I10" s="1379">
        <v>-32033.4</v>
      </c>
      <c r="J10" s="1379">
        <v>-454653.1</v>
      </c>
      <c r="K10" s="1379">
        <v>-45666.6</v>
      </c>
      <c r="L10" s="1379">
        <v>6.999488942110162</v>
      </c>
      <c r="M10" s="1381">
        <v>42.55932870066866</v>
      </c>
    </row>
    <row r="11" spans="1:13" ht="12.75">
      <c r="A11" s="37"/>
      <c r="B11" s="205"/>
      <c r="C11" s="37"/>
      <c r="D11" s="37" t="s">
        <v>864</v>
      </c>
      <c r="E11" s="37"/>
      <c r="F11" s="37"/>
      <c r="G11" s="199">
        <v>-4662.6</v>
      </c>
      <c r="H11" s="199">
        <v>-75076.2</v>
      </c>
      <c r="I11" s="1379">
        <v>-5910.6</v>
      </c>
      <c r="J11" s="1379">
        <v>-92255.6</v>
      </c>
      <c r="K11" s="1379">
        <v>-8376.2</v>
      </c>
      <c r="L11" s="1379">
        <v>26.76618195856389</v>
      </c>
      <c r="M11" s="1381">
        <v>41.714885121645864</v>
      </c>
    </row>
    <row r="12" spans="1:13" ht="12.75">
      <c r="A12" s="37"/>
      <c r="B12" s="205"/>
      <c r="C12" s="37"/>
      <c r="D12" s="37" t="s">
        <v>865</v>
      </c>
      <c r="E12" s="37"/>
      <c r="F12" s="37"/>
      <c r="G12" s="199">
        <v>-25275.3</v>
      </c>
      <c r="H12" s="199">
        <v>-313295.2</v>
      </c>
      <c r="I12" s="1379">
        <v>-26122.8</v>
      </c>
      <c r="J12" s="1379">
        <v>-362397.5</v>
      </c>
      <c r="K12" s="1379">
        <v>-37290.4</v>
      </c>
      <c r="L12" s="1379">
        <v>3.353075927882159</v>
      </c>
      <c r="M12" s="1381">
        <v>42.7503942915767</v>
      </c>
    </row>
    <row r="13" spans="1:13" ht="12.75">
      <c r="A13" s="37"/>
      <c r="B13" s="205"/>
      <c r="C13" s="37" t="s">
        <v>867</v>
      </c>
      <c r="D13" s="37"/>
      <c r="E13" s="37"/>
      <c r="F13" s="37"/>
      <c r="G13" s="199">
        <v>-24641.1</v>
      </c>
      <c r="H13" s="199">
        <v>-319669.9</v>
      </c>
      <c r="I13" s="1379">
        <v>-25577.9</v>
      </c>
      <c r="J13" s="1379">
        <v>-373141.3</v>
      </c>
      <c r="K13" s="1379">
        <v>-37934.4</v>
      </c>
      <c r="L13" s="1379">
        <v>3.8017783297012073</v>
      </c>
      <c r="M13" s="1381">
        <v>48.30928262288927</v>
      </c>
    </row>
    <row r="14" spans="1:13" ht="12.75">
      <c r="A14" s="37"/>
      <c r="B14" s="205"/>
      <c r="C14" s="37" t="s">
        <v>868</v>
      </c>
      <c r="D14" s="37"/>
      <c r="E14" s="37"/>
      <c r="F14" s="37"/>
      <c r="G14" s="199">
        <v>-1170.2</v>
      </c>
      <c r="H14" s="199">
        <v>-8674.599999999991</v>
      </c>
      <c r="I14" s="1379">
        <v>412.09999999999945</v>
      </c>
      <c r="J14" s="1379">
        <v>14057</v>
      </c>
      <c r="K14" s="1379">
        <v>628.0999999999992</v>
      </c>
      <c r="L14" s="1379">
        <v>135.216202358571</v>
      </c>
      <c r="M14" s="1381">
        <v>52.414462509099764</v>
      </c>
    </row>
    <row r="15" spans="1:13" ht="12.75">
      <c r="A15" s="37"/>
      <c r="B15" s="205"/>
      <c r="C15" s="37"/>
      <c r="D15" s="37" t="s">
        <v>829</v>
      </c>
      <c r="E15" s="37"/>
      <c r="F15" s="37"/>
      <c r="G15" s="199">
        <v>3779.8</v>
      </c>
      <c r="H15" s="199">
        <v>53012.5</v>
      </c>
      <c r="I15" s="1379">
        <v>5855.8</v>
      </c>
      <c r="J15" s="1379">
        <v>72351.5</v>
      </c>
      <c r="K15" s="1379">
        <v>8842.5</v>
      </c>
      <c r="L15" s="1379">
        <v>54.92354092809143</v>
      </c>
      <c r="M15" s="1381">
        <v>51.00413265480378</v>
      </c>
    </row>
    <row r="16" spans="1:13" ht="12.75">
      <c r="A16" s="37"/>
      <c r="B16" s="205"/>
      <c r="C16" s="37"/>
      <c r="D16" s="37"/>
      <c r="E16" s="37" t="s">
        <v>869</v>
      </c>
      <c r="F16" s="37"/>
      <c r="G16" s="199">
        <v>1532.3</v>
      </c>
      <c r="H16" s="199">
        <v>24610.7</v>
      </c>
      <c r="I16" s="1379">
        <v>1899.6</v>
      </c>
      <c r="J16" s="1379">
        <v>30703.8</v>
      </c>
      <c r="K16" s="1379">
        <v>3098.8</v>
      </c>
      <c r="L16" s="1379">
        <v>23.97050185994908</v>
      </c>
      <c r="M16" s="1381">
        <v>63.12907980627503</v>
      </c>
    </row>
    <row r="17" spans="1:13" ht="12.75">
      <c r="A17" s="37"/>
      <c r="B17" s="205"/>
      <c r="C17" s="37"/>
      <c r="D17" s="37"/>
      <c r="E17" s="37" t="s">
        <v>870</v>
      </c>
      <c r="F17" s="37"/>
      <c r="G17" s="199">
        <v>818.5</v>
      </c>
      <c r="H17" s="199">
        <v>5534.6</v>
      </c>
      <c r="I17" s="1379">
        <v>1020</v>
      </c>
      <c r="J17" s="1379">
        <v>10071.4</v>
      </c>
      <c r="K17" s="1379">
        <v>1072.7</v>
      </c>
      <c r="L17" s="1379">
        <v>24.618204031765416</v>
      </c>
      <c r="M17" s="1381">
        <v>5.166666666666671</v>
      </c>
    </row>
    <row r="18" spans="1:13" ht="12.75">
      <c r="A18" s="37"/>
      <c r="B18" s="205"/>
      <c r="C18" s="37"/>
      <c r="D18" s="37"/>
      <c r="E18" s="37" t="s">
        <v>865</v>
      </c>
      <c r="F18" s="37"/>
      <c r="G18" s="199">
        <v>1429</v>
      </c>
      <c r="H18" s="199">
        <v>22867.2</v>
      </c>
      <c r="I18" s="1379">
        <v>2936.2</v>
      </c>
      <c r="J18" s="1379">
        <v>31576.3</v>
      </c>
      <c r="K18" s="1379">
        <v>4671</v>
      </c>
      <c r="L18" s="1379">
        <v>105.47235829251224</v>
      </c>
      <c r="M18" s="1381">
        <v>59.08316872147674</v>
      </c>
    </row>
    <row r="19" spans="1:13" ht="12.75">
      <c r="A19" s="37"/>
      <c r="B19" s="205"/>
      <c r="C19" s="37"/>
      <c r="D19" s="37" t="s">
        <v>830</v>
      </c>
      <c r="E19" s="37"/>
      <c r="F19" s="37"/>
      <c r="G19" s="199">
        <v>-4950</v>
      </c>
      <c r="H19" s="199">
        <v>-61687.1</v>
      </c>
      <c r="I19" s="1379">
        <v>-5443.7</v>
      </c>
      <c r="J19" s="1379">
        <v>-58294.5</v>
      </c>
      <c r="K19" s="1379">
        <v>-8214.4</v>
      </c>
      <c r="L19" s="1379">
        <v>9.973737373737364</v>
      </c>
      <c r="M19" s="1381">
        <v>50.897367599243154</v>
      </c>
    </row>
    <row r="20" spans="1:13" ht="12.75">
      <c r="A20" s="37"/>
      <c r="B20" s="205"/>
      <c r="C20" s="37"/>
      <c r="D20" s="37"/>
      <c r="E20" s="37" t="s">
        <v>881</v>
      </c>
      <c r="F20" s="37"/>
      <c r="G20" s="199">
        <v>-1279.9</v>
      </c>
      <c r="H20" s="199">
        <v>-18604.7</v>
      </c>
      <c r="I20" s="1379">
        <v>-1797.5</v>
      </c>
      <c r="J20" s="1379">
        <v>-22292.3</v>
      </c>
      <c r="K20" s="1379">
        <v>-3245</v>
      </c>
      <c r="L20" s="1379">
        <v>40.44065942651767</v>
      </c>
      <c r="M20" s="1381">
        <v>80.52851182197494</v>
      </c>
    </row>
    <row r="21" spans="1:13" ht="12.75">
      <c r="A21" s="37"/>
      <c r="B21" s="205"/>
      <c r="C21" s="37"/>
      <c r="D21" s="37"/>
      <c r="E21" s="37" t="s">
        <v>869</v>
      </c>
      <c r="F21" s="37"/>
      <c r="G21" s="199">
        <v>-2778.1</v>
      </c>
      <c r="H21" s="199">
        <v>-27642.9</v>
      </c>
      <c r="I21" s="1379">
        <v>-2211.2</v>
      </c>
      <c r="J21" s="1379">
        <v>-25769.7</v>
      </c>
      <c r="K21" s="1379">
        <v>-3335.5</v>
      </c>
      <c r="L21" s="1379">
        <v>-20.406032900183575</v>
      </c>
      <c r="M21" s="1381">
        <v>50.8456946454414</v>
      </c>
    </row>
    <row r="22" spans="1:13" ht="12.75">
      <c r="A22" s="37"/>
      <c r="B22" s="205"/>
      <c r="C22" s="37"/>
      <c r="D22" s="37"/>
      <c r="E22" s="37"/>
      <c r="F22" s="90" t="s">
        <v>831</v>
      </c>
      <c r="G22" s="199">
        <v>-562</v>
      </c>
      <c r="H22" s="199">
        <v>-7166.7</v>
      </c>
      <c r="I22" s="1379">
        <v>-580.6</v>
      </c>
      <c r="J22" s="1379">
        <v>-6371.7</v>
      </c>
      <c r="K22" s="1379">
        <v>-982.5</v>
      </c>
      <c r="L22" s="1379">
        <v>3.309608540925268</v>
      </c>
      <c r="M22" s="1381">
        <v>69.22149500516707</v>
      </c>
    </row>
    <row r="23" spans="1:13" ht="12.75">
      <c r="A23" s="37"/>
      <c r="B23" s="205"/>
      <c r="C23" s="37"/>
      <c r="D23" s="37"/>
      <c r="E23" s="37" t="s">
        <v>832</v>
      </c>
      <c r="F23" s="37"/>
      <c r="G23" s="199">
        <v>-1.3</v>
      </c>
      <c r="H23" s="199">
        <v>-1154.6</v>
      </c>
      <c r="I23" s="1379">
        <v>-441.5</v>
      </c>
      <c r="J23" s="1379">
        <v>-1566.4</v>
      </c>
      <c r="K23" s="1379">
        <v>-8.5</v>
      </c>
      <c r="L23" s="1382" t="s">
        <v>822</v>
      </c>
      <c r="M23" s="1381">
        <v>-98.07474518686297</v>
      </c>
    </row>
    <row r="24" spans="1:13" ht="12.75">
      <c r="A24" s="37"/>
      <c r="B24" s="205"/>
      <c r="C24" s="37"/>
      <c r="D24" s="37"/>
      <c r="E24" s="37" t="s">
        <v>865</v>
      </c>
      <c r="F24" s="37"/>
      <c r="G24" s="199">
        <v>-890.7</v>
      </c>
      <c r="H24" s="199">
        <v>-14284.9</v>
      </c>
      <c r="I24" s="1379">
        <v>-993.5</v>
      </c>
      <c r="J24" s="1379">
        <v>-8666.1</v>
      </c>
      <c r="K24" s="1379">
        <v>-1625.4</v>
      </c>
      <c r="L24" s="1379">
        <v>11.541484225889747</v>
      </c>
      <c r="M24" s="1381">
        <v>63.60342224458984</v>
      </c>
    </row>
    <row r="25" spans="1:13" ht="12.75">
      <c r="A25" s="1423"/>
      <c r="B25" s="205"/>
      <c r="C25" s="37" t="s">
        <v>882</v>
      </c>
      <c r="D25" s="37"/>
      <c r="E25" s="37"/>
      <c r="F25" s="37"/>
      <c r="G25" s="199">
        <v>-25811.3</v>
      </c>
      <c r="H25" s="199">
        <v>-328344.5</v>
      </c>
      <c r="I25" s="1379">
        <v>-25165.8</v>
      </c>
      <c r="J25" s="1379">
        <v>-359084.3</v>
      </c>
      <c r="K25" s="1379">
        <v>-37306.3</v>
      </c>
      <c r="L25" s="1379">
        <v>-2.500842654186343</v>
      </c>
      <c r="M25" s="1381">
        <v>48.242058666921</v>
      </c>
    </row>
    <row r="26" spans="1:13" ht="12.75">
      <c r="A26" s="37"/>
      <c r="B26" s="205"/>
      <c r="C26" s="37" t="s">
        <v>894</v>
      </c>
      <c r="D26" s="37"/>
      <c r="E26" s="37"/>
      <c r="F26" s="37"/>
      <c r="G26" s="199">
        <v>276.8</v>
      </c>
      <c r="H26" s="199">
        <v>7549.4</v>
      </c>
      <c r="I26" s="1379">
        <v>-254.6</v>
      </c>
      <c r="J26" s="1379">
        <v>12291.4</v>
      </c>
      <c r="K26" s="1379">
        <v>-242.6</v>
      </c>
      <c r="L26" s="1379">
        <v>-191.97976878612715</v>
      </c>
      <c r="M26" s="1381">
        <v>-4.713275726630002</v>
      </c>
    </row>
    <row r="27" spans="1:13" ht="12.75">
      <c r="A27" s="37"/>
      <c r="B27" s="205"/>
      <c r="C27" s="37"/>
      <c r="D27" s="37" t="s">
        <v>833</v>
      </c>
      <c r="E27" s="37"/>
      <c r="F27" s="37"/>
      <c r="G27" s="199">
        <v>604.4</v>
      </c>
      <c r="H27" s="199">
        <v>17504</v>
      </c>
      <c r="I27" s="1379">
        <v>652.5</v>
      </c>
      <c r="J27" s="1379">
        <v>22521.3</v>
      </c>
      <c r="K27" s="1379">
        <v>685.2</v>
      </c>
      <c r="L27" s="1379">
        <v>7.958305757776316</v>
      </c>
      <c r="M27" s="1381">
        <v>5.011494252873561</v>
      </c>
    </row>
    <row r="28" spans="1:13" ht="12.75">
      <c r="A28" s="37"/>
      <c r="B28" s="205"/>
      <c r="C28" s="37"/>
      <c r="D28" s="37" t="s">
        <v>834</v>
      </c>
      <c r="E28" s="37"/>
      <c r="F28" s="37"/>
      <c r="G28" s="199">
        <v>-327.6</v>
      </c>
      <c r="H28" s="199">
        <v>-9954.6</v>
      </c>
      <c r="I28" s="1379">
        <v>-907.1</v>
      </c>
      <c r="J28" s="1379">
        <v>-10229.9</v>
      </c>
      <c r="K28" s="1379">
        <v>-927.8</v>
      </c>
      <c r="L28" s="1379">
        <v>176.89255189255186</v>
      </c>
      <c r="M28" s="1381">
        <v>2.2819975746885603</v>
      </c>
    </row>
    <row r="29" spans="1:13" ht="12.75">
      <c r="A29" s="37"/>
      <c r="B29" s="205"/>
      <c r="C29" s="37" t="s">
        <v>835</v>
      </c>
      <c r="D29" s="37"/>
      <c r="E29" s="37"/>
      <c r="F29" s="37"/>
      <c r="G29" s="199">
        <v>-25534.5</v>
      </c>
      <c r="H29" s="199">
        <v>-320795.1</v>
      </c>
      <c r="I29" s="1379">
        <v>-25420.4</v>
      </c>
      <c r="J29" s="1379">
        <v>-346792.9</v>
      </c>
      <c r="K29" s="1379">
        <v>-37548.9</v>
      </c>
      <c r="L29" s="1379">
        <v>-0.4468464234662832</v>
      </c>
      <c r="M29" s="1381">
        <v>47.71168038268476</v>
      </c>
    </row>
    <row r="30" spans="1:13" ht="12.75">
      <c r="A30" s="37"/>
      <c r="B30" s="205"/>
      <c r="C30" s="37" t="s">
        <v>895</v>
      </c>
      <c r="D30" s="37"/>
      <c r="E30" s="37"/>
      <c r="F30" s="37"/>
      <c r="G30" s="199">
        <v>23089.2</v>
      </c>
      <c r="H30" s="199">
        <v>307858.7</v>
      </c>
      <c r="I30" s="1379">
        <v>26148.1</v>
      </c>
      <c r="J30" s="1379">
        <v>422772.1</v>
      </c>
      <c r="K30" s="1379">
        <v>37605.6</v>
      </c>
      <c r="L30" s="1379">
        <v>13.248185298754393</v>
      </c>
      <c r="M30" s="1381">
        <v>43.81771524508471</v>
      </c>
    </row>
    <row r="31" spans="1:13" ht="12.75">
      <c r="A31" s="37"/>
      <c r="B31" s="205"/>
      <c r="C31" s="37"/>
      <c r="D31" s="37" t="s">
        <v>836</v>
      </c>
      <c r="E31" s="37"/>
      <c r="F31" s="37"/>
      <c r="G31" s="199">
        <v>23305</v>
      </c>
      <c r="H31" s="199">
        <v>311156.7</v>
      </c>
      <c r="I31" s="1379">
        <v>26538.1</v>
      </c>
      <c r="J31" s="1379">
        <v>427805.7</v>
      </c>
      <c r="K31" s="1379">
        <v>38476.2</v>
      </c>
      <c r="L31" s="1379">
        <v>13.872988629049544</v>
      </c>
      <c r="M31" s="1381">
        <v>44.984757763366645</v>
      </c>
    </row>
    <row r="32" spans="1:13" ht="12.75">
      <c r="A32" s="37"/>
      <c r="B32" s="205"/>
      <c r="C32" s="37"/>
      <c r="D32" s="37"/>
      <c r="E32" s="37" t="s">
        <v>896</v>
      </c>
      <c r="F32" s="37"/>
      <c r="G32" s="199">
        <v>2059.8</v>
      </c>
      <c r="H32" s="199">
        <v>25780</v>
      </c>
      <c r="I32" s="1379">
        <v>1086.9</v>
      </c>
      <c r="J32" s="1379">
        <v>36227.1</v>
      </c>
      <c r="K32" s="1379">
        <v>1138.4</v>
      </c>
      <c r="L32" s="1379">
        <v>-47.23274104281969</v>
      </c>
      <c r="M32" s="1381">
        <v>4.738246388812215</v>
      </c>
    </row>
    <row r="33" spans="1:13" ht="12.75">
      <c r="A33" s="37"/>
      <c r="B33" s="205"/>
      <c r="C33" s="37"/>
      <c r="D33" s="37"/>
      <c r="E33" s="37" t="s">
        <v>837</v>
      </c>
      <c r="F33" s="37"/>
      <c r="G33" s="199">
        <v>17703.4</v>
      </c>
      <c r="H33" s="199">
        <v>253551.6</v>
      </c>
      <c r="I33" s="1379">
        <v>21873</v>
      </c>
      <c r="J33" s="1379">
        <v>359554.4</v>
      </c>
      <c r="K33" s="1379">
        <v>33812.1</v>
      </c>
      <c r="L33" s="1379">
        <v>23.552537930567</v>
      </c>
      <c r="M33" s="1381">
        <v>54.58373336990812</v>
      </c>
    </row>
    <row r="34" spans="1:13" ht="12.75">
      <c r="A34" s="37"/>
      <c r="B34" s="205"/>
      <c r="C34" s="37"/>
      <c r="D34" s="37"/>
      <c r="E34" s="37" t="s">
        <v>897</v>
      </c>
      <c r="F34" s="37"/>
      <c r="G34" s="199">
        <v>3366.6</v>
      </c>
      <c r="H34" s="199">
        <v>28993.4</v>
      </c>
      <c r="I34" s="1379">
        <v>3318.3</v>
      </c>
      <c r="J34" s="1379">
        <v>28343.6</v>
      </c>
      <c r="K34" s="1379">
        <v>3525.7</v>
      </c>
      <c r="L34" s="1379">
        <v>-1.4346818748885966</v>
      </c>
      <c r="M34" s="1381">
        <v>6.250188349456039</v>
      </c>
    </row>
    <row r="35" spans="1:13" ht="12.75">
      <c r="A35" s="37"/>
      <c r="B35" s="205"/>
      <c r="C35" s="37"/>
      <c r="D35" s="37"/>
      <c r="E35" s="37" t="s">
        <v>898</v>
      </c>
      <c r="F35" s="37"/>
      <c r="G35" s="199">
        <v>175.2</v>
      </c>
      <c r="H35" s="199">
        <v>2831.7</v>
      </c>
      <c r="I35" s="1379">
        <v>259.9</v>
      </c>
      <c r="J35" s="1379">
        <v>3680.6</v>
      </c>
      <c r="K35" s="1379">
        <v>0</v>
      </c>
      <c r="L35" s="1379">
        <v>48.3447488584475</v>
      </c>
      <c r="M35" s="1383" t="s">
        <v>822</v>
      </c>
    </row>
    <row r="36" spans="1:13" ht="12.75">
      <c r="A36" s="37"/>
      <c r="B36" s="205"/>
      <c r="C36" s="37"/>
      <c r="D36" s="37" t="s">
        <v>838</v>
      </c>
      <c r="E36" s="37"/>
      <c r="F36" s="37"/>
      <c r="G36" s="199">
        <v>-215.8</v>
      </c>
      <c r="H36" s="199">
        <v>-3298</v>
      </c>
      <c r="I36" s="1379">
        <v>-390</v>
      </c>
      <c r="J36" s="1379">
        <v>-5033.6</v>
      </c>
      <c r="K36" s="1379">
        <v>-870.6</v>
      </c>
      <c r="L36" s="1379">
        <v>80.72289156626508</v>
      </c>
      <c r="M36" s="1381">
        <v>123.23076923076925</v>
      </c>
    </row>
    <row r="37" spans="1:13" ht="12.75">
      <c r="A37" s="37"/>
      <c r="B37" s="203" t="s">
        <v>899</v>
      </c>
      <c r="C37" s="512" t="s">
        <v>900</v>
      </c>
      <c r="D37" s="512"/>
      <c r="E37" s="512"/>
      <c r="F37" s="512"/>
      <c r="G37" s="197">
        <v>522.7</v>
      </c>
      <c r="H37" s="197">
        <v>15906.1</v>
      </c>
      <c r="I37" s="1384">
        <v>413.7</v>
      </c>
      <c r="J37" s="1384">
        <v>18241.7</v>
      </c>
      <c r="K37" s="1384">
        <v>358.4</v>
      </c>
      <c r="L37" s="1384">
        <v>-20.853261909317013</v>
      </c>
      <c r="M37" s="1380">
        <v>-13.367174280879865</v>
      </c>
    </row>
    <row r="38" spans="1:13" ht="12.75">
      <c r="A38" s="37"/>
      <c r="B38" s="204" t="s">
        <v>901</v>
      </c>
      <c r="C38" s="204"/>
      <c r="D38" s="92"/>
      <c r="E38" s="92"/>
      <c r="F38" s="92"/>
      <c r="G38" s="201">
        <v>-1922.6</v>
      </c>
      <c r="H38" s="201">
        <v>2969.7000000000407</v>
      </c>
      <c r="I38" s="1385">
        <v>1141.400000000005</v>
      </c>
      <c r="J38" s="1385">
        <v>94220.90000000008</v>
      </c>
      <c r="K38" s="1385">
        <v>415.09999999999854</v>
      </c>
      <c r="L38" s="1385">
        <v>-159.36752314574042</v>
      </c>
      <c r="M38" s="1386">
        <v>-63.63238128614012</v>
      </c>
    </row>
    <row r="39" spans="1:13" ht="12.75">
      <c r="A39" s="37"/>
      <c r="B39" s="205" t="s">
        <v>902</v>
      </c>
      <c r="C39" s="37" t="s">
        <v>903</v>
      </c>
      <c r="D39" s="37"/>
      <c r="E39" s="37"/>
      <c r="F39" s="37"/>
      <c r="G39" s="199">
        <v>-271.5</v>
      </c>
      <c r="H39" s="199">
        <v>3212.54</v>
      </c>
      <c r="I39" s="1379">
        <v>2054.5</v>
      </c>
      <c r="J39" s="1379">
        <v>28912.8</v>
      </c>
      <c r="K39" s="1379">
        <v>5416.4</v>
      </c>
      <c r="L39" s="1379">
        <v>-856.7219152854512</v>
      </c>
      <c r="M39" s="1381">
        <v>163.63592114869795</v>
      </c>
    </row>
    <row r="40" spans="1:13" ht="12.75">
      <c r="A40" s="37"/>
      <c r="B40" s="205"/>
      <c r="C40" s="37" t="s">
        <v>904</v>
      </c>
      <c r="D40" s="37"/>
      <c r="E40" s="37"/>
      <c r="F40" s="37"/>
      <c r="G40" s="199">
        <v>0</v>
      </c>
      <c r="H40" s="199">
        <v>6437.1</v>
      </c>
      <c r="I40" s="1379">
        <v>455.9</v>
      </c>
      <c r="J40" s="1379">
        <v>9195.4</v>
      </c>
      <c r="K40" s="1379">
        <v>457</v>
      </c>
      <c r="L40" s="1382" t="s">
        <v>822</v>
      </c>
      <c r="M40" s="1381">
        <v>0.24128098267163978</v>
      </c>
    </row>
    <row r="41" spans="1:13" ht="12.75">
      <c r="A41" s="37"/>
      <c r="B41" s="205"/>
      <c r="C41" s="37" t="s">
        <v>905</v>
      </c>
      <c r="D41" s="37"/>
      <c r="E41" s="37"/>
      <c r="F41" s="37"/>
      <c r="G41" s="199">
        <v>0</v>
      </c>
      <c r="H41" s="199">
        <v>0</v>
      </c>
      <c r="I41" s="1379">
        <v>0</v>
      </c>
      <c r="J41" s="1379">
        <v>0</v>
      </c>
      <c r="K41" s="1379">
        <v>0</v>
      </c>
      <c r="L41" s="1382" t="s">
        <v>822</v>
      </c>
      <c r="M41" s="1383" t="s">
        <v>822</v>
      </c>
    </row>
    <row r="42" spans="1:13" ht="12.75">
      <c r="A42" s="37"/>
      <c r="B42" s="205"/>
      <c r="C42" s="37" t="s">
        <v>839</v>
      </c>
      <c r="D42" s="37"/>
      <c r="E42" s="37"/>
      <c r="F42" s="37"/>
      <c r="G42" s="199">
        <v>-1908.9</v>
      </c>
      <c r="H42" s="199">
        <v>-25762.16</v>
      </c>
      <c r="I42" s="1379">
        <v>-713.3</v>
      </c>
      <c r="J42" s="1379">
        <v>-15719.6</v>
      </c>
      <c r="K42" s="1379">
        <v>-1148.6</v>
      </c>
      <c r="L42" s="1379">
        <v>-62.63292995966264</v>
      </c>
      <c r="M42" s="1381">
        <v>61.02621617832611</v>
      </c>
    </row>
    <row r="43" spans="1:13" ht="12.75">
      <c r="A43" s="37"/>
      <c r="B43" s="205"/>
      <c r="C43" s="37"/>
      <c r="D43" s="37" t="s">
        <v>840</v>
      </c>
      <c r="E43" s="37"/>
      <c r="F43" s="37"/>
      <c r="G43" s="199">
        <v>-717.7</v>
      </c>
      <c r="H43" s="199">
        <v>-6133.4</v>
      </c>
      <c r="I43" s="1379">
        <v>-116.5</v>
      </c>
      <c r="J43" s="1379">
        <v>-5137.4</v>
      </c>
      <c r="K43" s="1379">
        <v>-410.3</v>
      </c>
      <c r="L43" s="1379">
        <v>-83.76759091542428</v>
      </c>
      <c r="M43" s="1381">
        <v>252.18884120171674</v>
      </c>
    </row>
    <row r="44" spans="1:13" ht="12.75">
      <c r="A44" s="37"/>
      <c r="B44" s="205"/>
      <c r="C44" s="37"/>
      <c r="D44" s="37" t="s">
        <v>865</v>
      </c>
      <c r="E44" s="37"/>
      <c r="F44" s="37"/>
      <c r="G44" s="199">
        <v>-1191.2</v>
      </c>
      <c r="H44" s="199">
        <v>-19628.76</v>
      </c>
      <c r="I44" s="1379">
        <v>-596.8</v>
      </c>
      <c r="J44" s="1379">
        <v>-10582.2</v>
      </c>
      <c r="K44" s="1379">
        <v>-738.3</v>
      </c>
      <c r="L44" s="1379">
        <v>-49.89926124916052</v>
      </c>
      <c r="M44" s="1381">
        <v>23.709785522788195</v>
      </c>
    </row>
    <row r="45" spans="1:13" ht="12.75">
      <c r="A45" s="37"/>
      <c r="B45" s="205"/>
      <c r="C45" s="37" t="s">
        <v>841</v>
      </c>
      <c r="D45" s="37"/>
      <c r="E45" s="37"/>
      <c r="F45" s="37"/>
      <c r="G45" s="199">
        <v>1637.4</v>
      </c>
      <c r="H45" s="199">
        <v>22537.6</v>
      </c>
      <c r="I45" s="1379">
        <v>2311.9</v>
      </c>
      <c r="J45" s="1379">
        <v>35437</v>
      </c>
      <c r="K45" s="1379">
        <v>6108</v>
      </c>
      <c r="L45" s="1379">
        <v>41.193355319408795</v>
      </c>
      <c r="M45" s="1381">
        <v>164.19827847225224</v>
      </c>
    </row>
    <row r="46" spans="1:13" ht="12.75">
      <c r="A46" s="37"/>
      <c r="B46" s="205"/>
      <c r="C46" s="37"/>
      <c r="D46" s="37" t="s">
        <v>840</v>
      </c>
      <c r="E46" s="37"/>
      <c r="F46" s="37"/>
      <c r="G46" s="199">
        <v>3428.4</v>
      </c>
      <c r="H46" s="199">
        <v>18292.5</v>
      </c>
      <c r="I46" s="1379">
        <v>1764.9</v>
      </c>
      <c r="J46" s="1379">
        <v>26442.3</v>
      </c>
      <c r="K46" s="1379">
        <v>3911</v>
      </c>
      <c r="L46" s="1379">
        <v>-48.521176058802936</v>
      </c>
      <c r="M46" s="1381">
        <v>121.59895744801403</v>
      </c>
    </row>
    <row r="47" spans="1:13" ht="12.75">
      <c r="A47" s="37"/>
      <c r="B47" s="205"/>
      <c r="C47" s="37"/>
      <c r="D47" s="37" t="s">
        <v>906</v>
      </c>
      <c r="E47" s="37"/>
      <c r="F47" s="37"/>
      <c r="G47" s="199">
        <v>93.3</v>
      </c>
      <c r="H47" s="199">
        <v>2612</v>
      </c>
      <c r="I47" s="1379">
        <v>83.1</v>
      </c>
      <c r="J47" s="1379">
        <v>1036.8</v>
      </c>
      <c r="K47" s="1379">
        <v>194.3</v>
      </c>
      <c r="L47" s="1379">
        <v>-10.932475884244369</v>
      </c>
      <c r="M47" s="1381">
        <v>133.81468110709991</v>
      </c>
    </row>
    <row r="48" spans="1:13" ht="12.75">
      <c r="A48" s="37"/>
      <c r="B48" s="205"/>
      <c r="C48" s="37"/>
      <c r="D48" s="37"/>
      <c r="E48" s="37" t="s">
        <v>907</v>
      </c>
      <c r="F48" s="37"/>
      <c r="G48" s="199">
        <v>94.8</v>
      </c>
      <c r="H48" s="199">
        <v>2631.6</v>
      </c>
      <c r="I48" s="1379">
        <v>83.7</v>
      </c>
      <c r="J48" s="1379">
        <v>1047.6</v>
      </c>
      <c r="K48" s="1379">
        <v>195.2</v>
      </c>
      <c r="L48" s="1379">
        <v>-11.70886075949366</v>
      </c>
      <c r="M48" s="1381">
        <v>133.2138590203106</v>
      </c>
    </row>
    <row r="49" spans="1:13" ht="12.75">
      <c r="A49" s="37"/>
      <c r="B49" s="205"/>
      <c r="C49" s="37"/>
      <c r="D49" s="37"/>
      <c r="E49" s="37"/>
      <c r="F49" s="37" t="s">
        <v>908</v>
      </c>
      <c r="G49" s="199">
        <v>313.3</v>
      </c>
      <c r="H49" s="199">
        <v>13849.2</v>
      </c>
      <c r="I49" s="1379">
        <v>306.8</v>
      </c>
      <c r="J49" s="1379">
        <v>13445.3</v>
      </c>
      <c r="K49" s="1379">
        <v>460.2</v>
      </c>
      <c r="L49" s="1379">
        <v>-2.0746887966804906</v>
      </c>
      <c r="M49" s="1381">
        <v>50</v>
      </c>
    </row>
    <row r="50" spans="1:13" ht="12.75">
      <c r="A50" s="37"/>
      <c r="B50" s="205"/>
      <c r="C50" s="37"/>
      <c r="D50" s="37"/>
      <c r="E50" s="37"/>
      <c r="F50" s="37" t="s">
        <v>909</v>
      </c>
      <c r="G50" s="199">
        <v>-218.5</v>
      </c>
      <c r="H50" s="199">
        <v>-11217.6</v>
      </c>
      <c r="I50" s="1379">
        <v>-223.1</v>
      </c>
      <c r="J50" s="1379">
        <v>-12397.7</v>
      </c>
      <c r="K50" s="1379">
        <v>-265</v>
      </c>
      <c r="L50" s="1379">
        <v>2.1052631578947256</v>
      </c>
      <c r="M50" s="1381">
        <v>18.78081577767817</v>
      </c>
    </row>
    <row r="51" spans="1:13" ht="12.75">
      <c r="A51" s="37"/>
      <c r="B51" s="205"/>
      <c r="C51" s="37"/>
      <c r="D51" s="37"/>
      <c r="E51" s="37" t="s">
        <v>842</v>
      </c>
      <c r="F51" s="37"/>
      <c r="G51" s="199">
        <v>-1.5</v>
      </c>
      <c r="H51" s="199">
        <v>-19.6</v>
      </c>
      <c r="I51" s="1379">
        <v>-0.6000000000000005</v>
      </c>
      <c r="J51" s="1379">
        <v>-10.8</v>
      </c>
      <c r="K51" s="1379">
        <v>-0.9</v>
      </c>
      <c r="L51" s="1379">
        <v>-59.999999999999964</v>
      </c>
      <c r="M51" s="1381">
        <v>49.99999999999986</v>
      </c>
    </row>
    <row r="52" spans="1:13" ht="12.75">
      <c r="A52" s="37"/>
      <c r="B52" s="205"/>
      <c r="C52" s="37"/>
      <c r="D52" s="37" t="s">
        <v>843</v>
      </c>
      <c r="E52" s="37"/>
      <c r="F52" s="37"/>
      <c r="G52" s="199">
        <v>-2610.9</v>
      </c>
      <c r="H52" s="199">
        <v>1231.7</v>
      </c>
      <c r="I52" s="1379">
        <v>465</v>
      </c>
      <c r="J52" s="1379">
        <v>8446.2</v>
      </c>
      <c r="K52" s="1379">
        <v>2002.8</v>
      </c>
      <c r="L52" s="1379">
        <v>-117.80995059174997</v>
      </c>
      <c r="M52" s="1381">
        <v>330.7096774193548</v>
      </c>
    </row>
    <row r="53" spans="1:13" ht="12.75">
      <c r="A53" s="37"/>
      <c r="B53" s="205"/>
      <c r="C53" s="37"/>
      <c r="D53" s="37"/>
      <c r="E53" s="37" t="s">
        <v>480</v>
      </c>
      <c r="F53" s="37"/>
      <c r="G53" s="199">
        <v>0</v>
      </c>
      <c r="H53" s="199">
        <v>-7.8</v>
      </c>
      <c r="I53" s="1379">
        <v>-12.8</v>
      </c>
      <c r="J53" s="1379">
        <v>37</v>
      </c>
      <c r="K53" s="1379">
        <v>66.9</v>
      </c>
      <c r="L53" s="1382" t="s">
        <v>822</v>
      </c>
      <c r="M53" s="1381">
        <v>-622.65625</v>
      </c>
    </row>
    <row r="54" spans="1:13" ht="12.75">
      <c r="A54" s="37"/>
      <c r="B54" s="205"/>
      <c r="C54" s="37"/>
      <c r="D54" s="37"/>
      <c r="E54" s="37" t="s">
        <v>844</v>
      </c>
      <c r="F54" s="37"/>
      <c r="G54" s="199">
        <v>-2610.9</v>
      </c>
      <c r="H54" s="199">
        <v>1239.5</v>
      </c>
      <c r="I54" s="1379">
        <v>477.8</v>
      </c>
      <c r="J54" s="1379">
        <v>8409.2</v>
      </c>
      <c r="K54" s="1379">
        <v>1935.9</v>
      </c>
      <c r="L54" s="1379">
        <v>-118.30020299513578</v>
      </c>
      <c r="M54" s="1381">
        <v>305.16952699874423</v>
      </c>
    </row>
    <row r="55" spans="1:13" ht="12.75">
      <c r="A55" s="37"/>
      <c r="B55" s="205"/>
      <c r="C55" s="37"/>
      <c r="D55" s="37" t="s">
        <v>845</v>
      </c>
      <c r="E55" s="37"/>
      <c r="F55" s="37"/>
      <c r="G55" s="199">
        <v>726.6</v>
      </c>
      <c r="H55" s="199">
        <v>401.4</v>
      </c>
      <c r="I55" s="1379">
        <v>-1.1</v>
      </c>
      <c r="J55" s="1379">
        <v>-488.3</v>
      </c>
      <c r="K55" s="1379">
        <v>-0.1</v>
      </c>
      <c r="L55" s="1379">
        <v>-100.1513900357831</v>
      </c>
      <c r="M55" s="1381">
        <v>-90.9090909090909</v>
      </c>
    </row>
    <row r="56" spans="1:13" ht="12.75">
      <c r="A56" s="37"/>
      <c r="B56" s="205" t="s">
        <v>910</v>
      </c>
      <c r="C56" s="37"/>
      <c r="D56" s="37"/>
      <c r="E56" s="37"/>
      <c r="F56" s="37"/>
      <c r="G56" s="199">
        <v>-2194.1</v>
      </c>
      <c r="H56" s="199">
        <v>6182.24000000002</v>
      </c>
      <c r="I56" s="1379">
        <v>3195.900000000005</v>
      </c>
      <c r="J56" s="1379">
        <v>123133.7</v>
      </c>
      <c r="K56" s="1379">
        <v>5831.5</v>
      </c>
      <c r="L56" s="1379">
        <v>-245.65881226926783</v>
      </c>
      <c r="M56" s="1381">
        <v>82.46816233298887</v>
      </c>
    </row>
    <row r="57" spans="1:13" ht="12.75">
      <c r="A57" s="37"/>
      <c r="B57" s="203" t="s">
        <v>911</v>
      </c>
      <c r="C57" s="512" t="s">
        <v>912</v>
      </c>
      <c r="D57" s="512"/>
      <c r="E57" s="512"/>
      <c r="F57" s="512"/>
      <c r="G57" s="197">
        <v>1088.900000000005</v>
      </c>
      <c r="H57" s="197">
        <v>-2767.8400000000256</v>
      </c>
      <c r="I57" s="1384">
        <v>5364.5</v>
      </c>
      <c r="J57" s="1384">
        <v>13013.499999999913</v>
      </c>
      <c r="K57" s="1384">
        <v>25.599999999998545</v>
      </c>
      <c r="L57" s="1384">
        <v>392.65313619248553</v>
      </c>
      <c r="M57" s="1380">
        <v>-99.52278870351387</v>
      </c>
    </row>
    <row r="58" spans="1:13" ht="12.75">
      <c r="A58" s="37"/>
      <c r="B58" s="204" t="s">
        <v>913</v>
      </c>
      <c r="C58" s="92"/>
      <c r="D58" s="92"/>
      <c r="E58" s="92"/>
      <c r="F58" s="92"/>
      <c r="G58" s="201">
        <v>-1105.2</v>
      </c>
      <c r="H58" s="201">
        <v>3414.399999999994</v>
      </c>
      <c r="I58" s="1385">
        <v>8560.4</v>
      </c>
      <c r="J58" s="1385">
        <v>136147.2</v>
      </c>
      <c r="K58" s="1385">
        <v>5857.1</v>
      </c>
      <c r="L58" s="1385">
        <v>-874.5566413318857</v>
      </c>
      <c r="M58" s="1386">
        <v>-31.579131816270262</v>
      </c>
    </row>
    <row r="59" spans="1:13" ht="12.75">
      <c r="A59" s="37"/>
      <c r="B59" s="205" t="s">
        <v>914</v>
      </c>
      <c r="C59" s="37"/>
      <c r="D59" s="37"/>
      <c r="E59" s="37"/>
      <c r="F59" s="37"/>
      <c r="G59" s="199">
        <v>1105.2</v>
      </c>
      <c r="H59" s="199">
        <v>-3414.399999999994</v>
      </c>
      <c r="I59" s="1379">
        <v>-8560.4</v>
      </c>
      <c r="J59" s="1379">
        <v>-136147.2</v>
      </c>
      <c r="K59" s="1379">
        <v>-5857.1</v>
      </c>
      <c r="L59" s="1379">
        <v>-874.5566413318857</v>
      </c>
      <c r="M59" s="1381">
        <v>-31.579131816270262</v>
      </c>
    </row>
    <row r="60" spans="1:13" ht="12.75">
      <c r="A60" s="37"/>
      <c r="B60" s="205"/>
      <c r="C60" s="37" t="s">
        <v>846</v>
      </c>
      <c r="D60" s="37"/>
      <c r="E60" s="37"/>
      <c r="F60" s="37"/>
      <c r="G60" s="199">
        <v>1185.9</v>
      </c>
      <c r="H60" s="199">
        <v>-3011.7</v>
      </c>
      <c r="I60" s="1379">
        <v>-8560.4</v>
      </c>
      <c r="J60" s="1379">
        <v>-135662.2</v>
      </c>
      <c r="K60" s="1379">
        <v>-5857.1</v>
      </c>
      <c r="L60" s="1379">
        <v>-821.8483851926806</v>
      </c>
      <c r="M60" s="1381">
        <v>-31.579131816270262</v>
      </c>
    </row>
    <row r="61" spans="1:13" ht="12.75">
      <c r="A61" s="37"/>
      <c r="B61" s="205"/>
      <c r="C61" s="37"/>
      <c r="D61" s="37" t="s">
        <v>480</v>
      </c>
      <c r="E61" s="37"/>
      <c r="F61" s="37"/>
      <c r="G61" s="199">
        <v>-1773.8</v>
      </c>
      <c r="H61" s="199">
        <v>-7531.4</v>
      </c>
      <c r="I61" s="1379">
        <v>-9064.7</v>
      </c>
      <c r="J61" s="1379">
        <v>-130861.4</v>
      </c>
      <c r="K61" s="1379">
        <v>4601.9</v>
      </c>
      <c r="L61" s="1379">
        <v>411.0328109144211</v>
      </c>
      <c r="M61" s="1381">
        <v>-150.76726201639326</v>
      </c>
    </row>
    <row r="62" spans="1:13" ht="12.75">
      <c r="A62" s="37"/>
      <c r="B62" s="205"/>
      <c r="C62" s="37"/>
      <c r="D62" s="37" t="s">
        <v>844</v>
      </c>
      <c r="E62" s="37"/>
      <c r="F62" s="37"/>
      <c r="G62" s="199">
        <v>2959.7</v>
      </c>
      <c r="H62" s="199">
        <v>4519.7</v>
      </c>
      <c r="I62" s="1379">
        <v>504.3</v>
      </c>
      <c r="J62" s="1379">
        <v>-4800.8</v>
      </c>
      <c r="K62" s="1379">
        <v>-10459</v>
      </c>
      <c r="L62" s="1379">
        <v>-82.96111092340439</v>
      </c>
      <c r="M62" s="1381">
        <v>-2173.963910370811</v>
      </c>
    </row>
    <row r="63" spans="1:13" ht="12.75">
      <c r="A63" s="37"/>
      <c r="B63" s="205"/>
      <c r="C63" s="37" t="s">
        <v>915</v>
      </c>
      <c r="D63" s="37"/>
      <c r="E63" s="37"/>
      <c r="F63" s="37"/>
      <c r="G63" s="199">
        <v>-80.7</v>
      </c>
      <c r="H63" s="199">
        <v>-402.7</v>
      </c>
      <c r="I63" s="1379">
        <v>0</v>
      </c>
      <c r="J63" s="1379">
        <v>-485</v>
      </c>
      <c r="K63" s="1379">
        <v>0</v>
      </c>
      <c r="L63" s="1379">
        <v>-100</v>
      </c>
      <c r="M63" s="1383" t="s">
        <v>822</v>
      </c>
    </row>
    <row r="64" spans="1:13" ht="13.5" thickBot="1">
      <c r="A64" s="529"/>
      <c r="B64" s="530" t="s">
        <v>847</v>
      </c>
      <c r="C64" s="531"/>
      <c r="D64" s="531"/>
      <c r="E64" s="531"/>
      <c r="F64" s="531"/>
      <c r="G64" s="283">
        <v>-1505.7</v>
      </c>
      <c r="H64" s="283">
        <v>-2182.7</v>
      </c>
      <c r="I64" s="1387">
        <v>-8095.4</v>
      </c>
      <c r="J64" s="1387">
        <v>-127701</v>
      </c>
      <c r="K64" s="1387">
        <v>-3854.3</v>
      </c>
      <c r="L64" s="1387">
        <v>437.6502623364547</v>
      </c>
      <c r="M64" s="1388">
        <v>-52.38901104330854</v>
      </c>
    </row>
    <row r="65" ht="13.5" thickTop="1">
      <c r="B65" s="41" t="s">
        <v>442</v>
      </c>
    </row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426" t="s">
        <v>930</v>
      </c>
      <c r="C1" s="1426"/>
      <c r="D1" s="1426"/>
      <c r="E1" s="1426"/>
      <c r="F1" s="1426"/>
      <c r="G1" s="1426"/>
      <c r="H1" s="1426"/>
      <c r="I1" s="1426"/>
    </row>
    <row r="2" spans="2:9" ht="15" customHeight="1">
      <c r="B2" s="123" t="s">
        <v>380</v>
      </c>
      <c r="C2" s="76"/>
      <c r="D2" s="76"/>
      <c r="E2" s="76"/>
      <c r="F2" s="76"/>
      <c r="G2" s="76"/>
      <c r="H2" s="76"/>
      <c r="I2" s="124"/>
    </row>
    <row r="3" spans="2:9" ht="15" customHeight="1" thickBot="1">
      <c r="B3" s="1713" t="s">
        <v>386</v>
      </c>
      <c r="C3" s="1713"/>
      <c r="D3" s="1713"/>
      <c r="E3" s="1713"/>
      <c r="F3" s="1713"/>
      <c r="G3" s="1713"/>
      <c r="H3" s="1713"/>
      <c r="I3" s="1713"/>
    </row>
    <row r="4" spans="2:9" ht="15" customHeight="1" thickTop="1">
      <c r="B4" s="422"/>
      <c r="C4" s="423"/>
      <c r="D4" s="424"/>
      <c r="E4" s="425"/>
      <c r="F4" s="424"/>
      <c r="G4" s="426"/>
      <c r="H4" s="427" t="s">
        <v>828</v>
      </c>
      <c r="I4" s="428"/>
    </row>
    <row r="5" spans="2:9" ht="15" customHeight="1">
      <c r="B5" s="429"/>
      <c r="C5" s="394"/>
      <c r="D5" s="56" t="s">
        <v>512</v>
      </c>
      <c r="E5" s="103" t="s">
        <v>825</v>
      </c>
      <c r="F5" s="56" t="s">
        <v>512</v>
      </c>
      <c r="G5" s="417" t="s">
        <v>825</v>
      </c>
      <c r="H5" s="395" t="s">
        <v>356</v>
      </c>
      <c r="I5" s="430"/>
    </row>
    <row r="6" spans="2:9" ht="15" customHeight="1">
      <c r="B6" s="429"/>
      <c r="C6" s="394"/>
      <c r="D6" s="77">
        <v>2011</v>
      </c>
      <c r="E6" s="78">
        <v>2011</v>
      </c>
      <c r="F6" s="77">
        <v>2012</v>
      </c>
      <c r="G6" s="418">
        <v>2012</v>
      </c>
      <c r="H6" s="396" t="s">
        <v>431</v>
      </c>
      <c r="I6" s="431" t="s">
        <v>255</v>
      </c>
    </row>
    <row r="7" spans="2:9" ht="15" customHeight="1">
      <c r="B7" s="432"/>
      <c r="C7" s="79"/>
      <c r="D7" s="397"/>
      <c r="E7" s="397"/>
      <c r="F7" s="79"/>
      <c r="G7" s="419"/>
      <c r="H7" s="115"/>
      <c r="I7" s="433"/>
    </row>
    <row r="8" spans="2:9" ht="15" customHeight="1">
      <c r="B8" s="434" t="s">
        <v>480</v>
      </c>
      <c r="C8" s="80"/>
      <c r="D8" s="174">
        <v>213095.09999999998</v>
      </c>
      <c r="E8" s="81">
        <v>225122.2</v>
      </c>
      <c r="F8" s="398">
        <v>375524.5</v>
      </c>
      <c r="G8" s="83">
        <v>373402.3</v>
      </c>
      <c r="H8" s="399">
        <v>5.6440058922049445</v>
      </c>
      <c r="I8" s="435">
        <v>-0.5651295721051497</v>
      </c>
    </row>
    <row r="9" spans="2:9" ht="15" customHeight="1">
      <c r="B9" s="256"/>
      <c r="C9" s="42" t="s">
        <v>635</v>
      </c>
      <c r="D9" s="129">
        <v>165257.548915</v>
      </c>
      <c r="E9" s="72">
        <v>171790.609831</v>
      </c>
      <c r="F9" s="401">
        <v>285681.96461168</v>
      </c>
      <c r="G9" s="85">
        <v>280258.46800468</v>
      </c>
      <c r="H9" s="19">
        <v>3.9532602043857565</v>
      </c>
      <c r="I9" s="436">
        <v>-1.89843857114748</v>
      </c>
    </row>
    <row r="10" spans="2:9" ht="15" customHeight="1">
      <c r="B10" s="256"/>
      <c r="C10" s="86" t="s">
        <v>636</v>
      </c>
      <c r="D10" s="129">
        <v>47837.551085</v>
      </c>
      <c r="E10" s="72">
        <v>53331.590168999996</v>
      </c>
      <c r="F10" s="401">
        <v>89842.53538832</v>
      </c>
      <c r="G10" s="85">
        <v>93143.83199532</v>
      </c>
      <c r="H10" s="19">
        <v>11.484783312251778</v>
      </c>
      <c r="I10" s="436">
        <v>3.674536334856356</v>
      </c>
    </row>
    <row r="11" spans="2:9" ht="15" customHeight="1">
      <c r="B11" s="263"/>
      <c r="C11" s="43"/>
      <c r="D11" s="402"/>
      <c r="E11" s="403"/>
      <c r="F11" s="404"/>
      <c r="G11" s="420"/>
      <c r="H11" s="45"/>
      <c r="I11" s="437"/>
    </row>
    <row r="12" spans="2:9" ht="15" customHeight="1">
      <c r="B12" s="432"/>
      <c r="C12" s="79"/>
      <c r="D12" s="40"/>
      <c r="E12" s="405"/>
      <c r="F12" s="406"/>
      <c r="G12" s="421"/>
      <c r="H12" s="406"/>
      <c r="I12" s="438"/>
    </row>
    <row r="13" spans="2:9" ht="15" customHeight="1">
      <c r="B13" s="434" t="s">
        <v>637</v>
      </c>
      <c r="C13" s="42"/>
      <c r="D13" s="174">
        <v>59058</v>
      </c>
      <c r="E13" s="81">
        <v>58595.799999999996</v>
      </c>
      <c r="F13" s="398">
        <v>63932.2</v>
      </c>
      <c r="G13" s="83">
        <v>74459.1</v>
      </c>
      <c r="H13" s="398">
        <v>-0.7826204747875067</v>
      </c>
      <c r="I13" s="439">
        <v>16.465724627026773</v>
      </c>
    </row>
    <row r="14" spans="2:9" ht="15" customHeight="1">
      <c r="B14" s="256"/>
      <c r="C14" s="42" t="s">
        <v>635</v>
      </c>
      <c r="D14" s="129">
        <v>55503.3</v>
      </c>
      <c r="E14" s="72">
        <v>53311.99999999999</v>
      </c>
      <c r="F14" s="401">
        <v>57144</v>
      </c>
      <c r="G14" s="85">
        <v>69968.90000000001</v>
      </c>
      <c r="H14" s="401">
        <v>-3.9480535391589484</v>
      </c>
      <c r="I14" s="440">
        <v>22.44312613747728</v>
      </c>
    </row>
    <row r="15" spans="2:9" ht="15" customHeight="1">
      <c r="B15" s="256"/>
      <c r="C15" s="86" t="s">
        <v>636</v>
      </c>
      <c r="D15" s="129">
        <v>3554.7</v>
      </c>
      <c r="E15" s="72">
        <v>5283.8</v>
      </c>
      <c r="F15" s="401">
        <v>6788.2</v>
      </c>
      <c r="G15" s="85">
        <v>4490.2</v>
      </c>
      <c r="H15" s="401">
        <v>48.642642135763936</v>
      </c>
      <c r="I15" s="440">
        <v>-33.85286231990807</v>
      </c>
    </row>
    <row r="16" spans="2:9" ht="15" customHeight="1">
      <c r="B16" s="263"/>
      <c r="C16" s="43"/>
      <c r="D16" s="402"/>
      <c r="E16" s="414"/>
      <c r="F16" s="91"/>
      <c r="G16" s="420"/>
      <c r="H16" s="91"/>
      <c r="I16" s="441"/>
    </row>
    <row r="17" spans="2:9" ht="15" customHeight="1">
      <c r="B17" s="256"/>
      <c r="C17" s="42"/>
      <c r="D17" s="40"/>
      <c r="E17" s="407"/>
      <c r="F17" s="408"/>
      <c r="G17" s="421"/>
      <c r="H17" s="408"/>
      <c r="I17" s="442"/>
    </row>
    <row r="18" spans="2:9" ht="15" customHeight="1">
      <c r="B18" s="434" t="s">
        <v>638</v>
      </c>
      <c r="C18" s="80"/>
      <c r="D18" s="174">
        <v>272153.1</v>
      </c>
      <c r="E18" s="81">
        <v>283718</v>
      </c>
      <c r="F18" s="398">
        <v>439456.7</v>
      </c>
      <c r="G18" s="83">
        <v>447861.4</v>
      </c>
      <c r="H18" s="398">
        <v>4.249409615396644</v>
      </c>
      <c r="I18" s="439">
        <v>1.912520619210028</v>
      </c>
    </row>
    <row r="19" spans="2:9" ht="15" customHeight="1">
      <c r="B19" s="256"/>
      <c r="C19" s="42"/>
      <c r="D19" s="40"/>
      <c r="E19" s="88"/>
      <c r="F19" s="409"/>
      <c r="G19" s="421"/>
      <c r="H19" s="409"/>
      <c r="I19" s="443"/>
    </row>
    <row r="20" spans="2:9" ht="15" customHeight="1">
      <c r="B20" s="256"/>
      <c r="C20" s="42" t="s">
        <v>635</v>
      </c>
      <c r="D20" s="129">
        <v>220760.84891499998</v>
      </c>
      <c r="E20" s="72">
        <v>225102.609831</v>
      </c>
      <c r="F20" s="401">
        <v>342825.96461168</v>
      </c>
      <c r="G20" s="85">
        <v>350227.36800468003</v>
      </c>
      <c r="H20" s="401">
        <v>1.966725955865357</v>
      </c>
      <c r="I20" s="440">
        <v>2.1589389827528294</v>
      </c>
    </row>
    <row r="21" spans="2:9" ht="15" customHeight="1">
      <c r="B21" s="256"/>
      <c r="C21" s="90" t="s">
        <v>639</v>
      </c>
      <c r="D21" s="129">
        <v>81.11641899908544</v>
      </c>
      <c r="E21" s="72">
        <v>79.34026386447105</v>
      </c>
      <c r="F21" s="401">
        <v>78.01131820533854</v>
      </c>
      <c r="G21" s="85">
        <v>78.19994489471073</v>
      </c>
      <c r="H21" s="401" t="s">
        <v>822</v>
      </c>
      <c r="I21" s="440" t="s">
        <v>822</v>
      </c>
    </row>
    <row r="22" spans="2:9" ht="15" customHeight="1">
      <c r="B22" s="256"/>
      <c r="C22" s="86" t="s">
        <v>636</v>
      </c>
      <c r="D22" s="129">
        <v>51392.251084999996</v>
      </c>
      <c r="E22" s="72">
        <v>58615.390169</v>
      </c>
      <c r="F22" s="401">
        <v>96630.73538832</v>
      </c>
      <c r="G22" s="85">
        <v>97634.03199532</v>
      </c>
      <c r="H22" s="401">
        <v>14.054918653112352</v>
      </c>
      <c r="I22" s="440">
        <v>1.038278973008076</v>
      </c>
    </row>
    <row r="23" spans="2:9" ht="15" customHeight="1">
      <c r="B23" s="263"/>
      <c r="C23" s="91" t="s">
        <v>639</v>
      </c>
      <c r="D23" s="130">
        <v>18.88358100091456</v>
      </c>
      <c r="E23" s="72">
        <v>20.659736135528938</v>
      </c>
      <c r="F23" s="401">
        <v>21.988681794661453</v>
      </c>
      <c r="G23" s="93">
        <v>21.800055105289267</v>
      </c>
      <c r="H23" s="401" t="s">
        <v>822</v>
      </c>
      <c r="I23" s="440" t="s">
        <v>822</v>
      </c>
    </row>
    <row r="24" spans="2:9" ht="15" customHeight="1">
      <c r="B24" s="444" t="s">
        <v>640</v>
      </c>
      <c r="C24" s="415"/>
      <c r="D24" s="40"/>
      <c r="E24" s="416"/>
      <c r="F24" s="415"/>
      <c r="G24" s="421"/>
      <c r="H24" s="415"/>
      <c r="I24" s="445"/>
    </row>
    <row r="25" spans="2:9" ht="15" customHeight="1">
      <c r="B25" s="205"/>
      <c r="C25" s="90" t="s">
        <v>641</v>
      </c>
      <c r="D25" s="129">
        <v>8.409056897598534</v>
      </c>
      <c r="E25" s="72">
        <v>8.856943065675202</v>
      </c>
      <c r="F25" s="401">
        <v>11.598910026127614</v>
      </c>
      <c r="G25" s="85">
        <v>9.80719825868359</v>
      </c>
      <c r="H25" s="401" t="s">
        <v>822</v>
      </c>
      <c r="I25" s="440" t="s">
        <v>822</v>
      </c>
    </row>
    <row r="26" spans="2:9" ht="15" customHeight="1">
      <c r="B26" s="204"/>
      <c r="C26" s="92" t="s">
        <v>642</v>
      </c>
      <c r="D26" s="130">
        <v>7.2564726585543875</v>
      </c>
      <c r="E26" s="75">
        <v>7.57043634646224</v>
      </c>
      <c r="F26" s="411">
        <v>10.280739007259221</v>
      </c>
      <c r="G26" s="93">
        <v>8.312046918208646</v>
      </c>
      <c r="H26" s="411" t="s">
        <v>822</v>
      </c>
      <c r="I26" s="446" t="s">
        <v>822</v>
      </c>
    </row>
    <row r="27" spans="2:9" ht="15" customHeight="1">
      <c r="B27" s="447" t="s">
        <v>643</v>
      </c>
      <c r="C27" s="79"/>
      <c r="D27" s="412">
        <v>272153.1</v>
      </c>
      <c r="E27" s="72">
        <v>283718</v>
      </c>
      <c r="F27" s="401">
        <v>439456.7</v>
      </c>
      <c r="G27" s="85">
        <v>447861.4</v>
      </c>
      <c r="H27" s="401">
        <v>4.249409615396644</v>
      </c>
      <c r="I27" s="440">
        <v>1.912520619210028</v>
      </c>
    </row>
    <row r="28" spans="2:9" ht="15" customHeight="1">
      <c r="B28" s="448" t="s">
        <v>747</v>
      </c>
      <c r="C28" s="42"/>
      <c r="D28" s="72">
        <v>6730.6</v>
      </c>
      <c r="E28" s="72">
        <v>6931.8</v>
      </c>
      <c r="F28" s="401">
        <v>7368.2</v>
      </c>
      <c r="G28" s="85">
        <v>7389.3</v>
      </c>
      <c r="H28" s="401">
        <v>2.989332303212194</v>
      </c>
      <c r="I28" s="440">
        <v>0.2863657338291574</v>
      </c>
    </row>
    <row r="29" spans="2:9" ht="15" customHeight="1">
      <c r="B29" s="448" t="s">
        <v>748</v>
      </c>
      <c r="C29" s="42"/>
      <c r="D29" s="72">
        <v>278883.69999999995</v>
      </c>
      <c r="E29" s="72">
        <v>290649.8</v>
      </c>
      <c r="F29" s="401">
        <v>446824.9</v>
      </c>
      <c r="G29" s="85">
        <v>455250.7</v>
      </c>
      <c r="H29" s="401">
        <v>4.218998815635345</v>
      </c>
      <c r="I29" s="440">
        <v>1.885705116254698</v>
      </c>
    </row>
    <row r="30" spans="2:9" ht="15" customHeight="1">
      <c r="B30" s="448" t="s">
        <v>749</v>
      </c>
      <c r="C30" s="42"/>
      <c r="D30" s="72">
        <v>62844.5</v>
      </c>
      <c r="E30" s="72">
        <v>63557.20000000001</v>
      </c>
      <c r="F30" s="401">
        <v>72204.7</v>
      </c>
      <c r="G30" s="85">
        <v>74233.6</v>
      </c>
      <c r="H30" s="401">
        <v>1.1340690116080339</v>
      </c>
      <c r="I30" s="440">
        <v>2.8099278855808763</v>
      </c>
    </row>
    <row r="31" spans="2:9" ht="15" customHeight="1">
      <c r="B31" s="448" t="s">
        <v>750</v>
      </c>
      <c r="C31" s="42"/>
      <c r="D31" s="72">
        <v>216039.19999999995</v>
      </c>
      <c r="E31" s="72">
        <v>227092.59999999998</v>
      </c>
      <c r="F31" s="401">
        <v>374620.2</v>
      </c>
      <c r="G31" s="85">
        <v>381017.1</v>
      </c>
      <c r="H31" s="401">
        <v>5.116386285451895</v>
      </c>
      <c r="I31" s="440">
        <v>1.7075694263149614</v>
      </c>
    </row>
    <row r="32" spans="2:9" ht="15" customHeight="1">
      <c r="B32" s="448" t="s">
        <v>467</v>
      </c>
      <c r="C32" s="42"/>
      <c r="D32" s="413">
        <v>-2833.53999999995</v>
      </c>
      <c r="E32" s="72">
        <v>-11053.400000000023</v>
      </c>
      <c r="F32" s="401">
        <v>-158581.00000000006</v>
      </c>
      <c r="G32" s="85">
        <v>-6396.899999999965</v>
      </c>
      <c r="H32" s="401" t="s">
        <v>822</v>
      </c>
      <c r="I32" s="436" t="s">
        <v>822</v>
      </c>
    </row>
    <row r="33" spans="2:9" ht="15" customHeight="1">
      <c r="B33" s="448" t="s">
        <v>468</v>
      </c>
      <c r="C33" s="42"/>
      <c r="D33" s="413">
        <v>650.8</v>
      </c>
      <c r="E33" s="72">
        <v>2958</v>
      </c>
      <c r="F33" s="401">
        <v>30880</v>
      </c>
      <c r="G33" s="85">
        <v>2542.6</v>
      </c>
      <c r="H33" s="401" t="s">
        <v>822</v>
      </c>
      <c r="I33" s="436" t="s">
        <v>822</v>
      </c>
    </row>
    <row r="34" spans="2:9" ht="15" customHeight="1" thickBot="1">
      <c r="B34" s="449" t="s">
        <v>469</v>
      </c>
      <c r="C34" s="183"/>
      <c r="D34" s="450">
        <v>-2182.7399999999498</v>
      </c>
      <c r="E34" s="451">
        <v>-8095.400000000023</v>
      </c>
      <c r="F34" s="452">
        <v>-127701.00000000006</v>
      </c>
      <c r="G34" s="453">
        <v>-3854.299999999965</v>
      </c>
      <c r="H34" s="452" t="s">
        <v>822</v>
      </c>
      <c r="I34" s="454" t="s">
        <v>822</v>
      </c>
    </row>
    <row r="35" spans="2:9" ht="15" customHeight="1" thickTop="1">
      <c r="B35" s="22" t="s">
        <v>751</v>
      </c>
      <c r="C35" s="9"/>
      <c r="D35" s="9"/>
      <c r="E35" s="9"/>
      <c r="F35" s="9"/>
      <c r="G35" s="9"/>
      <c r="H35" s="9"/>
      <c r="I35" s="9"/>
    </row>
    <row r="36" spans="2:9" ht="15" customHeight="1">
      <c r="B36" s="104" t="s">
        <v>969</v>
      </c>
      <c r="C36" s="10"/>
      <c r="D36" s="9"/>
      <c r="E36" s="9"/>
      <c r="F36" s="9"/>
      <c r="G36" s="9"/>
      <c r="H36" s="9"/>
      <c r="I36" s="9"/>
    </row>
    <row r="37" spans="2:9" ht="15" customHeight="1">
      <c r="B37" s="97" t="s">
        <v>455</v>
      </c>
      <c r="C37" s="10"/>
      <c r="D37" s="9"/>
      <c r="E37" s="9"/>
      <c r="F37" s="9"/>
      <c r="G37" s="9"/>
      <c r="H37" s="9"/>
      <c r="I37" s="9"/>
    </row>
    <row r="38" spans="2:9" ht="15" customHeight="1">
      <c r="B38" s="10" t="s">
        <v>970</v>
      </c>
      <c r="C38" s="9"/>
      <c r="D38" s="98">
        <v>70.95</v>
      </c>
      <c r="E38" s="98">
        <v>72.1</v>
      </c>
      <c r="F38" s="98">
        <v>88.6</v>
      </c>
      <c r="G38" s="98">
        <v>88.75</v>
      </c>
      <c r="H38" s="9"/>
      <c r="I38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426" t="s">
        <v>198</v>
      </c>
      <c r="C1" s="1426"/>
      <c r="D1" s="1426"/>
      <c r="E1" s="1426"/>
      <c r="F1" s="1426"/>
      <c r="G1" s="1426"/>
      <c r="H1" s="1426"/>
      <c r="I1" s="1426"/>
    </row>
    <row r="2" spans="2:9" ht="15.75">
      <c r="B2" s="123" t="s">
        <v>380</v>
      </c>
      <c r="C2" s="76"/>
      <c r="D2" s="76"/>
      <c r="E2" s="76"/>
      <c r="F2" s="76"/>
      <c r="G2" s="76"/>
      <c r="H2" s="76"/>
      <c r="I2" s="76"/>
    </row>
    <row r="3" spans="2:9" ht="13.5" customHeight="1" thickBot="1">
      <c r="B3" s="1714" t="s">
        <v>574</v>
      </c>
      <c r="C3" s="1714"/>
      <c r="D3" s="1714"/>
      <c r="E3" s="1714"/>
      <c r="F3" s="1714"/>
      <c r="G3" s="1714"/>
      <c r="H3" s="1714"/>
      <c r="I3" s="1714"/>
    </row>
    <row r="4" spans="2:9" ht="15" customHeight="1" thickTop="1">
      <c r="B4" s="422"/>
      <c r="C4" s="476"/>
      <c r="D4" s="459"/>
      <c r="E4" s="460"/>
      <c r="F4" s="460"/>
      <c r="G4" s="490"/>
      <c r="H4" s="493" t="s">
        <v>828</v>
      </c>
      <c r="I4" s="461"/>
    </row>
    <row r="5" spans="2:9" ht="15" customHeight="1">
      <c r="B5" s="462"/>
      <c r="C5" s="477"/>
      <c r="D5" s="1341" t="s">
        <v>512</v>
      </c>
      <c r="E5" s="1342" t="s">
        <v>825</v>
      </c>
      <c r="F5" s="1342" t="s">
        <v>512</v>
      </c>
      <c r="G5" s="1342" t="s">
        <v>825</v>
      </c>
      <c r="H5" s="1343" t="s">
        <v>356</v>
      </c>
      <c r="I5" s="1343"/>
    </row>
    <row r="6" spans="2:9" ht="15" customHeight="1">
      <c r="B6" s="463"/>
      <c r="C6" s="478"/>
      <c r="D6" s="1344">
        <v>2011</v>
      </c>
      <c r="E6" s="1345">
        <v>2011</v>
      </c>
      <c r="F6" s="1345">
        <v>2012</v>
      </c>
      <c r="G6" s="1345">
        <v>2012</v>
      </c>
      <c r="H6" s="1345" t="s">
        <v>431</v>
      </c>
      <c r="I6" s="1345" t="s">
        <v>255</v>
      </c>
    </row>
    <row r="7" spans="2:9" ht="15" customHeight="1">
      <c r="B7" s="464"/>
      <c r="C7" s="479"/>
      <c r="D7" s="95"/>
      <c r="E7" s="455"/>
      <c r="F7" s="455"/>
      <c r="G7" s="400"/>
      <c r="H7" s="494"/>
      <c r="I7" s="465"/>
    </row>
    <row r="8" spans="2:9" ht="15" customHeight="1">
      <c r="B8" s="434" t="s">
        <v>480</v>
      </c>
      <c r="C8" s="480"/>
      <c r="D8" s="398">
        <v>3003.454545454545</v>
      </c>
      <c r="E8" s="81">
        <v>3122.360610263523</v>
      </c>
      <c r="F8" s="81">
        <v>4238.425507900677</v>
      </c>
      <c r="G8" s="99">
        <v>4207.34985915493</v>
      </c>
      <c r="H8" s="82">
        <v>3.95897667201028</v>
      </c>
      <c r="I8" s="435">
        <v>-0.7331885080396177</v>
      </c>
    </row>
    <row r="9" spans="2:9" ht="15" customHeight="1">
      <c r="B9" s="464"/>
      <c r="C9" s="479" t="s">
        <v>635</v>
      </c>
      <c r="D9" s="401">
        <v>2329.2114011980266</v>
      </c>
      <c r="E9" s="72">
        <v>2382.6714262274622</v>
      </c>
      <c r="F9" s="72">
        <v>3224.401406452371</v>
      </c>
      <c r="G9" s="100">
        <v>3157.841893010479</v>
      </c>
      <c r="H9" s="84">
        <v>2.29519849516187</v>
      </c>
      <c r="I9" s="436">
        <v>-2.064244027083575</v>
      </c>
    </row>
    <row r="10" spans="2:9" ht="15" customHeight="1">
      <c r="B10" s="464"/>
      <c r="C10" s="481" t="s">
        <v>636</v>
      </c>
      <c r="D10" s="401">
        <v>674.2431442565187</v>
      </c>
      <c r="E10" s="72">
        <v>739.6891840360611</v>
      </c>
      <c r="F10" s="72">
        <v>1014.0241014483071</v>
      </c>
      <c r="G10" s="100">
        <v>1049.5079661444506</v>
      </c>
      <c r="H10" s="84">
        <v>9.706593287160388</v>
      </c>
      <c r="I10" s="436">
        <v>3.4993117664030535</v>
      </c>
    </row>
    <row r="11" spans="2:9" ht="15" customHeight="1">
      <c r="B11" s="464"/>
      <c r="C11" s="479"/>
      <c r="D11" s="408"/>
      <c r="E11" s="407"/>
      <c r="F11" s="407"/>
      <c r="G11" s="491"/>
      <c r="H11" s="495"/>
      <c r="I11" s="442"/>
    </row>
    <row r="12" spans="2:9" ht="15" customHeight="1">
      <c r="B12" s="466"/>
      <c r="C12" s="482"/>
      <c r="D12" s="404"/>
      <c r="E12" s="403"/>
      <c r="F12" s="403"/>
      <c r="G12" s="492"/>
      <c r="H12" s="496"/>
      <c r="I12" s="437"/>
    </row>
    <row r="13" spans="2:9" ht="15" customHeight="1">
      <c r="B13" s="467" t="s">
        <v>637</v>
      </c>
      <c r="C13" s="483"/>
      <c r="D13" s="398">
        <v>832.3890063424947</v>
      </c>
      <c r="E13" s="81">
        <v>812.7018030513176</v>
      </c>
      <c r="F13" s="81">
        <v>721.5823927765238</v>
      </c>
      <c r="G13" s="99">
        <v>838.9757746478874</v>
      </c>
      <c r="H13" s="82">
        <v>-2.3651445587541247</v>
      </c>
      <c r="I13" s="435">
        <v>16.268881148783905</v>
      </c>
    </row>
    <row r="14" spans="2:9" ht="15" customHeight="1">
      <c r="B14" s="464"/>
      <c r="C14" s="479" t="s">
        <v>635</v>
      </c>
      <c r="D14" s="401">
        <v>782.2875264270613</v>
      </c>
      <c r="E14" s="72">
        <v>739.4174757281553</v>
      </c>
      <c r="F14" s="72">
        <v>644.9661399548534</v>
      </c>
      <c r="G14" s="100">
        <v>788.381971830986</v>
      </c>
      <c r="H14" s="84">
        <v>-5.480088746231999</v>
      </c>
      <c r="I14" s="436">
        <v>22.236180008794193</v>
      </c>
    </row>
    <row r="15" spans="2:9" ht="15" customHeight="1">
      <c r="B15" s="464"/>
      <c r="C15" s="481" t="s">
        <v>636</v>
      </c>
      <c r="D15" s="401">
        <v>50.1014799154334</v>
      </c>
      <c r="E15" s="72">
        <v>73.28432732316229</v>
      </c>
      <c r="F15" s="72">
        <v>76.61625282167043</v>
      </c>
      <c r="G15" s="100">
        <v>50.59380281690141</v>
      </c>
      <c r="H15" s="84">
        <v>46.2717816856096</v>
      </c>
      <c r="I15" s="436">
        <v>-33.96466029908569</v>
      </c>
    </row>
    <row r="16" spans="2:9" ht="15" customHeight="1">
      <c r="B16" s="464"/>
      <c r="C16" s="479"/>
      <c r="D16" s="475"/>
      <c r="E16" s="456"/>
      <c r="F16" s="456"/>
      <c r="G16" s="410"/>
      <c r="H16" s="497"/>
      <c r="I16" s="468"/>
    </row>
    <row r="17" spans="2:9" ht="15" customHeight="1">
      <c r="B17" s="466"/>
      <c r="C17" s="482"/>
      <c r="D17" s="404"/>
      <c r="E17" s="403"/>
      <c r="F17" s="403"/>
      <c r="G17" s="492"/>
      <c r="H17" s="496"/>
      <c r="I17" s="437"/>
    </row>
    <row r="18" spans="2:9" ht="15" customHeight="1">
      <c r="B18" s="467" t="s">
        <v>638</v>
      </c>
      <c r="C18" s="484"/>
      <c r="D18" s="398">
        <v>3835.8435517970397</v>
      </c>
      <c r="E18" s="81">
        <v>3935.062413314841</v>
      </c>
      <c r="F18" s="81">
        <v>4960.007900677201</v>
      </c>
      <c r="G18" s="99">
        <v>5046.325633802817</v>
      </c>
      <c r="H18" s="82">
        <v>2.5866243025297138</v>
      </c>
      <c r="I18" s="435">
        <v>1.7402741054874298</v>
      </c>
    </row>
    <row r="19" spans="2:9" ht="15" customHeight="1">
      <c r="B19" s="464"/>
      <c r="C19" s="479"/>
      <c r="D19" s="409"/>
      <c r="E19" s="88"/>
      <c r="F19" s="88"/>
      <c r="G19" s="101"/>
      <c r="H19" s="89"/>
      <c r="I19" s="443"/>
    </row>
    <row r="20" spans="2:9" ht="15" customHeight="1">
      <c r="B20" s="464"/>
      <c r="C20" s="479" t="s">
        <v>635</v>
      </c>
      <c r="D20" s="401">
        <v>3111.4989276250876</v>
      </c>
      <c r="E20" s="72">
        <v>3122.0889019556175</v>
      </c>
      <c r="F20" s="72">
        <v>3869.367546407224</v>
      </c>
      <c r="G20" s="100">
        <v>3946.223864841465</v>
      </c>
      <c r="H20" s="84">
        <v>0.3403496056677966</v>
      </c>
      <c r="I20" s="436">
        <v>1.9862759872890194</v>
      </c>
    </row>
    <row r="21" spans="2:9" ht="15" customHeight="1">
      <c r="B21" s="464"/>
      <c r="C21" s="485" t="s">
        <v>639</v>
      </c>
      <c r="D21" s="401">
        <v>81.11641899908544</v>
      </c>
      <c r="E21" s="72">
        <v>79.34026386447105</v>
      </c>
      <c r="F21" s="72">
        <v>78.01131820533854</v>
      </c>
      <c r="G21" s="100">
        <v>78.19994489471073</v>
      </c>
      <c r="H21" s="84" t="s">
        <v>822</v>
      </c>
      <c r="I21" s="436" t="s">
        <v>822</v>
      </c>
    </row>
    <row r="22" spans="2:9" ht="15" customHeight="1">
      <c r="B22" s="464"/>
      <c r="C22" s="481" t="s">
        <v>636</v>
      </c>
      <c r="D22" s="401">
        <v>724.344624171952</v>
      </c>
      <c r="E22" s="72">
        <v>812.9735113592234</v>
      </c>
      <c r="F22" s="72">
        <v>1090.6403542699775</v>
      </c>
      <c r="G22" s="100">
        <v>1100.101768961352</v>
      </c>
      <c r="H22" s="84">
        <v>12.235734791100185</v>
      </c>
      <c r="I22" s="436">
        <v>0.8675100508001634</v>
      </c>
    </row>
    <row r="23" spans="2:9" ht="15" customHeight="1">
      <c r="B23" s="263"/>
      <c r="C23" s="486" t="s">
        <v>639</v>
      </c>
      <c r="D23" s="411">
        <v>18.88358100091456</v>
      </c>
      <c r="E23" s="75">
        <v>20.659736135528938</v>
      </c>
      <c r="F23" s="75">
        <v>21.988681794661453</v>
      </c>
      <c r="G23" s="102">
        <v>21.800055105289267</v>
      </c>
      <c r="H23" s="94" t="s">
        <v>822</v>
      </c>
      <c r="I23" s="469" t="s">
        <v>822</v>
      </c>
    </row>
    <row r="24" spans="2:9" ht="15" customHeight="1">
      <c r="B24" s="444" t="s">
        <v>640</v>
      </c>
      <c r="C24" s="487"/>
      <c r="D24" s="475"/>
      <c r="E24" s="456"/>
      <c r="F24" s="456"/>
      <c r="G24" s="410"/>
      <c r="H24" s="497"/>
      <c r="I24" s="468"/>
    </row>
    <row r="25" spans="2:9" ht="15" customHeight="1">
      <c r="B25" s="470"/>
      <c r="C25" s="485" t="s">
        <v>641</v>
      </c>
      <c r="D25" s="401">
        <v>8.409056897598534</v>
      </c>
      <c r="E25" s="72">
        <v>8.856943065675202</v>
      </c>
      <c r="F25" s="72">
        <v>11.598910026127614</v>
      </c>
      <c r="G25" s="100">
        <v>9.80719825868359</v>
      </c>
      <c r="H25" s="84" t="s">
        <v>822</v>
      </c>
      <c r="I25" s="436" t="s">
        <v>822</v>
      </c>
    </row>
    <row r="26" spans="2:9" ht="15" customHeight="1">
      <c r="B26" s="471"/>
      <c r="C26" s="486" t="s">
        <v>642</v>
      </c>
      <c r="D26" s="411">
        <v>7.2564726585543875</v>
      </c>
      <c r="E26" s="75">
        <v>7.57043634646224</v>
      </c>
      <c r="F26" s="75">
        <v>10.280739007259221</v>
      </c>
      <c r="G26" s="102">
        <v>8.312046918208646</v>
      </c>
      <c r="H26" s="94" t="s">
        <v>822</v>
      </c>
      <c r="I26" s="469" t="s">
        <v>822</v>
      </c>
    </row>
    <row r="27" spans="2:9" ht="15" customHeight="1">
      <c r="B27" s="447" t="s">
        <v>643</v>
      </c>
      <c r="C27" s="483"/>
      <c r="D27" s="457">
        <v>3835.8435517970397</v>
      </c>
      <c r="E27" s="457">
        <v>3935.062413314841</v>
      </c>
      <c r="F27" s="457">
        <v>4960.007900677201</v>
      </c>
      <c r="G27" s="458">
        <v>5046.325633802817</v>
      </c>
      <c r="H27" s="498">
        <v>2.5866243025297138</v>
      </c>
      <c r="I27" s="472">
        <v>1.7402741054874298</v>
      </c>
    </row>
    <row r="28" spans="2:9" ht="15" customHeight="1">
      <c r="B28" s="448" t="s">
        <v>747</v>
      </c>
      <c r="C28" s="479"/>
      <c r="D28" s="401">
        <v>94.86398872445385</v>
      </c>
      <c r="E28" s="401">
        <v>96.14147018030515</v>
      </c>
      <c r="F28" s="401">
        <v>83.16252821670429</v>
      </c>
      <c r="G28" s="19">
        <v>83.25971830985915</v>
      </c>
      <c r="H28" s="84">
        <v>1.3466453108586194</v>
      </c>
      <c r="I28" s="440">
        <v>0.1168676508987403</v>
      </c>
    </row>
    <row r="29" spans="2:9" ht="15" customHeight="1">
      <c r="B29" s="448" t="s">
        <v>748</v>
      </c>
      <c r="C29" s="488"/>
      <c r="D29" s="401">
        <v>3930.7075405214932</v>
      </c>
      <c r="E29" s="401">
        <v>4031.203883495146</v>
      </c>
      <c r="F29" s="401">
        <v>5043.170428893905</v>
      </c>
      <c r="G29" s="19">
        <v>5129.585352112676</v>
      </c>
      <c r="H29" s="84">
        <v>2.5566985571335437</v>
      </c>
      <c r="I29" s="440">
        <v>1.7135039245089274</v>
      </c>
    </row>
    <row r="30" spans="2:9" ht="15" customHeight="1">
      <c r="B30" s="448" t="s">
        <v>749</v>
      </c>
      <c r="C30" s="488"/>
      <c r="D30" s="401">
        <v>885.7575757575758</v>
      </c>
      <c r="E30" s="401">
        <v>881.5145631067963</v>
      </c>
      <c r="F30" s="401">
        <v>814.951467268623</v>
      </c>
      <c r="G30" s="19">
        <v>836.4349295774648</v>
      </c>
      <c r="H30" s="84">
        <v>-0.4790264025854185</v>
      </c>
      <c r="I30" s="440">
        <v>2.6361646271827084</v>
      </c>
    </row>
    <row r="31" spans="2:9" ht="15" customHeight="1">
      <c r="B31" s="448" t="s">
        <v>750</v>
      </c>
      <c r="C31" s="488"/>
      <c r="D31" s="401">
        <v>3044.9499647639173</v>
      </c>
      <c r="E31" s="401">
        <v>3149.6893203883496</v>
      </c>
      <c r="F31" s="401">
        <v>4228.218961625283</v>
      </c>
      <c r="G31" s="19">
        <v>4293.150422535211</v>
      </c>
      <c r="H31" s="84">
        <v>3.439772634574396</v>
      </c>
      <c r="I31" s="440">
        <v>1.535669308974704</v>
      </c>
    </row>
    <row r="32" spans="2:9" ht="15" customHeight="1">
      <c r="B32" s="448" t="s">
        <v>467</v>
      </c>
      <c r="C32" s="488"/>
      <c r="D32" s="401">
        <v>-39.93713883016138</v>
      </c>
      <c r="E32" s="401">
        <v>-153.3065187239948</v>
      </c>
      <c r="F32" s="401">
        <v>-1789.8532731376984</v>
      </c>
      <c r="G32" s="19">
        <v>-72.07774647887284</v>
      </c>
      <c r="H32" s="84" t="s">
        <v>822</v>
      </c>
      <c r="I32" s="440" t="s">
        <v>822</v>
      </c>
    </row>
    <row r="33" spans="2:9" ht="15" customHeight="1">
      <c r="B33" s="448" t="s">
        <v>468</v>
      </c>
      <c r="C33" s="488"/>
      <c r="D33" s="401">
        <v>9.172656800563777</v>
      </c>
      <c r="E33" s="401">
        <v>41.02635228848821</v>
      </c>
      <c r="F33" s="401">
        <v>348.53273137697516</v>
      </c>
      <c r="G33" s="19">
        <v>28.64901408450704</v>
      </c>
      <c r="H33" s="84" t="s">
        <v>822</v>
      </c>
      <c r="I33" s="440" t="s">
        <v>822</v>
      </c>
    </row>
    <row r="34" spans="2:9" ht="15" customHeight="1" thickBot="1">
      <c r="B34" s="449" t="s">
        <v>469</v>
      </c>
      <c r="C34" s="489"/>
      <c r="D34" s="452">
        <v>-30.7644820295976</v>
      </c>
      <c r="E34" s="452">
        <v>-112.28016643550657</v>
      </c>
      <c r="F34" s="452">
        <v>-1441.320541760723</v>
      </c>
      <c r="G34" s="473">
        <v>-43.4287323943658</v>
      </c>
      <c r="H34" s="499" t="s">
        <v>822</v>
      </c>
      <c r="I34" s="474" t="s">
        <v>822</v>
      </c>
    </row>
    <row r="35" spans="3:9" ht="16.5" thickTop="1">
      <c r="C35" s="96"/>
      <c r="D35" s="32"/>
      <c r="E35" s="32"/>
      <c r="F35" s="32"/>
      <c r="G35" s="32"/>
      <c r="H35" s="32"/>
      <c r="I35" s="32"/>
    </row>
    <row r="36" spans="2:9" ht="15.75">
      <c r="B36" s="1346" t="s">
        <v>969</v>
      </c>
      <c r="C36" s="1347"/>
      <c r="D36" s="1348"/>
      <c r="E36" s="1348"/>
      <c r="F36" s="1348"/>
      <c r="G36" s="1349"/>
      <c r="H36" s="1349"/>
      <c r="I36" s="1349"/>
    </row>
    <row r="37" spans="2:9" ht="15.75">
      <c r="B37" s="1350" t="s">
        <v>455</v>
      </c>
      <c r="C37" s="1347"/>
      <c r="D37" s="1351"/>
      <c r="E37" s="1351"/>
      <c r="F37" s="1351"/>
      <c r="G37" s="1352"/>
      <c r="H37" s="1349"/>
      <c r="I37" s="1349"/>
    </row>
    <row r="38" spans="2:9" ht="15.75">
      <c r="B38" s="1347" t="s">
        <v>970</v>
      </c>
      <c r="C38" s="1352"/>
      <c r="D38" s="1339">
        <v>70.95</v>
      </c>
      <c r="E38" s="1339">
        <v>72.1</v>
      </c>
      <c r="F38" s="1339">
        <v>88.6</v>
      </c>
      <c r="G38" s="1340">
        <v>88.75</v>
      </c>
      <c r="H38" s="1352"/>
      <c r="I38" s="1352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"/>
  <sheetViews>
    <sheetView zoomScalePageLayoutView="0" workbookViewId="0" topLeftCell="A25">
      <selection activeCell="B48" sqref="B48:L48"/>
    </sheetView>
  </sheetViews>
  <sheetFormatPr defaultColWidth="9.140625" defaultRowHeight="12.75"/>
  <cols>
    <col min="1" max="1" width="9.140625" style="9" customWidth="1"/>
    <col min="2" max="2" width="11.00390625" style="9" customWidth="1"/>
    <col min="3" max="3" width="13.7109375" style="9" bestFit="1" customWidth="1"/>
    <col min="4" max="16384" width="9.140625" style="9" customWidth="1"/>
  </cols>
  <sheetData>
    <row r="1" spans="2:9" ht="12.75">
      <c r="B1" s="1426" t="s">
        <v>470</v>
      </c>
      <c r="C1" s="1426"/>
      <c r="D1" s="1426"/>
      <c r="E1" s="1426"/>
      <c r="F1" s="1426"/>
      <c r="G1" s="1426"/>
      <c r="H1" s="1426"/>
      <c r="I1" s="1426"/>
    </row>
    <row r="2" spans="2:9" ht="16.5" thickBot="1">
      <c r="B2" s="1721" t="s">
        <v>972</v>
      </c>
      <c r="C2" s="1722"/>
      <c r="D2" s="1722"/>
      <c r="E2" s="1722"/>
      <c r="F2" s="1722"/>
      <c r="G2" s="1722"/>
      <c r="H2" s="1722"/>
      <c r="I2" s="1722"/>
    </row>
    <row r="3" spans="2:9" ht="13.5" thickTop="1">
      <c r="B3" s="1702" t="s">
        <v>752</v>
      </c>
      <c r="C3" s="1657" t="s">
        <v>753</v>
      </c>
      <c r="D3" s="1576" t="s">
        <v>754</v>
      </c>
      <c r="E3" s="1576"/>
      <c r="F3" s="1576"/>
      <c r="G3" s="1574" t="s">
        <v>755</v>
      </c>
      <c r="H3" s="1576"/>
      <c r="I3" s="1577"/>
    </row>
    <row r="4" spans="2:9" ht="13.5" thickBot="1">
      <c r="B4" s="1719"/>
      <c r="C4" s="1720"/>
      <c r="D4" s="503" t="s">
        <v>756</v>
      </c>
      <c r="E4" s="503" t="s">
        <v>757</v>
      </c>
      <c r="F4" s="503" t="s">
        <v>971</v>
      </c>
      <c r="G4" s="504" t="s">
        <v>756</v>
      </c>
      <c r="H4" s="503" t="s">
        <v>757</v>
      </c>
      <c r="I4" s="280" t="s">
        <v>971</v>
      </c>
    </row>
    <row r="5" spans="2:9" ht="12.75">
      <c r="B5" s="256" t="s">
        <v>826</v>
      </c>
      <c r="C5" s="1361" t="s">
        <v>917</v>
      </c>
      <c r="D5" s="1362">
        <v>77</v>
      </c>
      <c r="E5" s="1362">
        <v>77.6</v>
      </c>
      <c r="F5" s="1362">
        <v>77.3</v>
      </c>
      <c r="G5" s="1362">
        <v>76.8359375</v>
      </c>
      <c r="H5" s="1362">
        <v>77.4359375</v>
      </c>
      <c r="I5" s="1362">
        <v>77.1359375</v>
      </c>
    </row>
    <row r="6" spans="2:9" ht="12.75">
      <c r="B6" s="256"/>
      <c r="C6" s="1361" t="s">
        <v>918</v>
      </c>
      <c r="D6" s="1362">
        <v>77.5</v>
      </c>
      <c r="E6" s="1362">
        <v>78.1</v>
      </c>
      <c r="F6" s="1362">
        <v>77.8</v>
      </c>
      <c r="G6" s="1362">
        <v>77.64483870967742</v>
      </c>
      <c r="H6" s="1362">
        <v>78.24483870967742</v>
      </c>
      <c r="I6" s="1362">
        <v>77.94483870967741</v>
      </c>
    </row>
    <row r="7" spans="2:9" ht="12.75">
      <c r="B7" s="256"/>
      <c r="C7" s="1361" t="s">
        <v>919</v>
      </c>
      <c r="D7" s="1362">
        <v>73.66</v>
      </c>
      <c r="E7" s="1362">
        <v>74.26</v>
      </c>
      <c r="F7" s="1362">
        <v>73.96000000000001</v>
      </c>
      <c r="G7" s="1362">
        <v>75.62419354838711</v>
      </c>
      <c r="H7" s="1362">
        <v>76.22419354838712</v>
      </c>
      <c r="I7" s="1362">
        <v>75.92419354838711</v>
      </c>
    </row>
    <row r="8" spans="2:9" ht="12.75">
      <c r="B8" s="256"/>
      <c r="C8" s="1361" t="s">
        <v>920</v>
      </c>
      <c r="D8" s="1362">
        <v>74</v>
      </c>
      <c r="E8" s="1362">
        <v>74.6</v>
      </c>
      <c r="F8" s="1362">
        <v>74.3</v>
      </c>
      <c r="G8" s="1362">
        <v>74.4144827586207</v>
      </c>
      <c r="H8" s="1362">
        <v>75.01448275862069</v>
      </c>
      <c r="I8" s="1362">
        <v>74.71448275862069</v>
      </c>
    </row>
    <row r="9" spans="2:9" ht="12.75">
      <c r="B9" s="256"/>
      <c r="C9" s="1361" t="s">
        <v>921</v>
      </c>
      <c r="D9" s="1362">
        <v>74.44</v>
      </c>
      <c r="E9" s="1362">
        <v>75.04</v>
      </c>
      <c r="F9" s="1362">
        <v>74.74000000000001</v>
      </c>
      <c r="G9" s="1362">
        <v>74.07137931034482</v>
      </c>
      <c r="H9" s="1362">
        <v>74.67137931034483</v>
      </c>
      <c r="I9" s="1362">
        <v>74.37137931034482</v>
      </c>
    </row>
    <row r="10" spans="2:9" ht="12.75">
      <c r="B10" s="256"/>
      <c r="C10" s="1361" t="s">
        <v>922</v>
      </c>
      <c r="D10" s="1362">
        <v>72.6</v>
      </c>
      <c r="E10" s="1362">
        <v>73.2</v>
      </c>
      <c r="F10" s="1362">
        <v>72.9</v>
      </c>
      <c r="G10" s="1362">
        <v>73.94466666666666</v>
      </c>
      <c r="H10" s="1362">
        <v>74.54466666666667</v>
      </c>
      <c r="I10" s="1362">
        <v>74.24466666666666</v>
      </c>
    </row>
    <row r="11" spans="2:9" ht="12.75">
      <c r="B11" s="256"/>
      <c r="C11" s="1361" t="s">
        <v>923</v>
      </c>
      <c r="D11" s="1362">
        <v>73.99</v>
      </c>
      <c r="E11" s="1362">
        <v>74.59</v>
      </c>
      <c r="F11" s="1362">
        <v>74.28999999999999</v>
      </c>
      <c r="G11" s="1362">
        <v>73.5455172413793</v>
      </c>
      <c r="H11" s="1362">
        <v>74.14551724137931</v>
      </c>
      <c r="I11" s="1362">
        <v>73.8455172413793</v>
      </c>
    </row>
    <row r="12" spans="2:9" ht="12.75">
      <c r="B12" s="256"/>
      <c r="C12" s="1361" t="s">
        <v>924</v>
      </c>
      <c r="D12" s="1362">
        <v>72.4</v>
      </c>
      <c r="E12" s="1362">
        <v>73</v>
      </c>
      <c r="F12" s="1362">
        <v>72.7</v>
      </c>
      <c r="G12" s="1362">
        <v>73.35655172413793</v>
      </c>
      <c r="H12" s="1362">
        <v>73.95655172413792</v>
      </c>
      <c r="I12" s="1362">
        <v>73.65655172413793</v>
      </c>
    </row>
    <row r="13" spans="2:9" ht="12.75">
      <c r="B13" s="256"/>
      <c r="C13" s="1361" t="s">
        <v>925</v>
      </c>
      <c r="D13" s="1362">
        <v>70.76</v>
      </c>
      <c r="E13" s="1362">
        <v>71.36</v>
      </c>
      <c r="F13" s="1362">
        <v>71.06</v>
      </c>
      <c r="G13" s="1362">
        <v>71.81322580645161</v>
      </c>
      <c r="H13" s="1362">
        <v>72.4132258064516</v>
      </c>
      <c r="I13" s="1362">
        <v>72.11322580645161</v>
      </c>
    </row>
    <row r="14" spans="2:9" ht="12.75">
      <c r="B14" s="256"/>
      <c r="C14" s="1361" t="s">
        <v>584</v>
      </c>
      <c r="D14" s="1362">
        <v>71.81</v>
      </c>
      <c r="E14" s="1362">
        <v>72.41</v>
      </c>
      <c r="F14" s="1362">
        <v>72.11</v>
      </c>
      <c r="G14" s="1362">
        <v>71.19516129032259</v>
      </c>
      <c r="H14" s="1362">
        <v>71.79516129032257</v>
      </c>
      <c r="I14" s="1362">
        <v>71.4951612903226</v>
      </c>
    </row>
    <row r="15" spans="2:9" ht="12.75">
      <c r="B15" s="256"/>
      <c r="C15" s="1361" t="s">
        <v>585</v>
      </c>
      <c r="D15" s="1363">
        <v>74.6</v>
      </c>
      <c r="E15" s="1362">
        <v>75.2</v>
      </c>
      <c r="F15" s="1363">
        <v>74.9</v>
      </c>
      <c r="G15" s="1362">
        <v>74.25129032258064</v>
      </c>
      <c r="H15" s="1363">
        <v>74.85129032258065</v>
      </c>
      <c r="I15" s="1362">
        <v>74.55129032258066</v>
      </c>
    </row>
    <row r="16" spans="2:9" ht="12.75">
      <c r="B16" s="256"/>
      <c r="C16" s="1364" t="s">
        <v>586</v>
      </c>
      <c r="D16" s="1365">
        <v>74.44</v>
      </c>
      <c r="E16" s="1365">
        <v>75.04</v>
      </c>
      <c r="F16" s="1365">
        <v>74.74000000000001</v>
      </c>
      <c r="G16" s="1365">
        <v>74.13</v>
      </c>
      <c r="H16" s="1365">
        <v>74.73</v>
      </c>
      <c r="I16" s="1365">
        <v>74.43</v>
      </c>
    </row>
    <row r="17" spans="2:9" ht="12.75">
      <c r="B17" s="674"/>
      <c r="C17" s="1366" t="s">
        <v>1003</v>
      </c>
      <c r="D17" s="1367">
        <v>73.93</v>
      </c>
      <c r="E17" s="1367">
        <v>74.53</v>
      </c>
      <c r="F17" s="1367">
        <v>74.23</v>
      </c>
      <c r="G17" s="1367">
        <v>74.24</v>
      </c>
      <c r="H17" s="1367">
        <v>74.84</v>
      </c>
      <c r="I17" s="1367">
        <v>74.54</v>
      </c>
    </row>
    <row r="18" spans="2:9" ht="12.75">
      <c r="B18" s="256" t="s">
        <v>788</v>
      </c>
      <c r="C18" s="1368" t="s">
        <v>917</v>
      </c>
      <c r="D18" s="500">
        <v>74.5</v>
      </c>
      <c r="E18" s="500">
        <v>75.1</v>
      </c>
      <c r="F18" s="500">
        <v>74.8</v>
      </c>
      <c r="G18" s="502">
        <v>74.27064516129032</v>
      </c>
      <c r="H18" s="500">
        <v>74.87064516129031</v>
      </c>
      <c r="I18" s="501">
        <v>74.57064516129032</v>
      </c>
    </row>
    <row r="19" spans="2:9" ht="12.75">
      <c r="B19" s="256"/>
      <c r="C19" s="1368" t="s">
        <v>918</v>
      </c>
      <c r="D19" s="500">
        <v>73.9</v>
      </c>
      <c r="E19" s="500">
        <v>74.5</v>
      </c>
      <c r="F19" s="500">
        <v>74.2</v>
      </c>
      <c r="G19" s="502">
        <v>74.37580645161289</v>
      </c>
      <c r="H19" s="500">
        <v>74.9758064516129</v>
      </c>
      <c r="I19" s="501">
        <v>74.67580645161289</v>
      </c>
    </row>
    <row r="20" spans="2:9" ht="12.75">
      <c r="B20" s="256"/>
      <c r="C20" s="1368" t="s">
        <v>919</v>
      </c>
      <c r="D20" s="500">
        <v>70.73</v>
      </c>
      <c r="E20" s="500">
        <v>71.33</v>
      </c>
      <c r="F20" s="500">
        <v>71.03</v>
      </c>
      <c r="G20" s="502">
        <v>71.66387096774193</v>
      </c>
      <c r="H20" s="500">
        <v>72.26387096774194</v>
      </c>
      <c r="I20" s="501">
        <v>71.96387096774194</v>
      </c>
    </row>
    <row r="21" spans="2:9" ht="12.75">
      <c r="B21" s="256"/>
      <c r="C21" s="1368" t="s">
        <v>920</v>
      </c>
      <c r="D21" s="500">
        <v>72</v>
      </c>
      <c r="E21" s="500">
        <v>72.6</v>
      </c>
      <c r="F21" s="500">
        <v>72.3</v>
      </c>
      <c r="G21" s="502">
        <v>70.77033333333334</v>
      </c>
      <c r="H21" s="500">
        <v>71.37033333333332</v>
      </c>
      <c r="I21" s="501">
        <v>71.07033333333334</v>
      </c>
    </row>
    <row r="22" spans="2:9" ht="12.75">
      <c r="B22" s="256"/>
      <c r="C22" s="1368" t="s">
        <v>921</v>
      </c>
      <c r="D22" s="500">
        <v>71.65</v>
      </c>
      <c r="E22" s="500">
        <v>72.25</v>
      </c>
      <c r="F22" s="500">
        <v>71.95</v>
      </c>
      <c r="G22" s="502">
        <v>72.22655172413793</v>
      </c>
      <c r="H22" s="500">
        <v>72.82655172413793</v>
      </c>
      <c r="I22" s="501">
        <v>72.52655172413793</v>
      </c>
    </row>
    <row r="23" spans="2:9" ht="12.75">
      <c r="B23" s="256"/>
      <c r="C23" s="1368" t="s">
        <v>922</v>
      </c>
      <c r="D23" s="500">
        <v>71.95</v>
      </c>
      <c r="E23" s="500">
        <v>72.55</v>
      </c>
      <c r="F23" s="500">
        <v>72.25</v>
      </c>
      <c r="G23" s="502">
        <v>71.97099999999999</v>
      </c>
      <c r="H23" s="500">
        <v>70.157</v>
      </c>
      <c r="I23" s="501">
        <v>71.064</v>
      </c>
    </row>
    <row r="24" spans="2:9" ht="12.75">
      <c r="B24" s="256"/>
      <c r="C24" s="1368" t="s">
        <v>923</v>
      </c>
      <c r="D24" s="500">
        <v>72.85</v>
      </c>
      <c r="E24" s="500">
        <v>73.45</v>
      </c>
      <c r="F24" s="500">
        <v>73.15</v>
      </c>
      <c r="G24" s="502">
        <v>72.62931034482759</v>
      </c>
      <c r="H24" s="500">
        <v>73.22931034482757</v>
      </c>
      <c r="I24" s="501">
        <v>72.92931034482757</v>
      </c>
    </row>
    <row r="25" spans="2:9" ht="12.75">
      <c r="B25" s="256"/>
      <c r="C25" s="1368" t="s">
        <v>924</v>
      </c>
      <c r="D25" s="500">
        <v>72.1</v>
      </c>
      <c r="E25" s="500">
        <v>72.7</v>
      </c>
      <c r="F25" s="500">
        <v>72.4</v>
      </c>
      <c r="G25" s="502">
        <v>72.06833333333334</v>
      </c>
      <c r="H25" s="500">
        <v>72.66833333333332</v>
      </c>
      <c r="I25" s="501">
        <v>72.36833333333334</v>
      </c>
    </row>
    <row r="26" spans="2:9" ht="12.75">
      <c r="B26" s="256"/>
      <c r="C26" s="1368" t="s">
        <v>925</v>
      </c>
      <c r="D26" s="500">
        <v>70.58</v>
      </c>
      <c r="E26" s="500">
        <v>71.18</v>
      </c>
      <c r="F26" s="500">
        <v>70.88</v>
      </c>
      <c r="G26" s="502">
        <v>71.18533333333333</v>
      </c>
      <c r="H26" s="500">
        <v>71.78533333333334</v>
      </c>
      <c r="I26" s="501">
        <v>71.48533333333333</v>
      </c>
    </row>
    <row r="27" spans="2:9" ht="12.75">
      <c r="B27" s="256"/>
      <c r="C27" s="1368" t="s">
        <v>584</v>
      </c>
      <c r="D27" s="500">
        <v>71.46</v>
      </c>
      <c r="E27" s="500">
        <v>72.06</v>
      </c>
      <c r="F27" s="500">
        <v>71.76</v>
      </c>
      <c r="G27" s="502">
        <v>70.90161290322581</v>
      </c>
      <c r="H27" s="500">
        <v>71.50161290322582</v>
      </c>
      <c r="I27" s="501">
        <v>71.20161290322582</v>
      </c>
    </row>
    <row r="28" spans="2:9" ht="12.75">
      <c r="B28" s="256"/>
      <c r="C28" s="1368" t="s">
        <v>585</v>
      </c>
      <c r="D28" s="500">
        <v>71.49</v>
      </c>
      <c r="E28" s="500">
        <v>72.09</v>
      </c>
      <c r="F28" s="500">
        <v>71.79</v>
      </c>
      <c r="G28" s="502">
        <v>71.60741935483871</v>
      </c>
      <c r="H28" s="500">
        <v>72.2074193548387</v>
      </c>
      <c r="I28" s="501">
        <v>71.90741935483871</v>
      </c>
    </row>
    <row r="29" spans="2:9" ht="12.75">
      <c r="B29" s="256"/>
      <c r="C29" s="1368" t="s">
        <v>586</v>
      </c>
      <c r="D29" s="500">
        <v>70.95</v>
      </c>
      <c r="E29" s="500">
        <v>71.55</v>
      </c>
      <c r="F29" s="500">
        <v>71.25</v>
      </c>
      <c r="G29" s="502">
        <v>71.220625</v>
      </c>
      <c r="H29" s="500">
        <v>71.820625</v>
      </c>
      <c r="I29" s="501">
        <v>71.520625</v>
      </c>
    </row>
    <row r="30" spans="2:9" ht="12.75">
      <c r="B30" s="673"/>
      <c r="C30" s="679" t="s">
        <v>1003</v>
      </c>
      <c r="D30" s="675">
        <v>72.01333333333334</v>
      </c>
      <c r="E30" s="675">
        <v>72.61333333333333</v>
      </c>
      <c r="F30" s="675">
        <v>72.31333333333332</v>
      </c>
      <c r="G30" s="676">
        <v>72.0742368256396</v>
      </c>
      <c r="H30" s="675">
        <v>72.47307015897293</v>
      </c>
      <c r="I30" s="677">
        <v>72.27365349230627</v>
      </c>
    </row>
    <row r="31" spans="2:9" ht="12.75">
      <c r="B31" s="164" t="s">
        <v>431</v>
      </c>
      <c r="C31" s="397" t="s">
        <v>917</v>
      </c>
      <c r="D31" s="1353">
        <v>72.1</v>
      </c>
      <c r="E31" s="1353">
        <v>72.7</v>
      </c>
      <c r="F31" s="1353">
        <v>72.4</v>
      </c>
      <c r="G31" s="1353">
        <v>71.1071875</v>
      </c>
      <c r="H31" s="1353">
        <v>71.7071875</v>
      </c>
      <c r="I31" s="1354">
        <v>71.4071875</v>
      </c>
    </row>
    <row r="32" spans="2:9" ht="12.75">
      <c r="B32" s="167"/>
      <c r="C32" s="40" t="s">
        <v>918</v>
      </c>
      <c r="D32" s="500">
        <v>75.6</v>
      </c>
      <c r="E32" s="500">
        <v>76.2</v>
      </c>
      <c r="F32" s="500">
        <v>75.9</v>
      </c>
      <c r="G32" s="500">
        <v>73.61709677419353</v>
      </c>
      <c r="H32" s="500">
        <v>74.21709677419355</v>
      </c>
      <c r="I32" s="501">
        <v>73.91709677419354</v>
      </c>
    </row>
    <row r="33" spans="2:9" ht="12.75">
      <c r="B33" s="167"/>
      <c r="C33" s="40" t="s">
        <v>919</v>
      </c>
      <c r="D33" s="500">
        <v>78.1</v>
      </c>
      <c r="E33" s="500">
        <v>78.7</v>
      </c>
      <c r="F33" s="500">
        <v>78.4</v>
      </c>
      <c r="G33" s="500">
        <v>77.85466666666666</v>
      </c>
      <c r="H33" s="500">
        <v>78.45466666666667</v>
      </c>
      <c r="I33" s="501">
        <v>78.15466666666666</v>
      </c>
    </row>
    <row r="34" spans="2:9" ht="12.75">
      <c r="B34" s="167"/>
      <c r="C34" s="40" t="s">
        <v>920</v>
      </c>
      <c r="D34" s="500">
        <v>80.74</v>
      </c>
      <c r="E34" s="500">
        <v>81.34</v>
      </c>
      <c r="F34" s="500">
        <v>81.04</v>
      </c>
      <c r="G34" s="500">
        <v>78.98333333333333</v>
      </c>
      <c r="H34" s="500">
        <v>79.58333333333333</v>
      </c>
      <c r="I34" s="501">
        <v>79.28333333333333</v>
      </c>
    </row>
    <row r="35" spans="2:9" ht="12.75">
      <c r="B35" s="167"/>
      <c r="C35" s="40" t="s">
        <v>921</v>
      </c>
      <c r="D35" s="500">
        <v>85.51</v>
      </c>
      <c r="E35" s="500">
        <v>86.11</v>
      </c>
      <c r="F35" s="500">
        <v>85.81</v>
      </c>
      <c r="G35" s="500">
        <v>82.69724137931034</v>
      </c>
      <c r="H35" s="500">
        <v>83.29724137931034</v>
      </c>
      <c r="I35" s="501">
        <v>82.99724137931034</v>
      </c>
    </row>
    <row r="36" spans="2:9" ht="12.75">
      <c r="B36" s="167"/>
      <c r="C36" s="40" t="s">
        <v>922</v>
      </c>
      <c r="D36" s="500">
        <v>81.9</v>
      </c>
      <c r="E36" s="500">
        <v>82.5</v>
      </c>
      <c r="F36" s="500">
        <v>82.2</v>
      </c>
      <c r="G36" s="500">
        <v>84.16366666666666</v>
      </c>
      <c r="H36" s="500">
        <v>84.76366666666667</v>
      </c>
      <c r="I36" s="501">
        <v>84.46366666666665</v>
      </c>
    </row>
    <row r="37" spans="2:9" ht="12.75">
      <c r="B37" s="167"/>
      <c r="C37" s="40" t="s">
        <v>923</v>
      </c>
      <c r="D37" s="500">
        <v>79.05</v>
      </c>
      <c r="E37" s="500">
        <v>79.65</v>
      </c>
      <c r="F37" s="500">
        <v>79.35</v>
      </c>
      <c r="G37" s="500">
        <v>79.45551724137931</v>
      </c>
      <c r="H37" s="500">
        <v>80.0555172413793</v>
      </c>
      <c r="I37" s="501">
        <v>79.75551724137931</v>
      </c>
    </row>
    <row r="38" spans="2:9" ht="12.75">
      <c r="B38" s="167"/>
      <c r="C38" s="40" t="s">
        <v>924</v>
      </c>
      <c r="D38" s="500">
        <v>79.55</v>
      </c>
      <c r="E38" s="500">
        <v>80.15</v>
      </c>
      <c r="F38" s="500">
        <v>79.85</v>
      </c>
      <c r="G38" s="500">
        <v>78.76</v>
      </c>
      <c r="H38" s="500">
        <v>79.36</v>
      </c>
      <c r="I38" s="501">
        <v>79.06</v>
      </c>
    </row>
    <row r="39" spans="2:9" ht="12.75">
      <c r="B39" s="167"/>
      <c r="C39" s="40" t="s">
        <v>925</v>
      </c>
      <c r="D39" s="500">
        <v>82.13</v>
      </c>
      <c r="E39" s="500">
        <v>82.73</v>
      </c>
      <c r="F39" s="500">
        <v>82.43</v>
      </c>
      <c r="G39" s="500">
        <v>80.99233333333332</v>
      </c>
      <c r="H39" s="500">
        <v>81.59233333333334</v>
      </c>
      <c r="I39" s="501">
        <v>81.29233333333333</v>
      </c>
    </row>
    <row r="40" spans="2:9" ht="12.75">
      <c r="B40" s="167"/>
      <c r="C40" s="40" t="s">
        <v>584</v>
      </c>
      <c r="D40" s="500">
        <v>85.32</v>
      </c>
      <c r="E40" s="500">
        <v>85.92</v>
      </c>
      <c r="F40" s="500">
        <v>85.62</v>
      </c>
      <c r="G40" s="500">
        <v>83.74677419354839</v>
      </c>
      <c r="H40" s="500">
        <v>84.34677419354838</v>
      </c>
      <c r="I40" s="501">
        <v>84.04677419354839</v>
      </c>
    </row>
    <row r="41" spans="2:9" ht="12.75">
      <c r="B41" s="167"/>
      <c r="C41" s="40" t="s">
        <v>585</v>
      </c>
      <c r="D41" s="500">
        <v>88.6</v>
      </c>
      <c r="E41" s="500">
        <v>89.2</v>
      </c>
      <c r="F41" s="500">
        <v>88.9</v>
      </c>
      <c r="G41" s="500">
        <v>88.0559375</v>
      </c>
      <c r="H41" s="500">
        <v>88.65593750000001</v>
      </c>
      <c r="I41" s="501">
        <v>88.35593750000001</v>
      </c>
    </row>
    <row r="42" spans="2:9" ht="12.75">
      <c r="B42" s="179"/>
      <c r="C42" s="402" t="s">
        <v>586</v>
      </c>
      <c r="D42" s="1355">
        <v>88.6</v>
      </c>
      <c r="E42" s="1355">
        <v>89.2</v>
      </c>
      <c r="F42" s="1355">
        <v>88.9</v>
      </c>
      <c r="G42" s="1355">
        <v>89.20290322580645</v>
      </c>
      <c r="H42" s="1355">
        <v>89.80290322580646</v>
      </c>
      <c r="I42" s="1356">
        <v>89.50290322580645</v>
      </c>
    </row>
    <row r="43" spans="2:9" ht="12.75">
      <c r="B43" s="673"/>
      <c r="C43" s="1359" t="s">
        <v>1003</v>
      </c>
      <c r="D43" s="675">
        <v>81.43333333333332</v>
      </c>
      <c r="E43" s="675">
        <v>82.03333333333335</v>
      </c>
      <c r="F43" s="675">
        <v>81.73333333333333</v>
      </c>
      <c r="G43" s="675">
        <v>80.71972148451984</v>
      </c>
      <c r="H43" s="675">
        <v>81.31972148451985</v>
      </c>
      <c r="I43" s="677">
        <v>81.01972148451982</v>
      </c>
    </row>
    <row r="44" spans="2:9" ht="13.5" thickBot="1">
      <c r="B44" s="678" t="s">
        <v>255</v>
      </c>
      <c r="C44" s="1360" t="s">
        <v>917</v>
      </c>
      <c r="D44" s="1357">
        <v>88.75</v>
      </c>
      <c r="E44" s="1357">
        <v>89.35</v>
      </c>
      <c r="F44" s="1357">
        <v>89.05</v>
      </c>
      <c r="G44" s="1357">
        <v>88.4484375</v>
      </c>
      <c r="H44" s="1357">
        <v>89.0484375</v>
      </c>
      <c r="I44" s="1358">
        <v>88.7484375</v>
      </c>
    </row>
    <row r="45" ht="13.5" thickTop="1">
      <c r="B45" s="27" t="s">
        <v>760</v>
      </c>
    </row>
    <row r="47" spans="2:12" ht="12.75">
      <c r="B47" s="1467" t="s">
        <v>931</v>
      </c>
      <c r="C47" s="1467"/>
      <c r="D47" s="1467"/>
      <c r="E47" s="1467"/>
      <c r="F47" s="1467"/>
      <c r="G47" s="1467"/>
      <c r="H47" s="1467"/>
      <c r="I47" s="1467"/>
      <c r="J47" s="1467"/>
      <c r="K47" s="1467"/>
      <c r="L47" s="1467"/>
    </row>
    <row r="48" spans="2:12" ht="15.75">
      <c r="B48" s="1445" t="s">
        <v>761</v>
      </c>
      <c r="C48" s="1445"/>
      <c r="D48" s="1445"/>
      <c r="E48" s="1445"/>
      <c r="F48" s="1445"/>
      <c r="G48" s="1445"/>
      <c r="H48" s="1445"/>
      <c r="I48" s="1445"/>
      <c r="J48" s="1445"/>
      <c r="K48" s="1445"/>
      <c r="L48" s="1445"/>
    </row>
    <row r="49" ht="13.5" thickBot="1"/>
    <row r="50" spans="2:12" ht="13.5" thickTop="1">
      <c r="B50" s="1715"/>
      <c r="C50" s="1576" t="s">
        <v>762</v>
      </c>
      <c r="D50" s="1576"/>
      <c r="E50" s="1576"/>
      <c r="F50" s="1576" t="s">
        <v>825</v>
      </c>
      <c r="G50" s="1576"/>
      <c r="H50" s="1576"/>
      <c r="I50" s="1642" t="s">
        <v>828</v>
      </c>
      <c r="J50" s="1642"/>
      <c r="K50" s="1642"/>
      <c r="L50" s="1643"/>
    </row>
    <row r="51" spans="2:12" ht="12.75">
      <c r="B51" s="1716"/>
      <c r="C51" s="1568"/>
      <c r="D51" s="1568"/>
      <c r="E51" s="1568"/>
      <c r="F51" s="1568"/>
      <c r="G51" s="1568"/>
      <c r="H51" s="1568"/>
      <c r="I51" s="1717" t="s">
        <v>763</v>
      </c>
      <c r="J51" s="1717"/>
      <c r="K51" s="1717" t="s">
        <v>357</v>
      </c>
      <c r="L51" s="1718"/>
    </row>
    <row r="52" spans="2:12" ht="12.75">
      <c r="B52" s="1373"/>
      <c r="C52" s="1369">
        <v>2009</v>
      </c>
      <c r="D52" s="1369">
        <v>2010</v>
      </c>
      <c r="E52" s="1369">
        <v>2011</v>
      </c>
      <c r="F52" s="1369">
        <v>2010</v>
      </c>
      <c r="G52" s="1369">
        <v>2011</v>
      </c>
      <c r="H52" s="1369">
        <v>2012</v>
      </c>
      <c r="I52" s="1370">
        <v>2010</v>
      </c>
      <c r="J52" s="1370">
        <v>2011</v>
      </c>
      <c r="K52" s="1370">
        <v>2011</v>
      </c>
      <c r="L52" s="1374">
        <v>2012</v>
      </c>
    </row>
    <row r="53" spans="2:12" ht="12.75">
      <c r="B53" s="1234" t="s">
        <v>764</v>
      </c>
      <c r="C53" s="1371">
        <v>61.53</v>
      </c>
      <c r="D53" s="1371">
        <v>76.4</v>
      </c>
      <c r="E53" s="1371">
        <v>118.06</v>
      </c>
      <c r="F53" s="1371">
        <v>75.93</v>
      </c>
      <c r="G53" s="1371">
        <v>108.89</v>
      </c>
      <c r="H53" s="1371">
        <v>115.51</v>
      </c>
      <c r="I53" s="1372">
        <v>24.16707297253373</v>
      </c>
      <c r="J53" s="1372">
        <v>54.528795811518336</v>
      </c>
      <c r="K53" s="1372">
        <v>43.40840247596469</v>
      </c>
      <c r="L53" s="1375">
        <v>6.07952980071633</v>
      </c>
    </row>
    <row r="54" spans="2:12" ht="13.5" thickBot="1">
      <c r="B54" s="800" t="s">
        <v>803</v>
      </c>
      <c r="C54" s="1376">
        <v>938</v>
      </c>
      <c r="D54" s="1376">
        <v>1189.25</v>
      </c>
      <c r="E54" s="1376">
        <v>1587</v>
      </c>
      <c r="F54" s="1376">
        <v>1223.5</v>
      </c>
      <c r="G54" s="1376">
        <v>1739</v>
      </c>
      <c r="H54" s="1376">
        <v>1601.75</v>
      </c>
      <c r="I54" s="1377">
        <v>26.785714285714278</v>
      </c>
      <c r="J54" s="1377">
        <v>33.44544881227665</v>
      </c>
      <c r="K54" s="1377">
        <v>42.1332243563547</v>
      </c>
      <c r="L54" s="1378">
        <v>-7.892466935020124</v>
      </c>
    </row>
    <row r="55" ht="13.5" thickTop="1">
      <c r="B55" s="550" t="s">
        <v>765</v>
      </c>
    </row>
    <row r="56" ht="12.75">
      <c r="B56" s="550" t="s">
        <v>802</v>
      </c>
    </row>
    <row r="57" spans="2:8" ht="12.75">
      <c r="B57" s="551" t="s">
        <v>973</v>
      </c>
      <c r="C57" s="552"/>
      <c r="D57" s="552"/>
      <c r="E57" s="552"/>
      <c r="F57" s="552"/>
      <c r="G57" s="552"/>
      <c r="H57" s="552"/>
    </row>
  </sheetData>
  <sheetProtection/>
  <mergeCells count="14">
    <mergeCell ref="B3:B4"/>
    <mergeCell ref="C3:C4"/>
    <mergeCell ref="D3:F3"/>
    <mergeCell ref="G3:I3"/>
    <mergeCell ref="B1:I1"/>
    <mergeCell ref="B48:L48"/>
    <mergeCell ref="B47:L47"/>
    <mergeCell ref="B2:I2"/>
    <mergeCell ref="B50:B51"/>
    <mergeCell ref="C50:E51"/>
    <mergeCell ref="F50:H51"/>
    <mergeCell ref="I50:L50"/>
    <mergeCell ref="I51:J51"/>
    <mergeCell ref="K51:L51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PageLayoutView="0" workbookViewId="0" topLeftCell="A1">
      <selection activeCell="I3" sqref="I3:K3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6.5" customHeight="1">
      <c r="A1" s="1426" t="s">
        <v>597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</row>
    <row r="2" spans="1:11" ht="15.75">
      <c r="A2" s="1445" t="s">
        <v>612</v>
      </c>
      <c r="B2" s="1445"/>
      <c r="C2" s="1445"/>
      <c r="D2" s="1445"/>
      <c r="E2" s="1445"/>
      <c r="F2" s="1445"/>
      <c r="G2" s="1445"/>
      <c r="H2" s="1445"/>
      <c r="I2" s="1445"/>
      <c r="J2" s="1445"/>
      <c r="K2" s="1445"/>
    </row>
    <row r="3" spans="2:11" s="41" customFormat="1" ht="16.5" customHeight="1" thickBot="1">
      <c r="B3" s="37"/>
      <c r="C3" s="37"/>
      <c r="D3" s="37"/>
      <c r="E3" s="37"/>
      <c r="I3" s="1428" t="s">
        <v>434</v>
      </c>
      <c r="J3" s="1428"/>
      <c r="K3" s="1428"/>
    </row>
    <row r="4" spans="1:11" s="41" customFormat="1" ht="13.5" thickTop="1">
      <c r="A4" s="843"/>
      <c r="B4" s="916">
        <v>2011</v>
      </c>
      <c r="C4" s="916">
        <v>2011</v>
      </c>
      <c r="D4" s="917">
        <v>2012</v>
      </c>
      <c r="E4" s="918">
        <v>2012</v>
      </c>
      <c r="F4" s="1439" t="s">
        <v>1084</v>
      </c>
      <c r="G4" s="1440"/>
      <c r="H4" s="1440"/>
      <c r="I4" s="1440"/>
      <c r="J4" s="1440"/>
      <c r="K4" s="1441"/>
    </row>
    <row r="5" spans="1:11" s="41" customFormat="1" ht="12.75">
      <c r="A5" s="180" t="s">
        <v>295</v>
      </c>
      <c r="B5" s="949" t="s">
        <v>1085</v>
      </c>
      <c r="C5" s="949" t="s">
        <v>1086</v>
      </c>
      <c r="D5" s="949" t="s">
        <v>1087</v>
      </c>
      <c r="E5" s="977" t="s">
        <v>352</v>
      </c>
      <c r="F5" s="1442" t="s">
        <v>431</v>
      </c>
      <c r="G5" s="1443"/>
      <c r="H5" s="1444"/>
      <c r="I5" s="1446" t="s">
        <v>255</v>
      </c>
      <c r="J5" s="1446"/>
      <c r="K5" s="1447"/>
    </row>
    <row r="6" spans="1:11" s="41" customFormat="1" ht="12.75">
      <c r="A6" s="180"/>
      <c r="B6" s="949"/>
      <c r="C6" s="949"/>
      <c r="D6" s="949"/>
      <c r="E6" s="977"/>
      <c r="F6" s="923" t="s">
        <v>385</v>
      </c>
      <c r="G6" s="924" t="s">
        <v>382</v>
      </c>
      <c r="H6" s="925" t="s">
        <v>374</v>
      </c>
      <c r="I6" s="926" t="s">
        <v>385</v>
      </c>
      <c r="J6" s="924" t="s">
        <v>382</v>
      </c>
      <c r="K6" s="927" t="s">
        <v>374</v>
      </c>
    </row>
    <row r="7" spans="1:11" s="41" customFormat="1" ht="16.5" customHeight="1">
      <c r="A7" s="862" t="s">
        <v>408</v>
      </c>
      <c r="B7" s="864">
        <v>680230.0703709231</v>
      </c>
      <c r="C7" s="864">
        <v>680974.8353171367</v>
      </c>
      <c r="D7" s="864">
        <v>861689.974192662</v>
      </c>
      <c r="E7" s="865">
        <v>863633.6895887101</v>
      </c>
      <c r="F7" s="866">
        <v>744.7649462135741</v>
      </c>
      <c r="G7" s="928"/>
      <c r="H7" s="868">
        <v>0.10948721302594881</v>
      </c>
      <c r="I7" s="864">
        <v>1943.7153960480355</v>
      </c>
      <c r="J7" s="929"/>
      <c r="K7" s="870">
        <v>0.22557015333376124</v>
      </c>
    </row>
    <row r="8" spans="1:11" s="41" customFormat="1" ht="16.5" customHeight="1">
      <c r="A8" s="871" t="s">
        <v>1143</v>
      </c>
      <c r="B8" s="872">
        <v>78203.61948215801</v>
      </c>
      <c r="C8" s="872">
        <v>70973.26792014799</v>
      </c>
      <c r="D8" s="872">
        <v>91135.21702491867</v>
      </c>
      <c r="E8" s="877">
        <v>85204.0834845103</v>
      </c>
      <c r="F8" s="875">
        <v>-7230.3515620100225</v>
      </c>
      <c r="G8" s="930"/>
      <c r="H8" s="877">
        <v>-9.245545934941811</v>
      </c>
      <c r="I8" s="873">
        <v>-5931.13354040838</v>
      </c>
      <c r="J8" s="874"/>
      <c r="K8" s="878">
        <v>-6.508058831732039</v>
      </c>
    </row>
    <row r="9" spans="1:11" s="41" customFormat="1" ht="16.5" customHeight="1">
      <c r="A9" s="871" t="s">
        <v>1144</v>
      </c>
      <c r="B9" s="872">
        <v>67933.23687327243</v>
      </c>
      <c r="C9" s="872">
        <v>61760.82552365999</v>
      </c>
      <c r="D9" s="872">
        <v>81009.3451149898</v>
      </c>
      <c r="E9" s="877">
        <v>74303.97077204841</v>
      </c>
      <c r="F9" s="875">
        <v>-6172.411349612441</v>
      </c>
      <c r="G9" s="930"/>
      <c r="H9" s="877">
        <v>-9.085996242350271</v>
      </c>
      <c r="I9" s="873">
        <v>-6705.374342941388</v>
      </c>
      <c r="J9" s="874"/>
      <c r="K9" s="878">
        <v>-8.277284964374608</v>
      </c>
    </row>
    <row r="10" spans="1:11" s="41" customFormat="1" ht="16.5" customHeight="1">
      <c r="A10" s="871" t="s">
        <v>1145</v>
      </c>
      <c r="B10" s="872">
        <v>10270.382608885579</v>
      </c>
      <c r="C10" s="872">
        <v>9212.442396488</v>
      </c>
      <c r="D10" s="872">
        <v>10125.871909928874</v>
      </c>
      <c r="E10" s="877">
        <v>10900.112712461874</v>
      </c>
      <c r="F10" s="875">
        <v>-1057.9402123975779</v>
      </c>
      <c r="G10" s="930"/>
      <c r="H10" s="877">
        <v>-10.30088413144691</v>
      </c>
      <c r="I10" s="873">
        <v>774.2408025330005</v>
      </c>
      <c r="J10" s="874"/>
      <c r="K10" s="878">
        <v>7.64616429498602</v>
      </c>
    </row>
    <row r="11" spans="1:11" s="41" customFormat="1" ht="16.5" customHeight="1">
      <c r="A11" s="871" t="s">
        <v>1146</v>
      </c>
      <c r="B11" s="872">
        <v>230693.1013250618</v>
      </c>
      <c r="C11" s="872">
        <v>230555.642111594</v>
      </c>
      <c r="D11" s="872">
        <v>304712.2692666772</v>
      </c>
      <c r="E11" s="877">
        <v>311762.86630010296</v>
      </c>
      <c r="F11" s="875">
        <v>-137.4592134678096</v>
      </c>
      <c r="G11" s="930"/>
      <c r="H11" s="877">
        <v>-0.059585316023005166</v>
      </c>
      <c r="I11" s="873">
        <v>7050.597033425758</v>
      </c>
      <c r="J11" s="874"/>
      <c r="K11" s="878">
        <v>2.313854000823064</v>
      </c>
    </row>
    <row r="12" spans="1:11" s="41" customFormat="1" ht="16.5" customHeight="1">
      <c r="A12" s="871" t="s">
        <v>1144</v>
      </c>
      <c r="B12" s="872">
        <v>225019.44052872804</v>
      </c>
      <c r="C12" s="872">
        <v>224981.79310653004</v>
      </c>
      <c r="D12" s="872">
        <v>298883.228401907</v>
      </c>
      <c r="E12" s="877">
        <v>305821.4450802337</v>
      </c>
      <c r="F12" s="875">
        <v>-37.64742219800246</v>
      </c>
      <c r="G12" s="930"/>
      <c r="H12" s="877">
        <v>-0.01673074206812635</v>
      </c>
      <c r="I12" s="873">
        <v>6938.216678326658</v>
      </c>
      <c r="J12" s="874"/>
      <c r="K12" s="878">
        <v>2.3213803984333534</v>
      </c>
    </row>
    <row r="13" spans="1:11" s="41" customFormat="1" ht="16.5" customHeight="1">
      <c r="A13" s="871" t="s">
        <v>1145</v>
      </c>
      <c r="B13" s="872">
        <v>5673.66079633377</v>
      </c>
      <c r="C13" s="872">
        <v>5573.849005063962</v>
      </c>
      <c r="D13" s="872">
        <v>5829.040864770165</v>
      </c>
      <c r="E13" s="877">
        <v>5941.4212198693085</v>
      </c>
      <c r="F13" s="875">
        <v>-99.81179126980805</v>
      </c>
      <c r="G13" s="930"/>
      <c r="H13" s="877">
        <v>-1.7592132285085647</v>
      </c>
      <c r="I13" s="873">
        <v>112.38035509914334</v>
      </c>
      <c r="J13" s="874"/>
      <c r="K13" s="878">
        <v>1.927939050459452</v>
      </c>
    </row>
    <row r="14" spans="1:11" s="41" customFormat="1" ht="16.5" customHeight="1">
      <c r="A14" s="871" t="s">
        <v>1147</v>
      </c>
      <c r="B14" s="872">
        <v>252137.26643529002</v>
      </c>
      <c r="C14" s="872">
        <v>261172.34225460116</v>
      </c>
      <c r="D14" s="872">
        <v>297625.7089308323</v>
      </c>
      <c r="E14" s="877">
        <v>292793.09044106</v>
      </c>
      <c r="F14" s="875">
        <v>9035.07581931114</v>
      </c>
      <c r="G14" s="930"/>
      <c r="H14" s="877">
        <v>3.5833956427975924</v>
      </c>
      <c r="I14" s="873">
        <v>-4832.618489772256</v>
      </c>
      <c r="J14" s="874"/>
      <c r="K14" s="878">
        <v>-1.6237234703724297</v>
      </c>
    </row>
    <row r="15" spans="1:11" s="41" customFormat="1" ht="16.5" customHeight="1">
      <c r="A15" s="871" t="s">
        <v>1144</v>
      </c>
      <c r="B15" s="872">
        <v>222159.48889538003</v>
      </c>
      <c r="C15" s="872">
        <v>230064.43146037</v>
      </c>
      <c r="D15" s="872">
        <v>263640.80015888</v>
      </c>
      <c r="E15" s="877">
        <v>259212.45898988002</v>
      </c>
      <c r="F15" s="875">
        <v>7904.942564989964</v>
      </c>
      <c r="G15" s="930"/>
      <c r="H15" s="877">
        <v>3.5582286420872085</v>
      </c>
      <c r="I15" s="873">
        <v>-4428.341168999992</v>
      </c>
      <c r="J15" s="874"/>
      <c r="K15" s="878">
        <v>-1.6796873497316442</v>
      </c>
    </row>
    <row r="16" spans="1:11" s="41" customFormat="1" ht="16.5" customHeight="1">
      <c r="A16" s="871" t="s">
        <v>1145</v>
      </c>
      <c r="B16" s="872">
        <v>29977.777539910003</v>
      </c>
      <c r="C16" s="872">
        <v>31107.91079423116</v>
      </c>
      <c r="D16" s="872">
        <v>33984.90877195225</v>
      </c>
      <c r="E16" s="877">
        <v>33580.631451179994</v>
      </c>
      <c r="F16" s="875">
        <v>1130.1332543211574</v>
      </c>
      <c r="G16" s="930"/>
      <c r="H16" s="877">
        <v>3.769903398664524</v>
      </c>
      <c r="I16" s="873">
        <v>-404.27732077225664</v>
      </c>
      <c r="J16" s="874"/>
      <c r="K16" s="878">
        <v>-1.1895789495421767</v>
      </c>
    </row>
    <row r="17" spans="1:11" s="41" customFormat="1" ht="16.5" customHeight="1">
      <c r="A17" s="871" t="s">
        <v>1148</v>
      </c>
      <c r="B17" s="872">
        <v>114058.66197919328</v>
      </c>
      <c r="C17" s="872">
        <v>112810.11643567361</v>
      </c>
      <c r="D17" s="872">
        <v>161636.94744398395</v>
      </c>
      <c r="E17" s="877">
        <v>167225.6067365369</v>
      </c>
      <c r="F17" s="875">
        <v>-1248.5455435196636</v>
      </c>
      <c r="G17" s="930"/>
      <c r="H17" s="877">
        <v>-1.0946521043245492</v>
      </c>
      <c r="I17" s="873">
        <v>5588.65929255294</v>
      </c>
      <c r="J17" s="874"/>
      <c r="K17" s="878">
        <v>3.457538255286414</v>
      </c>
    </row>
    <row r="18" spans="1:11" s="41" customFormat="1" ht="16.5" customHeight="1">
      <c r="A18" s="871" t="s">
        <v>1144</v>
      </c>
      <c r="B18" s="872">
        <v>107906.38411249</v>
      </c>
      <c r="C18" s="872">
        <v>106436.62016506001</v>
      </c>
      <c r="D18" s="872">
        <v>151193.62195421316</v>
      </c>
      <c r="E18" s="877">
        <v>155351.68418324323</v>
      </c>
      <c r="F18" s="875">
        <v>-1469.763947429994</v>
      </c>
      <c r="G18" s="930"/>
      <c r="H18" s="877">
        <v>-1.3620732077332864</v>
      </c>
      <c r="I18" s="873">
        <v>4158.062229030067</v>
      </c>
      <c r="J18" s="874"/>
      <c r="K18" s="878">
        <v>2.7501571662125253</v>
      </c>
    </row>
    <row r="19" spans="1:11" s="41" customFormat="1" ht="16.5" customHeight="1">
      <c r="A19" s="871" t="s">
        <v>1145</v>
      </c>
      <c r="B19" s="872">
        <v>6152.277866703274</v>
      </c>
      <c r="C19" s="872">
        <v>6373.496270613598</v>
      </c>
      <c r="D19" s="872">
        <v>10443.325489770801</v>
      </c>
      <c r="E19" s="877">
        <v>11873.922553293658</v>
      </c>
      <c r="F19" s="875">
        <v>221.218403910324</v>
      </c>
      <c r="G19" s="930"/>
      <c r="H19" s="877">
        <v>3.595715419610345</v>
      </c>
      <c r="I19" s="873">
        <v>1430.5970635228568</v>
      </c>
      <c r="J19" s="874"/>
      <c r="K19" s="878">
        <v>13.698673520461671</v>
      </c>
    </row>
    <row r="20" spans="1:11" s="41" customFormat="1" ht="16.5" customHeight="1">
      <c r="A20" s="871" t="s">
        <v>1149</v>
      </c>
      <c r="B20" s="872">
        <v>5137.421149219999</v>
      </c>
      <c r="C20" s="872">
        <v>5463.46659512</v>
      </c>
      <c r="D20" s="872">
        <v>6579.83152625</v>
      </c>
      <c r="E20" s="877">
        <v>6648.042626500001</v>
      </c>
      <c r="F20" s="875">
        <v>326.04544590000114</v>
      </c>
      <c r="G20" s="930"/>
      <c r="H20" s="877">
        <v>6.34648078150073</v>
      </c>
      <c r="I20" s="873">
        <v>68.21110025000053</v>
      </c>
      <c r="J20" s="874"/>
      <c r="K20" s="878">
        <v>1.0366694037358677</v>
      </c>
    </row>
    <row r="21" spans="1:11" s="41" customFormat="1" ht="16.5" customHeight="1">
      <c r="A21" s="862" t="s">
        <v>435</v>
      </c>
      <c r="B21" s="863">
        <v>5246.5</v>
      </c>
      <c r="C21" s="863">
        <v>2067.9778687100006</v>
      </c>
      <c r="D21" s="863">
        <v>473.27786871</v>
      </c>
      <c r="E21" s="868">
        <v>70.77786870999999</v>
      </c>
      <c r="F21" s="866">
        <v>-3178.5221312899994</v>
      </c>
      <c r="G21" s="928"/>
      <c r="H21" s="868">
        <v>-60.58366780310682</v>
      </c>
      <c r="I21" s="864">
        <v>-402.5</v>
      </c>
      <c r="J21" s="865"/>
      <c r="K21" s="870">
        <v>-85.04517675780674</v>
      </c>
    </row>
    <row r="22" spans="1:11" s="41" customFormat="1" ht="16.5" customHeight="1">
      <c r="A22" s="862" t="s">
        <v>411</v>
      </c>
      <c r="B22" s="863">
        <v>1868.0902337399998</v>
      </c>
      <c r="C22" s="863">
        <v>2049.67577178</v>
      </c>
      <c r="D22" s="863">
        <v>2175.8444800300003</v>
      </c>
      <c r="E22" s="868">
        <v>2196.7416124499996</v>
      </c>
      <c r="F22" s="866">
        <v>181.5855380400003</v>
      </c>
      <c r="G22" s="928"/>
      <c r="H22" s="868">
        <v>9.720383670999553</v>
      </c>
      <c r="I22" s="864">
        <v>20.897132419999252</v>
      </c>
      <c r="J22" s="865"/>
      <c r="K22" s="870">
        <v>0.9604148004048123</v>
      </c>
    </row>
    <row r="23" spans="1:11" s="41" customFormat="1" ht="16.5" customHeight="1">
      <c r="A23" s="954" t="s">
        <v>412</v>
      </c>
      <c r="B23" s="863">
        <v>166145.8742757425</v>
      </c>
      <c r="C23" s="863">
        <v>166806.5676948916</v>
      </c>
      <c r="D23" s="863">
        <v>188111.61941416012</v>
      </c>
      <c r="E23" s="868">
        <v>204745.028940815</v>
      </c>
      <c r="F23" s="866">
        <v>660.6934191490873</v>
      </c>
      <c r="G23" s="928"/>
      <c r="H23" s="868">
        <v>0.3976586370435979</v>
      </c>
      <c r="I23" s="864">
        <v>16633.409526654897</v>
      </c>
      <c r="J23" s="865"/>
      <c r="K23" s="870">
        <v>8.842308400967823</v>
      </c>
    </row>
    <row r="24" spans="1:11" s="41" customFormat="1" ht="16.5" customHeight="1">
      <c r="A24" s="955" t="s">
        <v>413</v>
      </c>
      <c r="B24" s="872">
        <v>58294.87745013001</v>
      </c>
      <c r="C24" s="872">
        <v>58406.73770813</v>
      </c>
      <c r="D24" s="872">
        <v>65983.34332365</v>
      </c>
      <c r="E24" s="877">
        <v>65983.37232875</v>
      </c>
      <c r="F24" s="875">
        <v>111.86025799999334</v>
      </c>
      <c r="G24" s="930"/>
      <c r="H24" s="877">
        <v>0.19188694254600216</v>
      </c>
      <c r="I24" s="873">
        <v>0.029005100004724227</v>
      </c>
      <c r="J24" s="874"/>
      <c r="K24" s="878">
        <v>4.3958215124767875E-05</v>
      </c>
    </row>
    <row r="25" spans="1:11" s="41" customFormat="1" ht="16.5" customHeight="1">
      <c r="A25" s="955" t="s">
        <v>414</v>
      </c>
      <c r="B25" s="872">
        <v>22370.402389197574</v>
      </c>
      <c r="C25" s="872">
        <v>38119.16772343667</v>
      </c>
      <c r="D25" s="872">
        <v>35635.43625425285</v>
      </c>
      <c r="E25" s="877">
        <v>51909.79845563749</v>
      </c>
      <c r="F25" s="875">
        <v>15748.765334239099</v>
      </c>
      <c r="G25" s="930"/>
      <c r="H25" s="877">
        <v>70.4000091739253</v>
      </c>
      <c r="I25" s="873">
        <v>16274.36220138464</v>
      </c>
      <c r="J25" s="874"/>
      <c r="K25" s="878">
        <v>45.669041583410966</v>
      </c>
    </row>
    <row r="26" spans="1:11" s="41" customFormat="1" ht="16.5" customHeight="1">
      <c r="A26" s="955" t="s">
        <v>415</v>
      </c>
      <c r="B26" s="872">
        <v>85480.59443641492</v>
      </c>
      <c r="C26" s="872">
        <v>70280.6622633249</v>
      </c>
      <c r="D26" s="872">
        <v>86492.83983625728</v>
      </c>
      <c r="E26" s="877">
        <v>86851.85815642754</v>
      </c>
      <c r="F26" s="875">
        <v>-15199.932173090012</v>
      </c>
      <c r="G26" s="930"/>
      <c r="H26" s="877">
        <v>-17.78173429104607</v>
      </c>
      <c r="I26" s="873">
        <v>359.01832017026027</v>
      </c>
      <c r="J26" s="874"/>
      <c r="K26" s="878">
        <v>0.41508444034203384</v>
      </c>
    </row>
    <row r="27" spans="1:11" s="41" customFormat="1" ht="16.5" customHeight="1">
      <c r="A27" s="956" t="s">
        <v>1150</v>
      </c>
      <c r="B27" s="957">
        <v>853490.5348804058</v>
      </c>
      <c r="C27" s="957">
        <v>851899.0566525182</v>
      </c>
      <c r="D27" s="957">
        <v>1052450.7159555622</v>
      </c>
      <c r="E27" s="958">
        <v>1070646.238010685</v>
      </c>
      <c r="F27" s="959">
        <v>-1591.4782278875355</v>
      </c>
      <c r="G27" s="960"/>
      <c r="H27" s="958">
        <v>-0.18646700377415892</v>
      </c>
      <c r="I27" s="961">
        <v>18195.52205512277</v>
      </c>
      <c r="J27" s="962"/>
      <c r="K27" s="963">
        <v>1.7288716496907244</v>
      </c>
    </row>
    <row r="28" spans="1:11" s="41" customFormat="1" ht="16.5" customHeight="1">
      <c r="A28" s="862" t="s">
        <v>1151</v>
      </c>
      <c r="B28" s="863">
        <v>131518.65672522597</v>
      </c>
      <c r="C28" s="863">
        <v>128075.18854560211</v>
      </c>
      <c r="D28" s="863">
        <v>186182.70924545976</v>
      </c>
      <c r="E28" s="868">
        <v>191745.74853437726</v>
      </c>
      <c r="F28" s="866">
        <v>-3443.4681796238583</v>
      </c>
      <c r="G28" s="928"/>
      <c r="H28" s="868">
        <v>-2.6182355152988595</v>
      </c>
      <c r="I28" s="864">
        <v>5563.039288917498</v>
      </c>
      <c r="J28" s="865"/>
      <c r="K28" s="870">
        <v>2.9879462553009115</v>
      </c>
    </row>
    <row r="29" spans="1:11" s="41" customFormat="1" ht="16.5" customHeight="1">
      <c r="A29" s="871" t="s">
        <v>1152</v>
      </c>
      <c r="B29" s="872">
        <v>19786.423178127996</v>
      </c>
      <c r="C29" s="872">
        <v>16280.314145203</v>
      </c>
      <c r="D29" s="872">
        <v>25398.016617106</v>
      </c>
      <c r="E29" s="877">
        <v>20548.548764316</v>
      </c>
      <c r="F29" s="875">
        <v>-3506.1090329249964</v>
      </c>
      <c r="G29" s="930"/>
      <c r="H29" s="877">
        <v>-17.719771791804522</v>
      </c>
      <c r="I29" s="873">
        <v>-4849.46785279</v>
      </c>
      <c r="J29" s="874"/>
      <c r="K29" s="878">
        <v>-19.093884085121037</v>
      </c>
    </row>
    <row r="30" spans="1:11" s="41" customFormat="1" ht="16.5" customHeight="1">
      <c r="A30" s="871" t="s">
        <v>1153</v>
      </c>
      <c r="B30" s="872">
        <v>54277.46827534</v>
      </c>
      <c r="C30" s="872">
        <v>56124.18855727</v>
      </c>
      <c r="D30" s="872">
        <v>100137.84686063</v>
      </c>
      <c r="E30" s="877">
        <v>100208.25766731</v>
      </c>
      <c r="F30" s="875">
        <v>1846.72028193</v>
      </c>
      <c r="G30" s="930"/>
      <c r="H30" s="877">
        <v>3.4023699715725773</v>
      </c>
      <c r="I30" s="873">
        <v>70.41080667999631</v>
      </c>
      <c r="J30" s="874"/>
      <c r="K30" s="878">
        <v>0.07031388120217201</v>
      </c>
    </row>
    <row r="31" spans="1:11" s="41" customFormat="1" ht="16.5" customHeight="1">
      <c r="A31" s="871" t="s">
        <v>1154</v>
      </c>
      <c r="B31" s="872">
        <v>500.3157125645001</v>
      </c>
      <c r="C31" s="872">
        <v>587.4230108447501</v>
      </c>
      <c r="D31" s="872">
        <v>628.89691055025</v>
      </c>
      <c r="E31" s="877">
        <v>623.6578888127501</v>
      </c>
      <c r="F31" s="875">
        <v>87.10729828025006</v>
      </c>
      <c r="G31" s="930"/>
      <c r="H31" s="877">
        <v>17.410466250152055</v>
      </c>
      <c r="I31" s="873">
        <v>-5.239021737499911</v>
      </c>
      <c r="J31" s="874"/>
      <c r="K31" s="878">
        <v>-0.8330493678075245</v>
      </c>
    </row>
    <row r="32" spans="1:11" s="41" customFormat="1" ht="16.5" customHeight="1">
      <c r="A32" s="871" t="s">
        <v>1155</v>
      </c>
      <c r="B32" s="872">
        <v>56794.781749793474</v>
      </c>
      <c r="C32" s="872">
        <v>54813.97893620437</v>
      </c>
      <c r="D32" s="872">
        <v>59653.81088717351</v>
      </c>
      <c r="E32" s="877">
        <v>70034.84706393849</v>
      </c>
      <c r="F32" s="875">
        <v>-1980.8028135891072</v>
      </c>
      <c r="G32" s="930"/>
      <c r="H32" s="877">
        <v>-3.487649309606353</v>
      </c>
      <c r="I32" s="873">
        <v>10381.036176764981</v>
      </c>
      <c r="J32" s="874"/>
      <c r="K32" s="878">
        <v>17.40213411746518</v>
      </c>
    </row>
    <row r="33" spans="1:11" s="41" customFormat="1" ht="16.5" customHeight="1">
      <c r="A33" s="871" t="s">
        <v>1156</v>
      </c>
      <c r="B33" s="872">
        <v>159.6678094</v>
      </c>
      <c r="C33" s="872">
        <v>269.28389608</v>
      </c>
      <c r="D33" s="872">
        <v>364.13797</v>
      </c>
      <c r="E33" s="877">
        <v>330.43715</v>
      </c>
      <c r="F33" s="875">
        <v>109.61608667999997</v>
      </c>
      <c r="G33" s="930"/>
      <c r="H33" s="877">
        <v>68.65259008181768</v>
      </c>
      <c r="I33" s="873">
        <v>-33.70082000000002</v>
      </c>
      <c r="J33" s="874"/>
      <c r="K33" s="878">
        <v>-9.254959047528063</v>
      </c>
    </row>
    <row r="34" spans="1:11" s="41" customFormat="1" ht="16.5" customHeight="1">
      <c r="A34" s="931" t="s">
        <v>1157</v>
      </c>
      <c r="B34" s="863">
        <v>673110.9580762429</v>
      </c>
      <c r="C34" s="863">
        <v>673437.8468356897</v>
      </c>
      <c r="D34" s="863">
        <v>787747.7029351447</v>
      </c>
      <c r="E34" s="868">
        <v>788757.0735730887</v>
      </c>
      <c r="F34" s="866">
        <v>326.88875944679603</v>
      </c>
      <c r="G34" s="928"/>
      <c r="H34" s="868">
        <v>0.04856387428025938</v>
      </c>
      <c r="I34" s="864">
        <v>1009.3706379440846</v>
      </c>
      <c r="J34" s="865"/>
      <c r="K34" s="870">
        <v>0.1281337456374895</v>
      </c>
    </row>
    <row r="35" spans="1:11" s="41" customFormat="1" ht="16.5" customHeight="1">
      <c r="A35" s="871" t="s">
        <v>1158</v>
      </c>
      <c r="B35" s="872">
        <v>105940.9</v>
      </c>
      <c r="C35" s="872">
        <v>106885.8</v>
      </c>
      <c r="D35" s="872">
        <v>128987.4</v>
      </c>
      <c r="E35" s="877">
        <v>129126.4</v>
      </c>
      <c r="F35" s="875">
        <v>944.9000000000087</v>
      </c>
      <c r="G35" s="930"/>
      <c r="H35" s="877">
        <v>0.8919123775614599</v>
      </c>
      <c r="I35" s="873">
        <v>139</v>
      </c>
      <c r="J35" s="874"/>
      <c r="K35" s="878">
        <v>0.10776246362047767</v>
      </c>
    </row>
    <row r="36" spans="1:11" s="41" customFormat="1" ht="16.5" customHeight="1">
      <c r="A36" s="871" t="s">
        <v>1159</v>
      </c>
      <c r="B36" s="872">
        <v>6223</v>
      </c>
      <c r="C36" s="873">
        <v>6454.997</v>
      </c>
      <c r="D36" s="872">
        <v>9762.8</v>
      </c>
      <c r="E36" s="877">
        <v>10650.4</v>
      </c>
      <c r="F36" s="875">
        <v>231.9970000000003</v>
      </c>
      <c r="G36" s="930"/>
      <c r="H36" s="877">
        <v>3.7280572071348272</v>
      </c>
      <c r="I36" s="873">
        <v>887.6</v>
      </c>
      <c r="J36" s="874"/>
      <c r="K36" s="878">
        <v>9.091654033678868</v>
      </c>
    </row>
    <row r="37" spans="1:11" s="41" customFormat="1" ht="16.5" customHeight="1">
      <c r="A37" s="879" t="s">
        <v>1160</v>
      </c>
      <c r="B37" s="872">
        <v>14960.817656292496</v>
      </c>
      <c r="C37" s="872">
        <v>12964.326182360628</v>
      </c>
      <c r="D37" s="872">
        <v>12146.3572522412</v>
      </c>
      <c r="E37" s="877">
        <v>10188.318061146885</v>
      </c>
      <c r="F37" s="875">
        <v>-1996.4914739318683</v>
      </c>
      <c r="G37" s="930"/>
      <c r="H37" s="877">
        <v>-13.344801867110165</v>
      </c>
      <c r="I37" s="873">
        <v>-1958.0391910943144</v>
      </c>
      <c r="J37" s="874"/>
      <c r="K37" s="878">
        <v>-16.120382024273365</v>
      </c>
    </row>
    <row r="38" spans="1:11" s="41" customFormat="1" ht="16.5" customHeight="1">
      <c r="A38" s="964" t="s">
        <v>1161</v>
      </c>
      <c r="B38" s="872">
        <v>2112.3</v>
      </c>
      <c r="C38" s="872">
        <v>1922.904</v>
      </c>
      <c r="D38" s="872">
        <v>1162</v>
      </c>
      <c r="E38" s="877">
        <v>1155.4</v>
      </c>
      <c r="F38" s="875">
        <v>-189.39600000000019</v>
      </c>
      <c r="G38" s="930"/>
      <c r="H38" s="877">
        <v>-8.966340008521524</v>
      </c>
      <c r="I38" s="873">
        <v>-6.599999999999909</v>
      </c>
      <c r="J38" s="874"/>
      <c r="K38" s="878">
        <v>-0.5679862306368252</v>
      </c>
    </row>
    <row r="39" spans="1:11" s="41" customFormat="1" ht="16.5" customHeight="1">
      <c r="A39" s="964" t="s">
        <v>1162</v>
      </c>
      <c r="B39" s="872">
        <v>12848.517656292495</v>
      </c>
      <c r="C39" s="872">
        <v>11041.422182360628</v>
      </c>
      <c r="D39" s="872">
        <v>10984.3572522412</v>
      </c>
      <c r="E39" s="877">
        <v>9032.918061146886</v>
      </c>
      <c r="F39" s="875">
        <v>-1807.0954739318677</v>
      </c>
      <c r="G39" s="930"/>
      <c r="H39" s="877">
        <v>-14.064622256613795</v>
      </c>
      <c r="I39" s="873">
        <v>-1951.439191094314</v>
      </c>
      <c r="J39" s="874"/>
      <c r="K39" s="878">
        <v>-17.76562020227584</v>
      </c>
    </row>
    <row r="40" spans="1:11" s="41" customFormat="1" ht="16.5" customHeight="1">
      <c r="A40" s="871" t="s">
        <v>1163</v>
      </c>
      <c r="B40" s="872">
        <v>544251.673444788</v>
      </c>
      <c r="C40" s="872">
        <v>543884.030511784</v>
      </c>
      <c r="D40" s="872">
        <v>633360.7624538635</v>
      </c>
      <c r="E40" s="877">
        <v>635161.151877002</v>
      </c>
      <c r="F40" s="875">
        <v>-367.64293300395366</v>
      </c>
      <c r="G40" s="930"/>
      <c r="H40" s="877">
        <v>-0.06755017043438627</v>
      </c>
      <c r="I40" s="873">
        <v>1800.389423138462</v>
      </c>
      <c r="J40" s="874"/>
      <c r="K40" s="878">
        <v>0.28425970313713733</v>
      </c>
    </row>
    <row r="41" spans="1:11" s="41" customFormat="1" ht="16.5" customHeight="1">
      <c r="A41" s="879" t="s">
        <v>1164</v>
      </c>
      <c r="B41" s="872">
        <v>520861.9812882791</v>
      </c>
      <c r="C41" s="872">
        <v>517675.353076016</v>
      </c>
      <c r="D41" s="872">
        <v>613434.2717086542</v>
      </c>
      <c r="E41" s="877">
        <v>612573.4603392511</v>
      </c>
      <c r="F41" s="875">
        <v>-3186.628212263109</v>
      </c>
      <c r="G41" s="930"/>
      <c r="H41" s="877">
        <v>-0.6117989653192638</v>
      </c>
      <c r="I41" s="873">
        <v>-860.811369403149</v>
      </c>
      <c r="J41" s="874"/>
      <c r="K41" s="878">
        <v>-0.14032658576532622</v>
      </c>
    </row>
    <row r="42" spans="1:11" s="41" customFormat="1" ht="16.5" customHeight="1">
      <c r="A42" s="879" t="s">
        <v>1165</v>
      </c>
      <c r="B42" s="872">
        <v>23389.69215650886</v>
      </c>
      <c r="C42" s="872">
        <v>26208.67743576799</v>
      </c>
      <c r="D42" s="872">
        <v>19926.49074520932</v>
      </c>
      <c r="E42" s="877">
        <v>22587.69153775094</v>
      </c>
      <c r="F42" s="875">
        <v>2818.98527925913</v>
      </c>
      <c r="G42" s="930"/>
      <c r="H42" s="877">
        <v>12.052254729973715</v>
      </c>
      <c r="I42" s="873">
        <v>2661.2007925416183</v>
      </c>
      <c r="J42" s="874"/>
      <c r="K42" s="878">
        <v>13.355090098749162</v>
      </c>
    </row>
    <row r="43" spans="1:11" s="41" customFormat="1" ht="16.5" customHeight="1">
      <c r="A43" s="889" t="s">
        <v>1166</v>
      </c>
      <c r="B43" s="966">
        <v>1734.566975162509</v>
      </c>
      <c r="C43" s="966">
        <v>3248.6931415449994</v>
      </c>
      <c r="D43" s="966">
        <v>3490.38322904</v>
      </c>
      <c r="E43" s="893">
        <v>3630.8036349399995</v>
      </c>
      <c r="F43" s="892">
        <v>1514.1261663824905</v>
      </c>
      <c r="G43" s="967"/>
      <c r="H43" s="893">
        <v>87.29130601835851</v>
      </c>
      <c r="I43" s="890">
        <v>140.42040589999942</v>
      </c>
      <c r="J43" s="891"/>
      <c r="K43" s="894">
        <v>4.0230655686086605</v>
      </c>
    </row>
    <row r="44" spans="1:11" s="41" customFormat="1" ht="16.5" customHeight="1" thickBot="1">
      <c r="A44" s="968" t="s">
        <v>394</v>
      </c>
      <c r="B44" s="896">
        <v>48860.87886140676</v>
      </c>
      <c r="C44" s="896">
        <v>50386.054754343335</v>
      </c>
      <c r="D44" s="896">
        <v>78520.35230176682</v>
      </c>
      <c r="E44" s="900">
        <v>90143.43598028239</v>
      </c>
      <c r="F44" s="899">
        <v>1525.175892936575</v>
      </c>
      <c r="G44" s="940"/>
      <c r="H44" s="900">
        <v>3.1214663519719252</v>
      </c>
      <c r="I44" s="897">
        <v>11623.08367851557</v>
      </c>
      <c r="J44" s="898"/>
      <c r="K44" s="901">
        <v>14.802638217727448</v>
      </c>
    </row>
    <row r="45" spans="1:11" s="41" customFormat="1" ht="16.5" customHeight="1" thickTop="1">
      <c r="A45" s="907" t="s">
        <v>1107</v>
      </c>
      <c r="B45" s="670"/>
      <c r="C45" s="37"/>
      <c r="D45" s="943"/>
      <c r="E45" s="943"/>
      <c r="F45" s="872"/>
      <c r="G45" s="873"/>
      <c r="H45" s="872"/>
      <c r="I45" s="873"/>
      <c r="J45" s="873"/>
      <c r="K45" s="873"/>
    </row>
    <row r="46" spans="1:11" s="41" customFormat="1" ht="16.5" customHeight="1">
      <c r="A46" s="973" t="s">
        <v>1386</v>
      </c>
      <c r="B46" s="947"/>
      <c r="C46" s="948"/>
      <c r="D46" s="943"/>
      <c r="E46" s="943"/>
      <c r="F46" s="872"/>
      <c r="G46" s="873"/>
      <c r="H46" s="872"/>
      <c r="I46" s="873"/>
      <c r="J46" s="873"/>
      <c r="K46" s="873"/>
    </row>
    <row r="47" spans="1:11" s="41" customFormat="1" ht="16.5" customHeight="1">
      <c r="A47" s="973" t="s">
        <v>1387</v>
      </c>
      <c r="B47" s="947"/>
      <c r="C47" s="970"/>
      <c r="D47" s="943"/>
      <c r="E47" s="943"/>
      <c r="F47" s="872"/>
      <c r="G47" s="873"/>
      <c r="H47" s="872"/>
      <c r="I47" s="873"/>
      <c r="J47" s="873"/>
      <c r="K47" s="873"/>
    </row>
    <row r="48" spans="1:11" s="41" customFormat="1" ht="16.5" customHeight="1">
      <c r="A48" s="944" t="s">
        <v>1108</v>
      </c>
      <c r="B48" s="670"/>
      <c r="C48" s="37"/>
      <c r="D48" s="943"/>
      <c r="E48" s="943"/>
      <c r="F48" s="872"/>
      <c r="G48" s="873"/>
      <c r="H48" s="872"/>
      <c r="I48" s="873"/>
      <c r="J48" s="873"/>
      <c r="K48" s="873"/>
    </row>
    <row r="49" spans="1:11" s="41" customFormat="1" ht="16.5" customHeight="1">
      <c r="A49" s="915" t="s">
        <v>416</v>
      </c>
      <c r="B49" s="913">
        <v>83.37915108148194</v>
      </c>
      <c r="C49" s="913">
        <v>83.19720751088265</v>
      </c>
      <c r="D49" s="913">
        <v>76.44980476329121</v>
      </c>
      <c r="E49" s="913">
        <v>76.37852500719673</v>
      </c>
      <c r="F49" s="909"/>
      <c r="G49" s="970"/>
      <c r="H49" s="909"/>
      <c r="I49" s="970"/>
      <c r="J49" s="970"/>
      <c r="K49" s="970"/>
    </row>
    <row r="50" spans="1:11" s="41" customFormat="1" ht="16.5" customHeight="1">
      <c r="A50" s="971" t="s">
        <v>417</v>
      </c>
      <c r="B50" s="948">
        <v>34.908712076745076</v>
      </c>
      <c r="C50" s="948">
        <v>34.50362280071311</v>
      </c>
      <c r="D50" s="948">
        <v>36.57581249459821</v>
      </c>
      <c r="E50" s="948">
        <v>37.153732236544265</v>
      </c>
      <c r="F50" s="909"/>
      <c r="G50" s="970"/>
      <c r="H50" s="909"/>
      <c r="I50" s="970"/>
      <c r="J50" s="970"/>
      <c r="K50" s="970"/>
    </row>
    <row r="51" spans="1:11" s="41" customFormat="1" ht="16.5" customHeight="1">
      <c r="A51" s="909" t="s">
        <v>400</v>
      </c>
      <c r="B51" s="972">
        <v>5087.4753919478535</v>
      </c>
      <c r="C51" s="972">
        <v>4332.720850417398</v>
      </c>
      <c r="D51" s="972">
        <v>1214.0995103116584</v>
      </c>
      <c r="E51" s="972">
        <v>9796.47903843641</v>
      </c>
      <c r="F51" s="911">
        <v>-796.2604025504556</v>
      </c>
      <c r="G51" s="945" t="s">
        <v>361</v>
      </c>
      <c r="H51" s="911">
        <v>-15.651385829024905</v>
      </c>
      <c r="I51" s="913">
        <v>8522.972296775251</v>
      </c>
      <c r="J51" s="945" t="s">
        <v>362</v>
      </c>
      <c r="K51" s="913">
        <v>701.9994839292383</v>
      </c>
    </row>
    <row r="52" spans="1:11" s="41" customFormat="1" ht="16.5" customHeight="1">
      <c r="A52" s="909" t="s">
        <v>401</v>
      </c>
      <c r="B52" s="948">
        <v>623068.4549496127</v>
      </c>
      <c r="C52" s="948">
        <v>624374.4494834394</v>
      </c>
      <c r="D52" s="948">
        <v>800092.7761727375</v>
      </c>
      <c r="E52" s="948">
        <v>791541.1426905323</v>
      </c>
      <c r="F52" s="911">
        <v>1347.5003948467133</v>
      </c>
      <c r="G52" s="945" t="s">
        <v>361</v>
      </c>
      <c r="H52" s="911">
        <v>0.21626843473494176</v>
      </c>
      <c r="I52" s="913">
        <v>-8492.226250855716</v>
      </c>
      <c r="J52" s="945" t="s">
        <v>362</v>
      </c>
      <c r="K52" s="913">
        <v>-1.0614051899679033</v>
      </c>
    </row>
    <row r="53" spans="1:11" s="41" customFormat="1" ht="16.5" customHeight="1">
      <c r="A53" s="915" t="s">
        <v>1141</v>
      </c>
      <c r="B53" s="911">
        <v>117125.32760493574</v>
      </c>
      <c r="C53" s="911">
        <v>116151.22904446826</v>
      </c>
      <c r="D53" s="911">
        <v>109227.1291423933</v>
      </c>
      <c r="E53" s="911">
        <v>114271.15581053263</v>
      </c>
      <c r="F53" s="911">
        <v>-1015.6044214874787</v>
      </c>
      <c r="G53" s="945" t="s">
        <v>361</v>
      </c>
      <c r="H53" s="911">
        <v>-0.8671091404867758</v>
      </c>
      <c r="I53" s="913">
        <v>4984.619436789826</v>
      </c>
      <c r="J53" s="945" t="s">
        <v>362</v>
      </c>
      <c r="K53" s="913">
        <v>4.5635360701384515</v>
      </c>
    </row>
    <row r="54" spans="1:11" s="41" customFormat="1" ht="16.5" customHeight="1">
      <c r="A54" s="909" t="s">
        <v>418</v>
      </c>
      <c r="B54" s="972">
        <v>628155.9715590904</v>
      </c>
      <c r="C54" s="972">
        <v>628707.1368507401</v>
      </c>
      <c r="D54" s="972">
        <v>801306.82715624</v>
      </c>
      <c r="E54" s="972">
        <v>801337.6016519053</v>
      </c>
      <c r="F54" s="911">
        <v>551.1652916496387</v>
      </c>
      <c r="G54" s="913"/>
      <c r="H54" s="911">
        <v>0.0877433816766304</v>
      </c>
      <c r="I54" s="913">
        <v>30.774495665333234</v>
      </c>
      <c r="J54" s="913"/>
      <c r="K54" s="913">
        <v>0.003840538308471541</v>
      </c>
    </row>
    <row r="55" spans="1:11" s="41" customFormat="1" ht="16.5" customHeight="1">
      <c r="A55" s="909" t="s">
        <v>419</v>
      </c>
      <c r="B55" s="972">
        <v>52074.09881183263</v>
      </c>
      <c r="C55" s="972">
        <v>52267.69846639672</v>
      </c>
      <c r="D55" s="972">
        <v>60383.147036422095</v>
      </c>
      <c r="E55" s="972">
        <v>62296.08793680483</v>
      </c>
      <c r="F55" s="911">
        <v>193.59965456409554</v>
      </c>
      <c r="G55" s="913"/>
      <c r="H55" s="911">
        <v>0.3717772539159228</v>
      </c>
      <c r="I55" s="913">
        <v>1912.9409003827386</v>
      </c>
      <c r="J55" s="913"/>
      <c r="K55" s="913">
        <v>3.168004640812916</v>
      </c>
    </row>
    <row r="56" spans="4:11" s="41" customFormat="1" ht="16.5" customHeight="1">
      <c r="D56" s="972"/>
      <c r="E56" s="972"/>
      <c r="F56" s="911"/>
      <c r="G56" s="913"/>
      <c r="H56" s="911"/>
      <c r="I56" s="913"/>
      <c r="J56" s="913"/>
      <c r="K56" s="913"/>
    </row>
    <row r="57" spans="4:11" s="41" customFormat="1" ht="16.5" customHeight="1">
      <c r="D57" s="972"/>
      <c r="E57" s="972"/>
      <c r="F57" s="911"/>
      <c r="G57" s="913"/>
      <c r="H57" s="911"/>
      <c r="I57" s="913"/>
      <c r="J57" s="913"/>
      <c r="K57" s="913"/>
    </row>
    <row r="58" spans="1:11" s="41" customFormat="1" ht="16.5" customHeight="1">
      <c r="A58" s="506"/>
      <c r="B58" s="670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506"/>
      <c r="B59" s="670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506"/>
      <c r="B60" s="670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506"/>
      <c r="B61" s="670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506"/>
      <c r="B62" s="670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506"/>
      <c r="B63" s="670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506"/>
      <c r="B64" s="670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506"/>
      <c r="B65" s="670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506"/>
      <c r="B66" s="670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506"/>
      <c r="B67" s="670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506"/>
      <c r="B68" s="670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506"/>
      <c r="B69" s="670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506"/>
      <c r="B70" s="670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506"/>
      <c r="B71" s="670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506"/>
      <c r="B72" s="670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506"/>
      <c r="B73" s="670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506"/>
      <c r="B74" s="670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506"/>
      <c r="B75" s="670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506"/>
      <c r="B76" s="670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506"/>
      <c r="B77" s="670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506"/>
      <c r="B78" s="670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506"/>
      <c r="B79" s="670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506"/>
      <c r="B80" s="670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506"/>
      <c r="B81" s="670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506"/>
      <c r="B82" s="670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506"/>
      <c r="B83" s="670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506"/>
      <c r="B84" s="670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506"/>
      <c r="B85" s="670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506"/>
      <c r="B86" s="670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506"/>
      <c r="B87" s="670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41" customFormat="1" ht="16.5" customHeight="1">
      <c r="A88" s="506"/>
      <c r="B88" s="670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41" customFormat="1" ht="16.5" customHeight="1">
      <c r="A89" s="506"/>
      <c r="B89" s="670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41" customFormat="1" ht="16.5" customHeight="1">
      <c r="A90" s="506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5" ht="16.5" customHeight="1">
      <c r="A91" s="974"/>
      <c r="B91" s="975"/>
      <c r="C91" s="975"/>
      <c r="D91" s="975"/>
      <c r="E91" s="975"/>
    </row>
    <row r="92" spans="1:5" ht="16.5" customHeight="1">
      <c r="A92" s="974"/>
      <c r="B92" s="976"/>
      <c r="C92" s="976"/>
      <c r="D92" s="976"/>
      <c r="E92" s="976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PageLayoutView="0" workbookViewId="0" topLeftCell="A1">
      <selection activeCell="I3" sqref="I3:K3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6.5" customHeight="1">
      <c r="A1" s="1426" t="s">
        <v>607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</row>
    <row r="2" spans="1:11" ht="15.75">
      <c r="A2" s="1445" t="s">
        <v>1168</v>
      </c>
      <c r="B2" s="1445"/>
      <c r="C2" s="1445"/>
      <c r="D2" s="1445"/>
      <c r="E2" s="1445"/>
      <c r="F2" s="1445"/>
      <c r="G2" s="1445"/>
      <c r="H2" s="1445"/>
      <c r="I2" s="1445"/>
      <c r="J2" s="1445"/>
      <c r="K2" s="1445"/>
    </row>
    <row r="3" spans="1:11" s="41" customFormat="1" ht="16.5" customHeight="1" thickBot="1">
      <c r="A3" s="506"/>
      <c r="B3" s="670"/>
      <c r="C3" s="37"/>
      <c r="D3" s="37"/>
      <c r="E3" s="37"/>
      <c r="F3" s="37"/>
      <c r="G3" s="37"/>
      <c r="H3" s="37"/>
      <c r="I3" s="1428" t="s">
        <v>434</v>
      </c>
      <c r="J3" s="1428"/>
      <c r="K3" s="1428"/>
    </row>
    <row r="4" spans="1:11" s="41" customFormat="1" ht="13.5" thickTop="1">
      <c r="A4" s="843"/>
      <c r="B4" s="978">
        <v>2011</v>
      </c>
      <c r="C4" s="978">
        <v>2011</v>
      </c>
      <c r="D4" s="978">
        <v>2012</v>
      </c>
      <c r="E4" s="979">
        <v>2012</v>
      </c>
      <c r="F4" s="1448" t="s">
        <v>1084</v>
      </c>
      <c r="G4" s="1449"/>
      <c r="H4" s="1449"/>
      <c r="I4" s="1449"/>
      <c r="J4" s="1449"/>
      <c r="K4" s="1450"/>
    </row>
    <row r="5" spans="1:11" s="41" customFormat="1" ht="12.75">
      <c r="A5" s="180" t="s">
        <v>295</v>
      </c>
      <c r="B5" s="949" t="s">
        <v>1085</v>
      </c>
      <c r="C5" s="949" t="s">
        <v>1086</v>
      </c>
      <c r="D5" s="949" t="s">
        <v>1087</v>
      </c>
      <c r="E5" s="977" t="s">
        <v>352</v>
      </c>
      <c r="F5" s="1442" t="s">
        <v>431</v>
      </c>
      <c r="G5" s="1443"/>
      <c r="H5" s="1444"/>
      <c r="I5" s="1443" t="s">
        <v>255</v>
      </c>
      <c r="J5" s="1443"/>
      <c r="K5" s="1451"/>
    </row>
    <row r="6" spans="1:11" s="41" customFormat="1" ht="12.75">
      <c r="A6" s="180"/>
      <c r="B6" s="949"/>
      <c r="C6" s="949"/>
      <c r="D6" s="949"/>
      <c r="E6" s="977"/>
      <c r="F6" s="923" t="s">
        <v>385</v>
      </c>
      <c r="G6" s="924" t="s">
        <v>382</v>
      </c>
      <c r="H6" s="925" t="s">
        <v>374</v>
      </c>
      <c r="I6" s="926" t="s">
        <v>385</v>
      </c>
      <c r="J6" s="924" t="s">
        <v>382</v>
      </c>
      <c r="K6" s="927" t="s">
        <v>374</v>
      </c>
    </row>
    <row r="7" spans="1:11" s="41" customFormat="1" ht="16.5" customHeight="1">
      <c r="A7" s="862" t="s">
        <v>408</v>
      </c>
      <c r="B7" s="864">
        <v>91113.49008517685</v>
      </c>
      <c r="C7" s="864">
        <v>88968.75545017194</v>
      </c>
      <c r="D7" s="864">
        <v>122127.96650375452</v>
      </c>
      <c r="E7" s="865">
        <v>123430.23066037541</v>
      </c>
      <c r="F7" s="866">
        <v>-2144.7346350049047</v>
      </c>
      <c r="G7" s="928"/>
      <c r="H7" s="868">
        <v>-2.3539155760578523</v>
      </c>
      <c r="I7" s="864">
        <v>1302.2641566208913</v>
      </c>
      <c r="J7" s="929"/>
      <c r="K7" s="870">
        <v>1.0663111766303393</v>
      </c>
    </row>
    <row r="8" spans="1:11" s="41" customFormat="1" ht="16.5" customHeight="1">
      <c r="A8" s="871" t="s">
        <v>1143</v>
      </c>
      <c r="B8" s="872">
        <v>2049.4790930668414</v>
      </c>
      <c r="C8" s="872">
        <v>1759.1859938885998</v>
      </c>
      <c r="D8" s="872">
        <v>3250.943717372366</v>
      </c>
      <c r="E8" s="877">
        <v>2745.019766086</v>
      </c>
      <c r="F8" s="875">
        <v>-290.2930991782416</v>
      </c>
      <c r="G8" s="930"/>
      <c r="H8" s="877">
        <v>-14.164238130570384</v>
      </c>
      <c r="I8" s="873">
        <v>-505.923951286366</v>
      </c>
      <c r="J8" s="874"/>
      <c r="K8" s="878">
        <v>-15.56237189166991</v>
      </c>
    </row>
    <row r="9" spans="1:11" s="41" customFormat="1" ht="16.5" customHeight="1">
      <c r="A9" s="871" t="s">
        <v>1144</v>
      </c>
      <c r="B9" s="872">
        <v>2036.8270930668416</v>
      </c>
      <c r="C9" s="872">
        <v>1748.4455564599998</v>
      </c>
      <c r="D9" s="872">
        <v>3237.3001861118905</v>
      </c>
      <c r="E9" s="877">
        <v>2726.786802186</v>
      </c>
      <c r="F9" s="875">
        <v>-288.3815366068418</v>
      </c>
      <c r="G9" s="930"/>
      <c r="H9" s="877">
        <v>-14.158371006967851</v>
      </c>
      <c r="I9" s="873">
        <v>-510.5133839258906</v>
      </c>
      <c r="J9" s="874"/>
      <c r="K9" s="878">
        <v>-15.769726456508652</v>
      </c>
    </row>
    <row r="10" spans="1:11" s="41" customFormat="1" ht="16.5" customHeight="1">
      <c r="A10" s="871" t="s">
        <v>1145</v>
      </c>
      <c r="B10" s="872">
        <v>12.652</v>
      </c>
      <c r="C10" s="872">
        <v>10.7404374286</v>
      </c>
      <c r="D10" s="872">
        <v>13.643531260475429</v>
      </c>
      <c r="E10" s="877">
        <v>18.232963899999998</v>
      </c>
      <c r="F10" s="875">
        <v>-1.9115625713999993</v>
      </c>
      <c r="G10" s="930"/>
      <c r="H10" s="877">
        <v>-15.108777832753711</v>
      </c>
      <c r="I10" s="873">
        <v>4.589432639524569</v>
      </c>
      <c r="J10" s="874"/>
      <c r="K10" s="878">
        <v>33.638158273730106</v>
      </c>
    </row>
    <row r="11" spans="1:11" s="41" customFormat="1" ht="16.5" customHeight="1">
      <c r="A11" s="871" t="s">
        <v>1146</v>
      </c>
      <c r="B11" s="872">
        <v>42940.10909653001</v>
      </c>
      <c r="C11" s="872">
        <v>42869.86106198434</v>
      </c>
      <c r="D11" s="872">
        <v>60767.25476330689</v>
      </c>
      <c r="E11" s="877">
        <v>61162.489057801904</v>
      </c>
      <c r="F11" s="875">
        <v>-70.24803454567154</v>
      </c>
      <c r="G11" s="930"/>
      <c r="H11" s="877">
        <v>-0.16359537975963898</v>
      </c>
      <c r="I11" s="873">
        <v>395.2342944950142</v>
      </c>
      <c r="J11" s="874"/>
      <c r="K11" s="878">
        <v>0.6504066968871344</v>
      </c>
    </row>
    <row r="12" spans="1:11" s="41" customFormat="1" ht="16.5" customHeight="1">
      <c r="A12" s="871" t="s">
        <v>1144</v>
      </c>
      <c r="B12" s="872">
        <v>42841.32609653001</v>
      </c>
      <c r="C12" s="872">
        <v>42790.47482529301</v>
      </c>
      <c r="D12" s="872">
        <v>60722.287295218026</v>
      </c>
      <c r="E12" s="877">
        <v>60993.310472386904</v>
      </c>
      <c r="F12" s="875">
        <v>-50.85127123699931</v>
      </c>
      <c r="G12" s="930"/>
      <c r="H12" s="877">
        <v>-0.11869677218305827</v>
      </c>
      <c r="I12" s="873">
        <v>271.02317716887774</v>
      </c>
      <c r="J12" s="874"/>
      <c r="K12" s="878">
        <v>0.44633229287168374</v>
      </c>
    </row>
    <row r="13" spans="1:11" s="41" customFormat="1" ht="16.5" customHeight="1">
      <c r="A13" s="871" t="s">
        <v>1145</v>
      </c>
      <c r="B13" s="872">
        <v>98.783</v>
      </c>
      <c r="C13" s="872">
        <v>79.38623669132906</v>
      </c>
      <c r="D13" s="872">
        <v>44.96746808886153</v>
      </c>
      <c r="E13" s="877">
        <v>169.17858541500053</v>
      </c>
      <c r="F13" s="875">
        <v>-19.39676330867094</v>
      </c>
      <c r="G13" s="930"/>
      <c r="H13" s="877">
        <v>-19.63573014452987</v>
      </c>
      <c r="I13" s="873">
        <v>124.211117326139</v>
      </c>
      <c r="J13" s="874"/>
      <c r="K13" s="878">
        <v>276.224396447409</v>
      </c>
    </row>
    <row r="14" spans="1:11" s="41" customFormat="1" ht="16.5" customHeight="1">
      <c r="A14" s="871" t="s">
        <v>1147</v>
      </c>
      <c r="B14" s="872">
        <v>30338.66785893</v>
      </c>
      <c r="C14" s="872">
        <v>30525.789466470003</v>
      </c>
      <c r="D14" s="872">
        <v>37178.392009537005</v>
      </c>
      <c r="E14" s="877">
        <v>39205.70782962</v>
      </c>
      <c r="F14" s="875">
        <v>187.12160754000433</v>
      </c>
      <c r="G14" s="930"/>
      <c r="H14" s="877">
        <v>0.6167759520954914</v>
      </c>
      <c r="I14" s="873">
        <v>2027.315820082993</v>
      </c>
      <c r="J14" s="874"/>
      <c r="K14" s="878">
        <v>5.452941105045495</v>
      </c>
    </row>
    <row r="15" spans="1:11" s="41" customFormat="1" ht="16.5" customHeight="1">
      <c r="A15" s="871" t="s">
        <v>1144</v>
      </c>
      <c r="B15" s="872">
        <v>29964.36585893</v>
      </c>
      <c r="C15" s="872">
        <v>30130.018966470005</v>
      </c>
      <c r="D15" s="872">
        <v>36951.60160953701</v>
      </c>
      <c r="E15" s="877">
        <v>38855.17806962</v>
      </c>
      <c r="F15" s="875">
        <v>165.6531075400053</v>
      </c>
      <c r="G15" s="930"/>
      <c r="H15" s="877">
        <v>0.5528336835823183</v>
      </c>
      <c r="I15" s="873">
        <v>1903.5764600829934</v>
      </c>
      <c r="J15" s="874"/>
      <c r="K15" s="878">
        <v>5.151539790339401</v>
      </c>
    </row>
    <row r="16" spans="1:11" s="41" customFormat="1" ht="16.5" customHeight="1">
      <c r="A16" s="871" t="s">
        <v>1145</v>
      </c>
      <c r="B16" s="872">
        <v>374.302</v>
      </c>
      <c r="C16" s="872">
        <v>395.7705</v>
      </c>
      <c r="D16" s="872">
        <v>226.79040000000003</v>
      </c>
      <c r="E16" s="877">
        <v>350.52975999999995</v>
      </c>
      <c r="F16" s="875">
        <v>21.468500000000006</v>
      </c>
      <c r="G16" s="930"/>
      <c r="H16" s="877">
        <v>5.735609213950234</v>
      </c>
      <c r="I16" s="873">
        <v>123.73935999999992</v>
      </c>
      <c r="J16" s="874"/>
      <c r="K16" s="878">
        <v>54.56111017044809</v>
      </c>
    </row>
    <row r="17" spans="1:11" s="41" customFormat="1" ht="16.5" customHeight="1">
      <c r="A17" s="871" t="s">
        <v>1148</v>
      </c>
      <c r="B17" s="872">
        <v>15615.60303665</v>
      </c>
      <c r="C17" s="872">
        <v>13661.934415558997</v>
      </c>
      <c r="D17" s="872">
        <v>20753.427148868253</v>
      </c>
      <c r="E17" s="877">
        <v>20134.490533677505</v>
      </c>
      <c r="F17" s="875">
        <v>-1953.668621091003</v>
      </c>
      <c r="G17" s="930"/>
      <c r="H17" s="877">
        <v>-12.511003363147232</v>
      </c>
      <c r="I17" s="873">
        <v>-618.9366151907489</v>
      </c>
      <c r="J17" s="874"/>
      <c r="K17" s="878">
        <v>-2.982334487460792</v>
      </c>
    </row>
    <row r="18" spans="1:11" s="41" customFormat="1" ht="16.5" customHeight="1">
      <c r="A18" s="871" t="s">
        <v>1144</v>
      </c>
      <c r="B18" s="872">
        <v>15320.39003665</v>
      </c>
      <c r="C18" s="872">
        <v>13508.615850637996</v>
      </c>
      <c r="D18" s="872">
        <v>20735.206456735494</v>
      </c>
      <c r="E18" s="877">
        <v>20128.354466298504</v>
      </c>
      <c r="F18" s="875">
        <v>-1811.774186012004</v>
      </c>
      <c r="G18" s="930"/>
      <c r="H18" s="877">
        <v>-11.825901179263788</v>
      </c>
      <c r="I18" s="873">
        <v>-606.8519904369896</v>
      </c>
      <c r="J18" s="874"/>
      <c r="K18" s="878">
        <v>-2.9266744544029537</v>
      </c>
    </row>
    <row r="19" spans="1:11" s="41" customFormat="1" ht="16.5" customHeight="1">
      <c r="A19" s="871" t="s">
        <v>1145</v>
      </c>
      <c r="B19" s="872">
        <v>295.213</v>
      </c>
      <c r="C19" s="872">
        <v>153.31856492100002</v>
      </c>
      <c r="D19" s="872">
        <v>18.220692132757915</v>
      </c>
      <c r="E19" s="877">
        <v>6.136067379</v>
      </c>
      <c r="F19" s="875">
        <v>-141.894435079</v>
      </c>
      <c r="G19" s="930"/>
      <c r="H19" s="877">
        <v>-48.065103867038374</v>
      </c>
      <c r="I19" s="873">
        <v>-12.084624753757915</v>
      </c>
      <c r="J19" s="874"/>
      <c r="K19" s="878">
        <v>-66.32363175727927</v>
      </c>
    </row>
    <row r="20" spans="1:11" s="41" customFormat="1" ht="16.5" customHeight="1">
      <c r="A20" s="871" t="s">
        <v>1149</v>
      </c>
      <c r="B20" s="872">
        <v>169.631</v>
      </c>
      <c r="C20" s="872">
        <v>151.98451227000004</v>
      </c>
      <c r="D20" s="872">
        <v>177.94886467</v>
      </c>
      <c r="E20" s="877">
        <v>182.52347319000006</v>
      </c>
      <c r="F20" s="875">
        <v>-17.64648772999996</v>
      </c>
      <c r="G20" s="930"/>
      <c r="H20" s="877">
        <v>-10.402867241247154</v>
      </c>
      <c r="I20" s="873">
        <v>4.574608520000055</v>
      </c>
      <c r="J20" s="874"/>
      <c r="K20" s="878">
        <v>2.570743302287153</v>
      </c>
    </row>
    <row r="21" spans="1:11" s="41" customFormat="1" ht="16.5" customHeight="1">
      <c r="A21" s="862" t="s">
        <v>435</v>
      </c>
      <c r="B21" s="863">
        <v>2433.68</v>
      </c>
      <c r="C21" s="863">
        <v>1936.28</v>
      </c>
      <c r="D21" s="863">
        <v>0</v>
      </c>
      <c r="E21" s="868">
        <v>1.0000000000000001E-40</v>
      </c>
      <c r="F21" s="866">
        <v>-497.4</v>
      </c>
      <c r="G21" s="928"/>
      <c r="H21" s="868">
        <v>-20.43818414910752</v>
      </c>
      <c r="I21" s="864"/>
      <c r="J21" s="865"/>
      <c r="K21" s="870"/>
    </row>
    <row r="22" spans="1:11" s="41" customFormat="1" ht="16.5" customHeight="1">
      <c r="A22" s="862" t="s">
        <v>411</v>
      </c>
      <c r="B22" s="863">
        <v>359.8</v>
      </c>
      <c r="C22" s="863">
        <v>359.7575</v>
      </c>
      <c r="D22" s="863">
        <v>332.08384617999997</v>
      </c>
      <c r="E22" s="868">
        <v>332.08384617999997</v>
      </c>
      <c r="F22" s="866">
        <v>-0.04250000000001819</v>
      </c>
      <c r="G22" s="928"/>
      <c r="H22" s="868">
        <v>-0.011812117843251303</v>
      </c>
      <c r="I22" s="864">
        <v>0</v>
      </c>
      <c r="J22" s="865"/>
      <c r="K22" s="870">
        <v>0</v>
      </c>
    </row>
    <row r="23" spans="1:11" s="41" customFormat="1" ht="16.5" customHeight="1">
      <c r="A23" s="954" t="s">
        <v>412</v>
      </c>
      <c r="B23" s="863">
        <v>35710.441719376955</v>
      </c>
      <c r="C23" s="863">
        <v>39085.862899510066</v>
      </c>
      <c r="D23" s="863">
        <v>37900.15858283943</v>
      </c>
      <c r="E23" s="868">
        <v>39815.71277643893</v>
      </c>
      <c r="F23" s="866">
        <v>3375.421180133111</v>
      </c>
      <c r="G23" s="928"/>
      <c r="H23" s="868">
        <v>9.452196661856364</v>
      </c>
      <c r="I23" s="864">
        <v>1915.5541935994988</v>
      </c>
      <c r="J23" s="865"/>
      <c r="K23" s="870">
        <v>5.05421155273696</v>
      </c>
    </row>
    <row r="24" spans="1:11" s="41" customFormat="1" ht="16.5" customHeight="1">
      <c r="A24" s="955" t="s">
        <v>413</v>
      </c>
      <c r="B24" s="872">
        <v>21006.761</v>
      </c>
      <c r="C24" s="872">
        <v>21050.116333</v>
      </c>
      <c r="D24" s="872">
        <v>21399.743933489997</v>
      </c>
      <c r="E24" s="877">
        <v>21417.418307</v>
      </c>
      <c r="F24" s="875">
        <v>43.35533300000316</v>
      </c>
      <c r="G24" s="930"/>
      <c r="H24" s="877">
        <v>0.20638751971331115</v>
      </c>
      <c r="I24" s="873">
        <v>17.674373510002624</v>
      </c>
      <c r="J24" s="874"/>
      <c r="K24" s="878">
        <v>0.08259151868795368</v>
      </c>
    </row>
    <row r="25" spans="1:11" s="41" customFormat="1" ht="16.5" customHeight="1">
      <c r="A25" s="955" t="s">
        <v>414</v>
      </c>
      <c r="B25" s="872">
        <v>5063.80871267875</v>
      </c>
      <c r="C25" s="872">
        <v>6993.697718022614</v>
      </c>
      <c r="D25" s="872">
        <v>6107.599045668756</v>
      </c>
      <c r="E25" s="877">
        <v>7372.67679276072</v>
      </c>
      <c r="F25" s="875">
        <v>1929.8890053438636</v>
      </c>
      <c r="G25" s="930"/>
      <c r="H25" s="877">
        <v>38.11141207826063</v>
      </c>
      <c r="I25" s="873">
        <v>1265.0777470919638</v>
      </c>
      <c r="J25" s="874"/>
      <c r="K25" s="878">
        <v>20.71317612096855</v>
      </c>
    </row>
    <row r="26" spans="1:11" s="41" customFormat="1" ht="16.5" customHeight="1">
      <c r="A26" s="955" t="s">
        <v>415</v>
      </c>
      <c r="B26" s="872">
        <v>9639.872006698208</v>
      </c>
      <c r="C26" s="872">
        <v>11042.048848487451</v>
      </c>
      <c r="D26" s="872">
        <v>10392.81560368068</v>
      </c>
      <c r="E26" s="877">
        <v>11025.617676678212</v>
      </c>
      <c r="F26" s="875">
        <v>1402.1768417892436</v>
      </c>
      <c r="G26" s="930"/>
      <c r="H26" s="877">
        <v>14.545596049563203</v>
      </c>
      <c r="I26" s="873">
        <v>632.8020729975324</v>
      </c>
      <c r="J26" s="874"/>
      <c r="K26" s="878">
        <v>6.088841533697775</v>
      </c>
    </row>
    <row r="27" spans="1:11" s="41" customFormat="1" ht="16.5" customHeight="1">
      <c r="A27" s="956" t="s">
        <v>1150</v>
      </c>
      <c r="B27" s="957">
        <v>129617.41180455379</v>
      </c>
      <c r="C27" s="957">
        <v>130350.65584968202</v>
      </c>
      <c r="D27" s="957">
        <v>160360.20893277397</v>
      </c>
      <c r="E27" s="958">
        <v>163578.02728299436</v>
      </c>
      <c r="F27" s="959">
        <v>733.2440451282309</v>
      </c>
      <c r="G27" s="960"/>
      <c r="H27" s="958">
        <v>0.5656987243610971</v>
      </c>
      <c r="I27" s="961">
        <v>3217.81835022039</v>
      </c>
      <c r="J27" s="962"/>
      <c r="K27" s="963">
        <v>2.0066189559339875</v>
      </c>
    </row>
    <row r="28" spans="1:11" s="41" customFormat="1" ht="16.5" customHeight="1">
      <c r="A28" s="862" t="s">
        <v>1151</v>
      </c>
      <c r="B28" s="863">
        <v>4602.4249251599995</v>
      </c>
      <c r="C28" s="863">
        <v>4447.474781520001</v>
      </c>
      <c r="D28" s="863">
        <v>7013.659369429998</v>
      </c>
      <c r="E28" s="868">
        <v>6510.610834718999</v>
      </c>
      <c r="F28" s="866">
        <v>-154.9501436399987</v>
      </c>
      <c r="G28" s="928"/>
      <c r="H28" s="868">
        <v>-3.3667065983615583</v>
      </c>
      <c r="I28" s="864">
        <v>-503.04853471099887</v>
      </c>
      <c r="J28" s="865"/>
      <c r="K28" s="870">
        <v>-7.172411835447916</v>
      </c>
    </row>
    <row r="29" spans="1:11" s="41" customFormat="1" ht="16.5" customHeight="1">
      <c r="A29" s="871" t="s">
        <v>1152</v>
      </c>
      <c r="B29" s="872">
        <v>2426.954</v>
      </c>
      <c r="C29" s="872">
        <v>2209.3079029600003</v>
      </c>
      <c r="D29" s="872">
        <v>3606.5873527399976</v>
      </c>
      <c r="E29" s="877">
        <v>3107.852327428999</v>
      </c>
      <c r="F29" s="875">
        <v>-217.64609703999986</v>
      </c>
      <c r="G29" s="930"/>
      <c r="H29" s="877">
        <v>-8.967870715308154</v>
      </c>
      <c r="I29" s="873">
        <v>-498.7350253109985</v>
      </c>
      <c r="J29" s="874"/>
      <c r="K29" s="878">
        <v>-13.828447131111336</v>
      </c>
    </row>
    <row r="30" spans="1:11" s="41" customFormat="1" ht="16.5" customHeight="1">
      <c r="A30" s="871" t="s">
        <v>1153</v>
      </c>
      <c r="B30" s="872">
        <v>1784.0809251599999</v>
      </c>
      <c r="C30" s="872">
        <v>1850.1475115800001</v>
      </c>
      <c r="D30" s="872">
        <v>3154.34064104</v>
      </c>
      <c r="E30" s="877">
        <v>3273.33456609</v>
      </c>
      <c r="F30" s="875">
        <v>66.06658642000025</v>
      </c>
      <c r="G30" s="930"/>
      <c r="H30" s="877">
        <v>3.703116012748988</v>
      </c>
      <c r="I30" s="873">
        <v>118.99392505000014</v>
      </c>
      <c r="J30" s="874"/>
      <c r="K30" s="878">
        <v>3.772386644036242</v>
      </c>
    </row>
    <row r="31" spans="1:11" s="41" customFormat="1" ht="16.5" customHeight="1">
      <c r="A31" s="871" t="s">
        <v>1154</v>
      </c>
      <c r="B31" s="872">
        <v>37.955</v>
      </c>
      <c r="C31" s="872">
        <v>33.60560087</v>
      </c>
      <c r="D31" s="872">
        <v>37.07687435</v>
      </c>
      <c r="E31" s="877">
        <v>31.32573804</v>
      </c>
      <c r="F31" s="875">
        <v>-4.349399129999995</v>
      </c>
      <c r="G31" s="930"/>
      <c r="H31" s="877">
        <v>-11.459357475958358</v>
      </c>
      <c r="I31" s="873">
        <v>-5.751136309999996</v>
      </c>
      <c r="J31" s="874"/>
      <c r="K31" s="878">
        <v>-15.511383876942142</v>
      </c>
    </row>
    <row r="32" spans="1:11" s="41" customFormat="1" ht="16.5" customHeight="1">
      <c r="A32" s="871" t="s">
        <v>1155</v>
      </c>
      <c r="B32" s="872">
        <v>339.11899999999997</v>
      </c>
      <c r="C32" s="872">
        <v>349.24776611</v>
      </c>
      <c r="D32" s="872">
        <v>213.7582413</v>
      </c>
      <c r="E32" s="877">
        <v>91.61980316</v>
      </c>
      <c r="F32" s="875">
        <v>10.128766110000015</v>
      </c>
      <c r="G32" s="930"/>
      <c r="H32" s="877">
        <v>2.9867881510620213</v>
      </c>
      <c r="I32" s="873">
        <v>-122.13843814</v>
      </c>
      <c r="J32" s="874"/>
      <c r="K32" s="878">
        <v>-57.138586749777865</v>
      </c>
    </row>
    <row r="33" spans="1:11" s="41" customFormat="1" ht="16.5" customHeight="1">
      <c r="A33" s="871" t="s">
        <v>1156</v>
      </c>
      <c r="B33" s="872">
        <v>14.315999999999999</v>
      </c>
      <c r="C33" s="872">
        <v>5.166</v>
      </c>
      <c r="D33" s="872">
        <v>1.89626</v>
      </c>
      <c r="E33" s="877">
        <v>6.4784</v>
      </c>
      <c r="F33" s="875">
        <v>-9.15</v>
      </c>
      <c r="G33" s="930"/>
      <c r="H33" s="877">
        <v>-63.91450125733444</v>
      </c>
      <c r="I33" s="873">
        <v>4.58214</v>
      </c>
      <c r="J33" s="874"/>
      <c r="K33" s="878">
        <v>241.64091422062373</v>
      </c>
    </row>
    <row r="34" spans="1:11" s="41" customFormat="1" ht="16.5" customHeight="1">
      <c r="A34" s="931" t="s">
        <v>1157</v>
      </c>
      <c r="B34" s="863">
        <v>115445.44224273002</v>
      </c>
      <c r="C34" s="863">
        <v>114972.4302026068</v>
      </c>
      <c r="D34" s="863">
        <v>142695.9048065885</v>
      </c>
      <c r="E34" s="868">
        <v>144740.53150340548</v>
      </c>
      <c r="F34" s="866">
        <v>-473.0120401232125</v>
      </c>
      <c r="G34" s="928"/>
      <c r="H34" s="868">
        <v>-0.40972777351286005</v>
      </c>
      <c r="I34" s="864">
        <v>2044.6266968169657</v>
      </c>
      <c r="J34" s="865"/>
      <c r="K34" s="870">
        <v>1.432855904020703</v>
      </c>
    </row>
    <row r="35" spans="1:11" s="41" customFormat="1" ht="16.5" customHeight="1">
      <c r="A35" s="871" t="s">
        <v>1158</v>
      </c>
      <c r="B35" s="872">
        <v>2575.025</v>
      </c>
      <c r="C35" s="872">
        <v>2508.12</v>
      </c>
      <c r="D35" s="872">
        <v>4507.2</v>
      </c>
      <c r="E35" s="877">
        <v>4410.7</v>
      </c>
      <c r="F35" s="875">
        <v>-66.9050000000002</v>
      </c>
      <c r="G35" s="930"/>
      <c r="H35" s="877">
        <v>-2.5982272016776613</v>
      </c>
      <c r="I35" s="873">
        <v>-96.5</v>
      </c>
      <c r="J35" s="874"/>
      <c r="K35" s="878">
        <v>-2.141018814341498</v>
      </c>
    </row>
    <row r="36" spans="1:11" s="41" customFormat="1" ht="16.5" customHeight="1">
      <c r="A36" s="871" t="s">
        <v>1159</v>
      </c>
      <c r="B36" s="872">
        <v>102.3325</v>
      </c>
      <c r="C36" s="872">
        <v>464.53441074999995</v>
      </c>
      <c r="D36" s="872">
        <v>281.71184639</v>
      </c>
      <c r="E36" s="877">
        <v>249.45698828999997</v>
      </c>
      <c r="F36" s="875">
        <v>362.2019107499999</v>
      </c>
      <c r="G36" s="930"/>
      <c r="H36" s="877">
        <v>353.94611755796046</v>
      </c>
      <c r="I36" s="873">
        <v>-32.254858100000035</v>
      </c>
      <c r="J36" s="874"/>
      <c r="K36" s="878">
        <v>-11.44959238077146</v>
      </c>
    </row>
    <row r="37" spans="1:11" s="41" customFormat="1" ht="16.5" customHeight="1">
      <c r="A37" s="879" t="s">
        <v>1160</v>
      </c>
      <c r="B37" s="872">
        <v>20074.445499999998</v>
      </c>
      <c r="C37" s="872">
        <v>19183.38754176232</v>
      </c>
      <c r="D37" s="872">
        <v>34576.312851259994</v>
      </c>
      <c r="E37" s="877">
        <v>35136.52930463001</v>
      </c>
      <c r="F37" s="875">
        <v>-891.0579582376777</v>
      </c>
      <c r="G37" s="930"/>
      <c r="H37" s="877">
        <v>-4.438767477974312</v>
      </c>
      <c r="I37" s="873">
        <v>560.2164533700125</v>
      </c>
      <c r="J37" s="874"/>
      <c r="K37" s="878">
        <v>1.6202319078380205</v>
      </c>
    </row>
    <row r="38" spans="1:11" s="41" customFormat="1" ht="16.5" customHeight="1">
      <c r="A38" s="964" t="s">
        <v>1161</v>
      </c>
      <c r="B38" s="872">
        <v>334.541</v>
      </c>
      <c r="C38" s="872">
        <v>333.92858009</v>
      </c>
      <c r="D38" s="872">
        <v>490.26912094999994</v>
      </c>
      <c r="E38" s="965">
        <v>438.01649266</v>
      </c>
      <c r="F38" s="875">
        <v>-0.6124199099999714</v>
      </c>
      <c r="G38" s="930"/>
      <c r="H38" s="877">
        <v>-0.18306273670490952</v>
      </c>
      <c r="I38" s="873">
        <v>-52.25262828999996</v>
      </c>
      <c r="J38" s="874"/>
      <c r="K38" s="878">
        <v>-10.657948065085042</v>
      </c>
    </row>
    <row r="39" spans="1:11" s="41" customFormat="1" ht="16.5" customHeight="1">
      <c r="A39" s="964" t="s">
        <v>1162</v>
      </c>
      <c r="B39" s="872">
        <v>19739.904499999997</v>
      </c>
      <c r="C39" s="872">
        <v>18849.45896167232</v>
      </c>
      <c r="D39" s="872">
        <v>34086.04373031</v>
      </c>
      <c r="E39" s="877">
        <v>34698.51281197001</v>
      </c>
      <c r="F39" s="875">
        <v>-890.4455383276763</v>
      </c>
      <c r="G39" s="930"/>
      <c r="H39" s="877">
        <v>-4.510890811694031</v>
      </c>
      <c r="I39" s="873">
        <v>612.4690816600123</v>
      </c>
      <c r="J39" s="874"/>
      <c r="K39" s="878">
        <v>1.7968324118395484</v>
      </c>
    </row>
    <row r="40" spans="1:11" s="41" customFormat="1" ht="16.5" customHeight="1">
      <c r="A40" s="871" t="s">
        <v>1163</v>
      </c>
      <c r="B40" s="872">
        <v>92693.63924273002</v>
      </c>
      <c r="C40" s="872">
        <v>92816.38825009449</v>
      </c>
      <c r="D40" s="872">
        <v>103330.68010893851</v>
      </c>
      <c r="E40" s="877">
        <v>104943.84521048548</v>
      </c>
      <c r="F40" s="875">
        <v>122.74900736447307</v>
      </c>
      <c r="G40" s="930"/>
      <c r="H40" s="877">
        <v>0.13242441268600888</v>
      </c>
      <c r="I40" s="873">
        <v>1613.1651015469688</v>
      </c>
      <c r="J40" s="874"/>
      <c r="K40" s="878">
        <v>1.5611676027354664</v>
      </c>
    </row>
    <row r="41" spans="1:11" s="41" customFormat="1" ht="16.5" customHeight="1">
      <c r="A41" s="879" t="s">
        <v>1164</v>
      </c>
      <c r="B41" s="872">
        <v>89467.54324273001</v>
      </c>
      <c r="C41" s="872">
        <v>89091.19861860998</v>
      </c>
      <c r="D41" s="872">
        <v>100540.78667062301</v>
      </c>
      <c r="E41" s="877">
        <v>101344.80875106849</v>
      </c>
      <c r="F41" s="875">
        <v>-376.34462412002904</v>
      </c>
      <c r="G41" s="930"/>
      <c r="H41" s="877">
        <v>-0.42064933324366227</v>
      </c>
      <c r="I41" s="873">
        <v>804.022080445473</v>
      </c>
      <c r="J41" s="874"/>
      <c r="K41" s="878">
        <v>0.7996974233745476</v>
      </c>
    </row>
    <row r="42" spans="1:11" s="41" customFormat="1" ht="16.5" customHeight="1">
      <c r="A42" s="879" t="s">
        <v>1165</v>
      </c>
      <c r="B42" s="872">
        <v>3226.096000000001</v>
      </c>
      <c r="C42" s="872">
        <v>3725.1896314845008</v>
      </c>
      <c r="D42" s="872">
        <v>2789.8934383155</v>
      </c>
      <c r="E42" s="877">
        <v>3599.036459417</v>
      </c>
      <c r="F42" s="875">
        <v>499.09363148449984</v>
      </c>
      <c r="G42" s="930"/>
      <c r="H42" s="877">
        <v>15.470513942687994</v>
      </c>
      <c r="I42" s="873">
        <v>809.1430211014999</v>
      </c>
      <c r="J42" s="874"/>
      <c r="K42" s="878">
        <v>29.002649706579813</v>
      </c>
    </row>
    <row r="43" spans="1:11" s="41" customFormat="1" ht="16.5" customHeight="1">
      <c r="A43" s="889" t="s">
        <v>1166</v>
      </c>
      <c r="B43" s="966">
        <v>0</v>
      </c>
      <c r="C43" s="966">
        <v>0</v>
      </c>
      <c r="D43" s="966">
        <v>0</v>
      </c>
      <c r="E43" s="893">
        <v>0</v>
      </c>
      <c r="F43" s="892"/>
      <c r="G43" s="967"/>
      <c r="H43" s="893"/>
      <c r="I43" s="890"/>
      <c r="J43" s="891"/>
      <c r="K43" s="894"/>
    </row>
    <row r="44" spans="1:11" s="41" customFormat="1" ht="16.5" customHeight="1" thickBot="1">
      <c r="A44" s="968" t="s">
        <v>394</v>
      </c>
      <c r="B44" s="896">
        <v>9569.565967740005</v>
      </c>
      <c r="C44" s="896">
        <v>10930.790832402388</v>
      </c>
      <c r="D44" s="896">
        <v>10650.650215408603</v>
      </c>
      <c r="E44" s="900">
        <v>12326.880318049836</v>
      </c>
      <c r="F44" s="899">
        <v>1361.224864662383</v>
      </c>
      <c r="G44" s="940"/>
      <c r="H44" s="900">
        <v>14.224520414522587</v>
      </c>
      <c r="I44" s="897">
        <v>1676.2301026412333</v>
      </c>
      <c r="J44" s="898"/>
      <c r="K44" s="901">
        <v>15.738288918888566</v>
      </c>
    </row>
    <row r="45" spans="1:11" s="41" customFormat="1" ht="16.5" customHeight="1" thickTop="1">
      <c r="A45" s="907" t="s">
        <v>1107</v>
      </c>
      <c r="B45" s="670"/>
      <c r="C45" s="37"/>
      <c r="D45" s="943"/>
      <c r="E45" s="943"/>
      <c r="F45" s="872"/>
      <c r="G45" s="873"/>
      <c r="H45" s="872"/>
      <c r="I45" s="873"/>
      <c r="J45" s="873"/>
      <c r="K45" s="873"/>
    </row>
    <row r="46" spans="1:11" s="41" customFormat="1" ht="16.5" customHeight="1">
      <c r="A46" s="973" t="s">
        <v>1388</v>
      </c>
      <c r="B46" s="947"/>
      <c r="C46" s="948"/>
      <c r="D46" s="943"/>
      <c r="E46" s="943"/>
      <c r="F46" s="872"/>
      <c r="G46" s="873"/>
      <c r="H46" s="872"/>
      <c r="I46" s="873"/>
      <c r="J46" s="873"/>
      <c r="K46" s="873"/>
    </row>
    <row r="47" spans="1:11" s="41" customFormat="1" ht="16.5" customHeight="1">
      <c r="A47" s="973" t="s">
        <v>1389</v>
      </c>
      <c r="B47" s="947"/>
      <c r="C47" s="970"/>
      <c r="D47" s="943"/>
      <c r="E47" s="943"/>
      <c r="F47" s="872"/>
      <c r="G47" s="873"/>
      <c r="H47" s="872"/>
      <c r="I47" s="873"/>
      <c r="J47" s="873"/>
      <c r="K47" s="873"/>
    </row>
    <row r="48" spans="1:11" s="41" customFormat="1" ht="16.5" customHeight="1">
      <c r="A48" s="944" t="s">
        <v>1108</v>
      </c>
      <c r="B48" s="670"/>
      <c r="C48" s="37"/>
      <c r="D48" s="943"/>
      <c r="E48" s="943"/>
      <c r="F48" s="872"/>
      <c r="G48" s="873"/>
      <c r="H48" s="872"/>
      <c r="I48" s="873"/>
      <c r="J48" s="873"/>
      <c r="K48" s="873"/>
    </row>
    <row r="49" spans="1:11" s="41" customFormat="1" ht="16.5" customHeight="1">
      <c r="A49" s="915" t="s">
        <v>416</v>
      </c>
      <c r="B49" s="913">
        <v>123.87893070193432</v>
      </c>
      <c r="C49" s="913">
        <v>126.40877084719236</v>
      </c>
      <c r="D49" s="913">
        <v>113.15074569946289</v>
      </c>
      <c r="E49" s="913">
        <v>113.69162218413913</v>
      </c>
      <c r="F49" s="909"/>
      <c r="G49" s="970"/>
      <c r="H49" s="909"/>
      <c r="I49" s="970"/>
      <c r="J49" s="970"/>
      <c r="K49" s="970"/>
    </row>
    <row r="50" spans="1:11" s="41" customFormat="1" ht="16.5" customHeight="1">
      <c r="A50" s="971" t="s">
        <v>417</v>
      </c>
      <c r="B50" s="948">
        <v>7.877483255717904</v>
      </c>
      <c r="C50" s="948">
        <v>7.8180196478252055</v>
      </c>
      <c r="D50" s="948">
        <v>9.433432570152405</v>
      </c>
      <c r="E50" s="948">
        <v>8.848165296530592</v>
      </c>
      <c r="F50" s="909"/>
      <c r="G50" s="970"/>
      <c r="H50" s="909"/>
      <c r="I50" s="970"/>
      <c r="J50" s="970"/>
      <c r="K50" s="970"/>
    </row>
    <row r="51" spans="1:11" s="41" customFormat="1" ht="16.5" customHeight="1">
      <c r="A51" s="909" t="s">
        <v>400</v>
      </c>
      <c r="B51" s="972">
        <v>-763.676</v>
      </c>
      <c r="C51" s="972">
        <v>-616.1198720609291</v>
      </c>
      <c r="D51" s="972">
        <v>-384.8708220120948</v>
      </c>
      <c r="E51" s="972">
        <v>-753.2156816740005</v>
      </c>
      <c r="F51" s="911">
        <v>147.54881548907096</v>
      </c>
      <c r="G51" s="945" t="s">
        <v>361</v>
      </c>
      <c r="H51" s="911">
        <v>-19.320865850055647</v>
      </c>
      <c r="I51" s="913">
        <v>-371.4339013844057</v>
      </c>
      <c r="J51" s="945" t="s">
        <v>362</v>
      </c>
      <c r="K51" s="913">
        <v>96.50871932628169</v>
      </c>
    </row>
    <row r="52" spans="1:11" s="41" customFormat="1" ht="16.5" customHeight="1">
      <c r="A52" s="909" t="s">
        <v>401</v>
      </c>
      <c r="B52" s="948">
        <v>91096.23741625308</v>
      </c>
      <c r="C52" s="948">
        <v>88945.69955003913</v>
      </c>
      <c r="D52" s="948">
        <v>122209.22069293766</v>
      </c>
      <c r="E52" s="948">
        <v>123639.3643385354</v>
      </c>
      <c r="F52" s="911">
        <v>-2150.530553763941</v>
      </c>
      <c r="G52" s="945" t="s">
        <v>361</v>
      </c>
      <c r="H52" s="911">
        <v>-2.360723795799991</v>
      </c>
      <c r="I52" s="913">
        <v>1433.2326873202383</v>
      </c>
      <c r="J52" s="945" t="s">
        <v>362</v>
      </c>
      <c r="K52" s="913">
        <v>1.1727696807112225</v>
      </c>
    </row>
    <row r="53" spans="1:11" s="41" customFormat="1" ht="16.5" customHeight="1">
      <c r="A53" s="915" t="s">
        <v>1141</v>
      </c>
      <c r="B53" s="911">
        <v>26126.55975163695</v>
      </c>
      <c r="C53" s="911">
        <v>28149.90606710768</v>
      </c>
      <c r="D53" s="911">
        <v>27247.61210743083</v>
      </c>
      <c r="E53" s="911">
        <v>27482.354058389094</v>
      </c>
      <c r="F53" s="911">
        <v>2023.3390030207315</v>
      </c>
      <c r="G53" s="945" t="s">
        <v>361</v>
      </c>
      <c r="H53" s="911">
        <v>7.744375923408592</v>
      </c>
      <c r="I53" s="913">
        <v>231.65290923576507</v>
      </c>
      <c r="J53" s="945" t="s">
        <v>362</v>
      </c>
      <c r="K53" s="913">
        <v>0.8501769194394465</v>
      </c>
    </row>
    <row r="54" spans="1:11" s="41" customFormat="1" ht="16.5" customHeight="1">
      <c r="A54" s="909" t="s">
        <v>418</v>
      </c>
      <c r="B54" s="972">
        <v>90332.54008517685</v>
      </c>
      <c r="C54" s="972">
        <v>88329.53971113102</v>
      </c>
      <c r="D54" s="972">
        <v>121824.34441227242</v>
      </c>
      <c r="E54" s="972">
        <v>122886.1532836814</v>
      </c>
      <c r="F54" s="911">
        <v>-2003.0003740458342</v>
      </c>
      <c r="G54" s="913"/>
      <c r="H54" s="911">
        <v>-2.2173630589344153</v>
      </c>
      <c r="I54" s="913">
        <v>1061.8088714089827</v>
      </c>
      <c r="J54" s="913"/>
      <c r="K54" s="913">
        <v>0.8715900557737929</v>
      </c>
    </row>
    <row r="55" spans="1:11" s="41" customFormat="1" ht="16.5" customHeight="1">
      <c r="A55" s="909" t="s">
        <v>419</v>
      </c>
      <c r="B55" s="972">
        <v>780.95</v>
      </c>
      <c r="C55" s="972">
        <v>639.2157390409291</v>
      </c>
      <c r="D55" s="972">
        <v>303.6220914820949</v>
      </c>
      <c r="E55" s="972">
        <v>544.0773766940005</v>
      </c>
      <c r="F55" s="911">
        <v>-141.73426095907098</v>
      </c>
      <c r="G55" s="913"/>
      <c r="H55" s="911">
        <v>-18.148954601327993</v>
      </c>
      <c r="I55" s="913">
        <v>240.45528521190556</v>
      </c>
      <c r="J55" s="913"/>
      <c r="K55" s="913">
        <v>79.19558291629963</v>
      </c>
    </row>
    <row r="56" spans="4:11" s="41" customFormat="1" ht="16.5" customHeight="1">
      <c r="D56" s="972"/>
      <c r="E56" s="972"/>
      <c r="F56" s="911"/>
      <c r="G56" s="913"/>
      <c r="H56" s="911"/>
      <c r="I56" s="913"/>
      <c r="J56" s="913"/>
      <c r="K56" s="913"/>
    </row>
    <row r="57" spans="4:11" s="41" customFormat="1" ht="16.5" customHeight="1">
      <c r="D57" s="972"/>
      <c r="E57" s="972"/>
      <c r="F57" s="911"/>
      <c r="G57" s="913"/>
      <c r="H57" s="911"/>
      <c r="I57" s="913"/>
      <c r="J57" s="913"/>
      <c r="K57" s="913"/>
    </row>
    <row r="58" spans="1:11" s="41" customFormat="1" ht="16.5" customHeight="1">
      <c r="A58" s="506"/>
      <c r="B58" s="670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506"/>
      <c r="B59" s="670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506"/>
      <c r="B60" s="670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506"/>
      <c r="B61" s="670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506"/>
      <c r="B62" s="670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506"/>
      <c r="B63" s="670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506"/>
      <c r="B64" s="670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506"/>
      <c r="B65" s="670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506"/>
      <c r="B66" s="670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506"/>
      <c r="B67" s="670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506"/>
      <c r="B68" s="670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506"/>
      <c r="B69" s="670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506"/>
      <c r="B70" s="670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506"/>
      <c r="B71" s="670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506"/>
      <c r="B72" s="670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506"/>
      <c r="B73" s="670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506"/>
      <c r="B74" s="670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506"/>
      <c r="B75" s="670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506"/>
      <c r="B76" s="670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506"/>
      <c r="B77" s="670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506"/>
      <c r="B78" s="670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506"/>
      <c r="B79" s="670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506"/>
      <c r="B80" s="670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506"/>
      <c r="B81" s="670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506"/>
      <c r="B82" s="670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506"/>
      <c r="B83" s="670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506"/>
      <c r="B84" s="670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506"/>
      <c r="B85" s="670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506"/>
      <c r="B86" s="670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506"/>
      <c r="B87" s="670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41" customFormat="1" ht="16.5" customHeight="1">
      <c r="A88" s="506"/>
      <c r="B88" s="670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41" customFormat="1" ht="16.5" customHeight="1">
      <c r="A89" s="506"/>
      <c r="B89" s="670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41" customFormat="1" ht="16.5" customHeight="1">
      <c r="A90" s="506"/>
      <c r="B90" s="670"/>
      <c r="C90" s="37"/>
      <c r="D90" s="37"/>
      <c r="E90" s="37"/>
      <c r="F90" s="37"/>
      <c r="G90" s="37"/>
      <c r="H90" s="37"/>
      <c r="I90" s="37"/>
      <c r="J90" s="37"/>
      <c r="K90" s="37"/>
    </row>
    <row r="91" spans="1:11" s="41" customFormat="1" ht="16.5" customHeight="1">
      <c r="A91" s="506"/>
      <c r="B91" s="670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41" customFormat="1" ht="16.5" customHeight="1">
      <c r="A92" s="506"/>
      <c r="B92" s="670"/>
      <c r="C92" s="37"/>
      <c r="D92" s="37"/>
      <c r="E92" s="37"/>
      <c r="F92" s="37"/>
      <c r="G92" s="37"/>
      <c r="H92" s="37"/>
      <c r="I92" s="37"/>
      <c r="J92" s="37"/>
      <c r="K92" s="37"/>
    </row>
    <row r="93" spans="1:11" s="41" customFormat="1" ht="16.5" customHeight="1">
      <c r="A93" s="506"/>
      <c r="B93" s="670"/>
      <c r="C93" s="37"/>
      <c r="D93" s="37"/>
      <c r="E93" s="37"/>
      <c r="F93" s="37"/>
      <c r="G93" s="37"/>
      <c r="H93" s="37"/>
      <c r="I93" s="37"/>
      <c r="J93" s="37"/>
      <c r="K93" s="37"/>
    </row>
    <row r="94" spans="1:11" s="41" customFormat="1" ht="16.5" customHeight="1">
      <c r="A94" s="506"/>
      <c r="B94" s="670"/>
      <c r="C94" s="37"/>
      <c r="D94" s="37"/>
      <c r="E94" s="37"/>
      <c r="F94" s="37"/>
      <c r="G94" s="37"/>
      <c r="H94" s="37"/>
      <c r="I94" s="37"/>
      <c r="J94" s="37"/>
      <c r="K94" s="37"/>
    </row>
    <row r="95" spans="1:11" s="41" customFormat="1" ht="16.5" customHeight="1">
      <c r="A95" s="506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5" ht="16.5" customHeight="1">
      <c r="A96" s="974"/>
      <c r="B96" s="975"/>
      <c r="C96" s="975"/>
      <c r="D96" s="975"/>
      <c r="E96" s="975"/>
    </row>
    <row r="97" spans="1:5" ht="16.5" customHeight="1">
      <c r="A97" s="974"/>
      <c r="B97" s="976"/>
      <c r="C97" s="976"/>
      <c r="D97" s="976"/>
      <c r="E97" s="976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I3" sqref="I3:K3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6.5" customHeight="1">
      <c r="A1" s="1426" t="s">
        <v>608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</row>
    <row r="2" spans="1:11" ht="15.75">
      <c r="A2" s="1445" t="s">
        <v>1169</v>
      </c>
      <c r="B2" s="1445"/>
      <c r="C2" s="1445"/>
      <c r="D2" s="1445"/>
      <c r="E2" s="1445"/>
      <c r="F2" s="1445"/>
      <c r="G2" s="1445"/>
      <c r="H2" s="1445"/>
      <c r="I2" s="1445"/>
      <c r="J2" s="1445"/>
      <c r="K2" s="1445"/>
    </row>
    <row r="3" spans="1:11" s="41" customFormat="1" ht="16.5" customHeight="1" thickBot="1">
      <c r="A3" s="506"/>
      <c r="B3" s="670"/>
      <c r="C3" s="37"/>
      <c r="D3" s="37"/>
      <c r="E3" s="37"/>
      <c r="F3" s="37"/>
      <c r="G3" s="37"/>
      <c r="H3" s="37"/>
      <c r="I3" s="1428" t="s">
        <v>434</v>
      </c>
      <c r="J3" s="1428"/>
      <c r="K3" s="1428"/>
    </row>
    <row r="4" spans="1:11" s="41" customFormat="1" ht="13.5" thickTop="1">
      <c r="A4" s="843"/>
      <c r="B4" s="978">
        <v>2011</v>
      </c>
      <c r="C4" s="978">
        <v>2011</v>
      </c>
      <c r="D4" s="978">
        <v>2012</v>
      </c>
      <c r="E4" s="979">
        <v>2012</v>
      </c>
      <c r="F4" s="1448" t="s">
        <v>1084</v>
      </c>
      <c r="G4" s="1449"/>
      <c r="H4" s="1449"/>
      <c r="I4" s="1449"/>
      <c r="J4" s="1449"/>
      <c r="K4" s="1450"/>
    </row>
    <row r="5" spans="1:11" s="41" customFormat="1" ht="12.75">
      <c r="A5" s="180" t="s">
        <v>295</v>
      </c>
      <c r="B5" s="949" t="s">
        <v>1085</v>
      </c>
      <c r="C5" s="949" t="s">
        <v>1086</v>
      </c>
      <c r="D5" s="949" t="s">
        <v>1087</v>
      </c>
      <c r="E5" s="977" t="s">
        <v>352</v>
      </c>
      <c r="F5" s="1442" t="s">
        <v>431</v>
      </c>
      <c r="G5" s="1443"/>
      <c r="H5" s="1444"/>
      <c r="I5" s="1443" t="s">
        <v>255</v>
      </c>
      <c r="J5" s="1443"/>
      <c r="K5" s="1451"/>
    </row>
    <row r="6" spans="1:11" s="41" customFormat="1" ht="12.75">
      <c r="A6" s="180"/>
      <c r="B6" s="949"/>
      <c r="C6" s="949"/>
      <c r="D6" s="949"/>
      <c r="E6" s="977"/>
      <c r="F6" s="923" t="s">
        <v>385</v>
      </c>
      <c r="G6" s="924" t="s">
        <v>382</v>
      </c>
      <c r="H6" s="925" t="s">
        <v>374</v>
      </c>
      <c r="I6" s="926" t="s">
        <v>385</v>
      </c>
      <c r="J6" s="924" t="s">
        <v>382</v>
      </c>
      <c r="K6" s="927" t="s">
        <v>374</v>
      </c>
    </row>
    <row r="7" spans="1:11" s="41" customFormat="1" ht="16.5" customHeight="1">
      <c r="A7" s="862" t="s">
        <v>408</v>
      </c>
      <c r="B7" s="864">
        <v>81554.29543854</v>
      </c>
      <c r="C7" s="864">
        <v>79238.57979310004</v>
      </c>
      <c r="D7" s="864">
        <v>75398.914721566</v>
      </c>
      <c r="E7" s="865">
        <v>76233.70040972</v>
      </c>
      <c r="F7" s="866">
        <v>-2315.715645439952</v>
      </c>
      <c r="G7" s="928"/>
      <c r="H7" s="868">
        <v>-2.8394772255559424</v>
      </c>
      <c r="I7" s="864">
        <v>834.7856881539919</v>
      </c>
      <c r="J7" s="929"/>
      <c r="K7" s="870">
        <v>1.1071587585003024</v>
      </c>
    </row>
    <row r="8" spans="1:11" s="41" customFormat="1" ht="16.5" customHeight="1">
      <c r="A8" s="871" t="s">
        <v>1143</v>
      </c>
      <c r="B8" s="872">
        <v>3364.2019999999998</v>
      </c>
      <c r="C8" s="872">
        <v>3834.01439026</v>
      </c>
      <c r="D8" s="872">
        <v>4485.190546394001</v>
      </c>
      <c r="E8" s="877">
        <v>4660.252825680001</v>
      </c>
      <c r="F8" s="875">
        <v>469.81239026000003</v>
      </c>
      <c r="G8" s="930"/>
      <c r="H8" s="877">
        <v>13.965046993610969</v>
      </c>
      <c r="I8" s="873">
        <v>175.06227928599947</v>
      </c>
      <c r="J8" s="874"/>
      <c r="K8" s="878">
        <v>3.9031179941005147</v>
      </c>
    </row>
    <row r="9" spans="1:11" s="41" customFormat="1" ht="16.5" customHeight="1">
      <c r="A9" s="871" t="s">
        <v>1144</v>
      </c>
      <c r="B9" s="872">
        <v>3364.2019999999998</v>
      </c>
      <c r="C9" s="872">
        <v>3834.01439026</v>
      </c>
      <c r="D9" s="872">
        <v>4485.190546394001</v>
      </c>
      <c r="E9" s="877">
        <v>4660.252825680001</v>
      </c>
      <c r="F9" s="875">
        <v>469.81239026000003</v>
      </c>
      <c r="G9" s="930"/>
      <c r="H9" s="877">
        <v>13.965046993610969</v>
      </c>
      <c r="I9" s="873">
        <v>175.06227928599947</v>
      </c>
      <c r="J9" s="874"/>
      <c r="K9" s="878">
        <v>3.9031179941005147</v>
      </c>
    </row>
    <row r="10" spans="1:11" s="41" customFormat="1" ht="16.5" customHeight="1">
      <c r="A10" s="871" t="s">
        <v>1145</v>
      </c>
      <c r="B10" s="872">
        <v>0</v>
      </c>
      <c r="C10" s="872">
        <v>0</v>
      </c>
      <c r="D10" s="872">
        <v>0</v>
      </c>
      <c r="E10" s="877">
        <v>0</v>
      </c>
      <c r="F10" s="875"/>
      <c r="G10" s="930"/>
      <c r="H10" s="877"/>
      <c r="I10" s="873"/>
      <c r="J10" s="874"/>
      <c r="K10" s="878"/>
    </row>
    <row r="11" spans="1:11" s="41" customFormat="1" ht="16.5" customHeight="1">
      <c r="A11" s="871" t="s">
        <v>1146</v>
      </c>
      <c r="B11" s="872">
        <v>30253.40149187</v>
      </c>
      <c r="C11" s="872">
        <v>29250.916869470006</v>
      </c>
      <c r="D11" s="872">
        <v>34158.91159103002</v>
      </c>
      <c r="E11" s="877">
        <v>33684.52666675</v>
      </c>
      <c r="F11" s="875">
        <v>-1002.4846223999957</v>
      </c>
      <c r="G11" s="930"/>
      <c r="H11" s="877">
        <v>-3.3136261476891895</v>
      </c>
      <c r="I11" s="873">
        <v>-474.38492428002064</v>
      </c>
      <c r="J11" s="874"/>
      <c r="K11" s="878">
        <v>-1.3887588982916892</v>
      </c>
    </row>
    <row r="12" spans="1:11" s="41" customFormat="1" ht="16.5" customHeight="1">
      <c r="A12" s="871" t="s">
        <v>1144</v>
      </c>
      <c r="B12" s="872">
        <v>30253.00149187</v>
      </c>
      <c r="C12" s="872">
        <v>29250.916869470006</v>
      </c>
      <c r="D12" s="872">
        <v>34158.91159103002</v>
      </c>
      <c r="E12" s="877">
        <v>33684.52666675</v>
      </c>
      <c r="F12" s="875">
        <v>-1002.0846223999943</v>
      </c>
      <c r="G12" s="930"/>
      <c r="H12" s="877">
        <v>-3.312347777027308</v>
      </c>
      <c r="I12" s="873">
        <v>-474.38492428002064</v>
      </c>
      <c r="J12" s="874"/>
      <c r="K12" s="878">
        <v>-1.3887588982916892</v>
      </c>
    </row>
    <row r="13" spans="1:11" s="41" customFormat="1" ht="16.5" customHeight="1">
      <c r="A13" s="871" t="s">
        <v>1145</v>
      </c>
      <c r="B13" s="872">
        <v>0.4</v>
      </c>
      <c r="C13" s="872">
        <v>0</v>
      </c>
      <c r="D13" s="872">
        <v>0</v>
      </c>
      <c r="E13" s="877">
        <v>0</v>
      </c>
      <c r="F13" s="875">
        <v>-0.4</v>
      </c>
      <c r="G13" s="930"/>
      <c r="H13" s="877">
        <v>-100</v>
      </c>
      <c r="I13" s="873"/>
      <c r="J13" s="874"/>
      <c r="K13" s="878"/>
    </row>
    <row r="14" spans="1:11" s="41" customFormat="1" ht="16.5" customHeight="1">
      <c r="A14" s="871" t="s">
        <v>1147</v>
      </c>
      <c r="B14" s="872">
        <v>45885.98294666999</v>
      </c>
      <c r="C14" s="872">
        <v>45229.21501740002</v>
      </c>
      <c r="D14" s="872">
        <v>36066.142360432</v>
      </c>
      <c r="E14" s="877">
        <v>37216.65961104999</v>
      </c>
      <c r="F14" s="875">
        <v>-656.7679292699686</v>
      </c>
      <c r="G14" s="930"/>
      <c r="H14" s="877">
        <v>-1.4313040434009732</v>
      </c>
      <c r="I14" s="873">
        <v>1150.5172506179879</v>
      </c>
      <c r="J14" s="874"/>
      <c r="K14" s="878">
        <v>3.190020266431974</v>
      </c>
    </row>
    <row r="15" spans="1:11" s="41" customFormat="1" ht="16.5" customHeight="1">
      <c r="A15" s="871" t="s">
        <v>1144</v>
      </c>
      <c r="B15" s="872">
        <v>45884.682946669986</v>
      </c>
      <c r="C15" s="872">
        <v>45118.19501740002</v>
      </c>
      <c r="D15" s="872">
        <v>36066.142360432</v>
      </c>
      <c r="E15" s="877">
        <v>37216.65961104999</v>
      </c>
      <c r="F15" s="875">
        <v>-766.4879292699625</v>
      </c>
      <c r="G15" s="930"/>
      <c r="H15" s="877">
        <v>-1.670465785196385</v>
      </c>
      <c r="I15" s="873">
        <v>1150.5172506179879</v>
      </c>
      <c r="J15" s="874"/>
      <c r="K15" s="878">
        <v>3.190020266431974</v>
      </c>
    </row>
    <row r="16" spans="1:11" s="41" customFormat="1" ht="16.5" customHeight="1">
      <c r="A16" s="871" t="s">
        <v>1145</v>
      </c>
      <c r="B16" s="872">
        <v>1.3</v>
      </c>
      <c r="C16" s="872">
        <v>111.02</v>
      </c>
      <c r="D16" s="872">
        <v>0</v>
      </c>
      <c r="E16" s="877">
        <v>0</v>
      </c>
      <c r="F16" s="875">
        <v>109.72</v>
      </c>
      <c r="G16" s="930"/>
      <c r="H16" s="877">
        <v>8440</v>
      </c>
      <c r="I16" s="873"/>
      <c r="J16" s="874"/>
      <c r="K16" s="878"/>
    </row>
    <row r="17" spans="1:11" s="41" customFormat="1" ht="16.5" customHeight="1">
      <c r="A17" s="871" t="s">
        <v>1148</v>
      </c>
      <c r="B17" s="872">
        <v>2006.2570000000003</v>
      </c>
      <c r="C17" s="872">
        <v>883.3635159700002</v>
      </c>
      <c r="D17" s="872">
        <v>645.79945111</v>
      </c>
      <c r="E17" s="877">
        <v>629.0265406399999</v>
      </c>
      <c r="F17" s="875">
        <v>-1122.89348403</v>
      </c>
      <c r="G17" s="930"/>
      <c r="H17" s="877">
        <v>-55.9695733911458</v>
      </c>
      <c r="I17" s="873">
        <v>-16.772910470000056</v>
      </c>
      <c r="J17" s="874"/>
      <c r="K17" s="878">
        <v>-2.597232072769771</v>
      </c>
    </row>
    <row r="18" spans="1:11" s="41" customFormat="1" ht="16.5" customHeight="1">
      <c r="A18" s="871" t="s">
        <v>1144</v>
      </c>
      <c r="B18" s="872">
        <v>2006.2570000000003</v>
      </c>
      <c r="C18" s="872">
        <v>883.3635159700002</v>
      </c>
      <c r="D18" s="872">
        <v>645.79945111</v>
      </c>
      <c r="E18" s="877">
        <v>629.0265406399999</v>
      </c>
      <c r="F18" s="875">
        <v>-1122.89348403</v>
      </c>
      <c r="G18" s="930"/>
      <c r="H18" s="877">
        <v>-55.9695733911458</v>
      </c>
      <c r="I18" s="873">
        <v>-16.772910470000056</v>
      </c>
      <c r="J18" s="874"/>
      <c r="K18" s="878">
        <v>-2.597232072769771</v>
      </c>
    </row>
    <row r="19" spans="1:11" s="41" customFormat="1" ht="16.5" customHeight="1">
      <c r="A19" s="871" t="s">
        <v>1145</v>
      </c>
      <c r="B19" s="872">
        <v>0</v>
      </c>
      <c r="C19" s="872">
        <v>0</v>
      </c>
      <c r="D19" s="872">
        <v>0</v>
      </c>
      <c r="E19" s="877">
        <v>0</v>
      </c>
      <c r="F19" s="875"/>
      <c r="G19" s="930"/>
      <c r="H19" s="877"/>
      <c r="I19" s="873"/>
      <c r="J19" s="874"/>
      <c r="K19" s="878"/>
    </row>
    <row r="20" spans="1:11" s="41" customFormat="1" ht="16.5" customHeight="1">
      <c r="A20" s="871" t="s">
        <v>1149</v>
      </c>
      <c r="B20" s="872">
        <v>44.452</v>
      </c>
      <c r="C20" s="872">
        <v>41.07</v>
      </c>
      <c r="D20" s="872">
        <v>42.87077260000001</v>
      </c>
      <c r="E20" s="877">
        <v>43.2347656</v>
      </c>
      <c r="F20" s="875">
        <v>-3.381999999999998</v>
      </c>
      <c r="G20" s="930"/>
      <c r="H20" s="877">
        <v>-7.608206604877167</v>
      </c>
      <c r="I20" s="873">
        <v>0.36399299999999357</v>
      </c>
      <c r="J20" s="874"/>
      <c r="K20" s="878">
        <v>0.8490469798531073</v>
      </c>
    </row>
    <row r="21" spans="1:11" s="41" customFormat="1" ht="16.5" customHeight="1">
      <c r="A21" s="862" t="s">
        <v>435</v>
      </c>
      <c r="B21" s="863">
        <v>647.5</v>
      </c>
      <c r="C21" s="863">
        <v>655</v>
      </c>
      <c r="D21" s="863">
        <v>0</v>
      </c>
      <c r="E21" s="868">
        <v>0</v>
      </c>
      <c r="F21" s="866">
        <v>7.5</v>
      </c>
      <c r="G21" s="928"/>
      <c r="H21" s="868">
        <v>1.1583011583011582</v>
      </c>
      <c r="I21" s="864"/>
      <c r="J21" s="865"/>
      <c r="K21" s="870"/>
    </row>
    <row r="22" spans="1:11" s="41" customFormat="1" ht="16.5" customHeight="1">
      <c r="A22" s="862" t="s">
        <v>411</v>
      </c>
      <c r="B22" s="863">
        <v>0</v>
      </c>
      <c r="C22" s="863">
        <v>0</v>
      </c>
      <c r="D22" s="863">
        <v>0</v>
      </c>
      <c r="E22" s="868">
        <v>0</v>
      </c>
      <c r="F22" s="866"/>
      <c r="G22" s="928"/>
      <c r="H22" s="868"/>
      <c r="I22" s="864"/>
      <c r="J22" s="865"/>
      <c r="K22" s="870"/>
    </row>
    <row r="23" spans="1:11" s="41" customFormat="1" ht="16.5" customHeight="1">
      <c r="A23" s="954" t="s">
        <v>412</v>
      </c>
      <c r="B23" s="863">
        <v>36376.453531654726</v>
      </c>
      <c r="C23" s="863">
        <v>36420.24019200175</v>
      </c>
      <c r="D23" s="863">
        <v>34288.56498500352</v>
      </c>
      <c r="E23" s="868">
        <v>34478.81574166022</v>
      </c>
      <c r="F23" s="866">
        <v>43.786660347024736</v>
      </c>
      <c r="G23" s="928"/>
      <c r="H23" s="868">
        <v>0.12037088857197599</v>
      </c>
      <c r="I23" s="864">
        <v>190.2507566567001</v>
      </c>
      <c r="J23" s="865"/>
      <c r="K23" s="870">
        <v>0.5548519068672263</v>
      </c>
    </row>
    <row r="24" spans="1:11" s="41" customFormat="1" ht="16.5" customHeight="1">
      <c r="A24" s="955" t="s">
        <v>413</v>
      </c>
      <c r="B24" s="872">
        <v>19404.109</v>
      </c>
      <c r="C24" s="872">
        <v>19336.60236403999</v>
      </c>
      <c r="D24" s="872">
        <v>17433.96506873</v>
      </c>
      <c r="E24" s="877">
        <v>17445.75545669</v>
      </c>
      <c r="F24" s="875">
        <v>-67.50663596000959</v>
      </c>
      <c r="G24" s="930"/>
      <c r="H24" s="877">
        <v>-0.3478986639376721</v>
      </c>
      <c r="I24" s="873">
        <v>11.790387959998043</v>
      </c>
      <c r="J24" s="874"/>
      <c r="K24" s="878">
        <v>0.06762883780893642</v>
      </c>
    </row>
    <row r="25" spans="1:11" s="41" customFormat="1" ht="16.5" customHeight="1">
      <c r="A25" s="955" t="s">
        <v>414</v>
      </c>
      <c r="B25" s="872">
        <v>7773.542423722001</v>
      </c>
      <c r="C25" s="872">
        <v>7687.7224900954</v>
      </c>
      <c r="D25" s="872">
        <v>5044.361731928536</v>
      </c>
      <c r="E25" s="877">
        <v>5261.834314376319</v>
      </c>
      <c r="F25" s="875">
        <v>-85.8199336266016</v>
      </c>
      <c r="G25" s="930"/>
      <c r="H25" s="877">
        <v>-1.1040003250604336</v>
      </c>
      <c r="I25" s="873">
        <v>217.47258244778277</v>
      </c>
      <c r="J25" s="874"/>
      <c r="K25" s="878">
        <v>4.311201178759235</v>
      </c>
    </row>
    <row r="26" spans="1:11" s="41" customFormat="1" ht="16.5" customHeight="1">
      <c r="A26" s="955" t="s">
        <v>415</v>
      </c>
      <c r="B26" s="872">
        <v>9198.802107932726</v>
      </c>
      <c r="C26" s="872">
        <v>9395.915337866363</v>
      </c>
      <c r="D26" s="872">
        <v>11810.238184344982</v>
      </c>
      <c r="E26" s="877">
        <v>11771.225970593896</v>
      </c>
      <c r="F26" s="875">
        <v>197.11322993363683</v>
      </c>
      <c r="G26" s="930"/>
      <c r="H26" s="877">
        <v>2.1428141144992483</v>
      </c>
      <c r="I26" s="873">
        <v>-39.012213751086165</v>
      </c>
      <c r="J26" s="874"/>
      <c r="K26" s="878">
        <v>-0.330325376526264</v>
      </c>
    </row>
    <row r="27" spans="1:11" s="41" customFormat="1" ht="16.5" customHeight="1">
      <c r="A27" s="956" t="s">
        <v>1150</v>
      </c>
      <c r="B27" s="957">
        <v>118578.24897019472</v>
      </c>
      <c r="C27" s="957">
        <v>116313.81998510179</v>
      </c>
      <c r="D27" s="957">
        <v>109687.47970656952</v>
      </c>
      <c r="E27" s="958">
        <v>110712.51615138022</v>
      </c>
      <c r="F27" s="959">
        <v>-2264.4289850929345</v>
      </c>
      <c r="G27" s="960"/>
      <c r="H27" s="958">
        <v>-1.9096495392355732</v>
      </c>
      <c r="I27" s="961">
        <v>1025.0364448106993</v>
      </c>
      <c r="J27" s="962"/>
      <c r="K27" s="963">
        <v>0.9345063334054404</v>
      </c>
    </row>
    <row r="28" spans="1:11" s="41" customFormat="1" ht="16.5" customHeight="1">
      <c r="A28" s="862" t="s">
        <v>1151</v>
      </c>
      <c r="B28" s="863">
        <v>4870.44318998</v>
      </c>
      <c r="C28" s="863">
        <v>4926.09352578</v>
      </c>
      <c r="D28" s="863">
        <v>7457.401917009999</v>
      </c>
      <c r="E28" s="868">
        <v>6867.984067440006</v>
      </c>
      <c r="F28" s="866">
        <v>55.65033579999999</v>
      </c>
      <c r="G28" s="928"/>
      <c r="H28" s="868">
        <v>1.1426133850506635</v>
      </c>
      <c r="I28" s="864">
        <v>-589.4178495699935</v>
      </c>
      <c r="J28" s="865"/>
      <c r="K28" s="870">
        <v>-7.903796203146269</v>
      </c>
    </row>
    <row r="29" spans="1:11" s="41" customFormat="1" ht="16.5" customHeight="1">
      <c r="A29" s="871" t="s">
        <v>1152</v>
      </c>
      <c r="B29" s="872">
        <v>1218.1860000000001</v>
      </c>
      <c r="C29" s="872">
        <v>1053.51</v>
      </c>
      <c r="D29" s="872">
        <v>1349.367816819999</v>
      </c>
      <c r="E29" s="877">
        <v>1138.9234565200052</v>
      </c>
      <c r="F29" s="875">
        <v>-164.67600000000016</v>
      </c>
      <c r="G29" s="930"/>
      <c r="H29" s="877">
        <v>-13.518132698947463</v>
      </c>
      <c r="I29" s="873">
        <v>-210.44436029999383</v>
      </c>
      <c r="J29" s="874"/>
      <c r="K29" s="878">
        <v>-15.595774382402244</v>
      </c>
    </row>
    <row r="30" spans="1:11" s="41" customFormat="1" ht="16.5" customHeight="1">
      <c r="A30" s="871" t="s">
        <v>1153</v>
      </c>
      <c r="B30" s="872">
        <v>3550.39618998</v>
      </c>
      <c r="C30" s="872">
        <v>3818.03852578</v>
      </c>
      <c r="D30" s="872">
        <v>6064.78048169</v>
      </c>
      <c r="E30" s="877">
        <v>5682.123235660001</v>
      </c>
      <c r="F30" s="875">
        <v>267.6423357999997</v>
      </c>
      <c r="G30" s="930"/>
      <c r="H30" s="877">
        <v>7.538379422424611</v>
      </c>
      <c r="I30" s="873">
        <v>-382.65724602999853</v>
      </c>
      <c r="J30" s="874"/>
      <c r="K30" s="878">
        <v>-6.30949870626427</v>
      </c>
    </row>
    <row r="31" spans="1:11" s="41" customFormat="1" ht="16.5" customHeight="1">
      <c r="A31" s="871" t="s">
        <v>1154</v>
      </c>
      <c r="B31" s="872">
        <v>1.668</v>
      </c>
      <c r="C31" s="872">
        <v>1.59</v>
      </c>
      <c r="D31" s="872">
        <v>22.103844999999996</v>
      </c>
      <c r="E31" s="877">
        <v>0.7586129999988079</v>
      </c>
      <c r="F31" s="875">
        <v>-0.07799999999999985</v>
      </c>
      <c r="G31" s="930"/>
      <c r="H31" s="877">
        <v>-4.676258992805747</v>
      </c>
      <c r="I31" s="873">
        <v>-21.34523200000119</v>
      </c>
      <c r="J31" s="874"/>
      <c r="K31" s="878">
        <v>-96.56795910395314</v>
      </c>
    </row>
    <row r="32" spans="1:11" s="41" customFormat="1" ht="16.5" customHeight="1">
      <c r="A32" s="871" t="s">
        <v>1155</v>
      </c>
      <c r="B32" s="872">
        <v>99.291</v>
      </c>
      <c r="C32" s="872">
        <v>47.94</v>
      </c>
      <c r="D32" s="872">
        <v>18.394195499999995</v>
      </c>
      <c r="E32" s="877">
        <v>46.10976226</v>
      </c>
      <c r="F32" s="875">
        <v>-51.351</v>
      </c>
      <c r="G32" s="930"/>
      <c r="H32" s="877">
        <v>-51.717678339426534</v>
      </c>
      <c r="I32" s="873">
        <v>27.71556676</v>
      </c>
      <c r="J32" s="874"/>
      <c r="K32" s="878">
        <v>150.67561264095517</v>
      </c>
    </row>
    <row r="33" spans="1:11" s="41" customFormat="1" ht="16.5" customHeight="1">
      <c r="A33" s="871" t="s">
        <v>1156</v>
      </c>
      <c r="B33" s="872">
        <v>0.9019999999999999</v>
      </c>
      <c r="C33" s="872">
        <v>5.015</v>
      </c>
      <c r="D33" s="872">
        <v>2.755578</v>
      </c>
      <c r="E33" s="877">
        <v>0.069</v>
      </c>
      <c r="F33" s="875">
        <v>4.1129999999999995</v>
      </c>
      <c r="G33" s="930"/>
      <c r="H33" s="877">
        <v>455.9866962305986</v>
      </c>
      <c r="I33" s="873">
        <v>-2.686578</v>
      </c>
      <c r="J33" s="874"/>
      <c r="K33" s="878">
        <v>-97.49598813751598</v>
      </c>
    </row>
    <row r="34" spans="1:11" s="41" customFormat="1" ht="16.5" customHeight="1">
      <c r="A34" s="931" t="s">
        <v>1157</v>
      </c>
      <c r="B34" s="863">
        <v>106267.68502757</v>
      </c>
      <c r="C34" s="863">
        <v>103988.15801685001</v>
      </c>
      <c r="D34" s="863">
        <v>95026.24147052784</v>
      </c>
      <c r="E34" s="868">
        <v>94950.00892089408</v>
      </c>
      <c r="F34" s="866">
        <v>-2279.5270107199904</v>
      </c>
      <c r="G34" s="928"/>
      <c r="H34" s="868">
        <v>-2.145080143722517</v>
      </c>
      <c r="I34" s="864">
        <v>-76.23254963375803</v>
      </c>
      <c r="J34" s="865"/>
      <c r="K34" s="870">
        <v>-0.08022262951166112</v>
      </c>
    </row>
    <row r="35" spans="1:11" s="41" customFormat="1" ht="16.5" customHeight="1">
      <c r="A35" s="871" t="s">
        <v>1158</v>
      </c>
      <c r="B35" s="872">
        <v>2487.068</v>
      </c>
      <c r="C35" s="872">
        <v>2370.87</v>
      </c>
      <c r="D35" s="872">
        <v>3537</v>
      </c>
      <c r="E35" s="877">
        <v>3494.5</v>
      </c>
      <c r="F35" s="875">
        <v>-116.19800000000032</v>
      </c>
      <c r="G35" s="930"/>
      <c r="H35" s="877">
        <v>-4.672087775645874</v>
      </c>
      <c r="I35" s="873">
        <v>-42.5</v>
      </c>
      <c r="J35" s="874"/>
      <c r="K35" s="878">
        <v>-1.201583262651965</v>
      </c>
    </row>
    <row r="36" spans="1:11" s="41" customFormat="1" ht="16.5" customHeight="1">
      <c r="A36" s="871" t="s">
        <v>1159</v>
      </c>
      <c r="B36" s="872">
        <v>22.221</v>
      </c>
      <c r="C36" s="872">
        <v>49.44</v>
      </c>
      <c r="D36" s="872">
        <v>26.047451530000004</v>
      </c>
      <c r="E36" s="877">
        <v>24.848318600000002</v>
      </c>
      <c r="F36" s="875">
        <v>27.21899999999999</v>
      </c>
      <c r="G36" s="930"/>
      <c r="H36" s="877">
        <v>122.49223707303898</v>
      </c>
      <c r="I36" s="873">
        <v>-1.199132930000001</v>
      </c>
      <c r="J36" s="874"/>
      <c r="K36" s="878">
        <v>-4.603647802622481</v>
      </c>
    </row>
    <row r="37" spans="1:11" s="41" customFormat="1" ht="16.5" customHeight="1">
      <c r="A37" s="879" t="s">
        <v>1160</v>
      </c>
      <c r="B37" s="872">
        <v>17803.556999999997</v>
      </c>
      <c r="C37" s="872">
        <v>15511.68898533</v>
      </c>
      <c r="D37" s="872">
        <v>22847.119297042478</v>
      </c>
      <c r="E37" s="877">
        <v>21939.318147191465</v>
      </c>
      <c r="F37" s="875">
        <v>-2291.868014669997</v>
      </c>
      <c r="G37" s="930"/>
      <c r="H37" s="877">
        <v>-12.87309055527498</v>
      </c>
      <c r="I37" s="873">
        <v>-907.8011498510132</v>
      </c>
      <c r="J37" s="874"/>
      <c r="K37" s="878">
        <v>-3.973372476627837</v>
      </c>
    </row>
    <row r="38" spans="1:11" s="41" customFormat="1" ht="16.5" customHeight="1">
      <c r="A38" s="964" t="s">
        <v>1161</v>
      </c>
      <c r="B38" s="872">
        <v>407.81600000000003</v>
      </c>
      <c r="C38" s="872">
        <v>406.60090868000003</v>
      </c>
      <c r="D38" s="872">
        <v>322.48135110000004</v>
      </c>
      <c r="E38" s="877">
        <v>338.03889039999996</v>
      </c>
      <c r="F38" s="875">
        <v>-1.215091319999999</v>
      </c>
      <c r="G38" s="930"/>
      <c r="H38" s="877">
        <v>-0.29795087000019593</v>
      </c>
      <c r="I38" s="873">
        <v>15.557539299999917</v>
      </c>
      <c r="J38" s="874"/>
      <c r="K38" s="878">
        <v>4.82432216527634</v>
      </c>
    </row>
    <row r="39" spans="1:11" s="41" customFormat="1" ht="16.5" customHeight="1">
      <c r="A39" s="964" t="s">
        <v>1162</v>
      </c>
      <c r="B39" s="872">
        <v>17395.740999999998</v>
      </c>
      <c r="C39" s="872">
        <v>15105.08807665</v>
      </c>
      <c r="D39" s="872">
        <v>22524.63794594248</v>
      </c>
      <c r="E39" s="877">
        <v>21601.279256791466</v>
      </c>
      <c r="F39" s="875">
        <v>-2290.6529233499987</v>
      </c>
      <c r="G39" s="930"/>
      <c r="H39" s="877">
        <v>-13.167895080468254</v>
      </c>
      <c r="I39" s="873">
        <v>-923.3586891510131</v>
      </c>
      <c r="J39" s="874"/>
      <c r="K39" s="878">
        <v>-4.099327551310738</v>
      </c>
    </row>
    <row r="40" spans="1:11" s="41" customFormat="1" ht="16.5" customHeight="1">
      <c r="A40" s="871" t="s">
        <v>1163</v>
      </c>
      <c r="B40" s="872">
        <v>85954.83902757001</v>
      </c>
      <c r="C40" s="872">
        <v>86056.15903152002</v>
      </c>
      <c r="D40" s="872">
        <v>68616.07472195536</v>
      </c>
      <c r="E40" s="877">
        <v>69491.34245510261</v>
      </c>
      <c r="F40" s="875">
        <v>101.32000395000796</v>
      </c>
      <c r="G40" s="930"/>
      <c r="H40" s="877">
        <v>0.11787585794618215</v>
      </c>
      <c r="I40" s="873">
        <v>875.2677331472514</v>
      </c>
      <c r="J40" s="874"/>
      <c r="K40" s="878">
        <v>1.2756015797959783</v>
      </c>
    </row>
    <row r="41" spans="1:11" s="41" customFormat="1" ht="16.5" customHeight="1">
      <c r="A41" s="879" t="s">
        <v>1164</v>
      </c>
      <c r="B41" s="872">
        <v>84069.54702757</v>
      </c>
      <c r="C41" s="872">
        <v>83523.16789592002</v>
      </c>
      <c r="D41" s="872">
        <v>65287.467435280014</v>
      </c>
      <c r="E41" s="877">
        <v>65789.05506416</v>
      </c>
      <c r="F41" s="875">
        <v>-546.3791316499846</v>
      </c>
      <c r="G41" s="930"/>
      <c r="H41" s="877">
        <v>-0.6499132574971571</v>
      </c>
      <c r="I41" s="873">
        <v>501.58762887998455</v>
      </c>
      <c r="J41" s="874"/>
      <c r="K41" s="878">
        <v>0.7682755183867599</v>
      </c>
    </row>
    <row r="42" spans="1:11" s="41" customFormat="1" ht="16.5" customHeight="1">
      <c r="A42" s="879" t="s">
        <v>1165</v>
      </c>
      <c r="B42" s="872">
        <v>1885.2920000000001</v>
      </c>
      <c r="C42" s="872">
        <v>2532.9911355999993</v>
      </c>
      <c r="D42" s="872">
        <v>3328.6072866753434</v>
      </c>
      <c r="E42" s="877">
        <v>3702.2873909426185</v>
      </c>
      <c r="F42" s="875">
        <v>647.6991355999992</v>
      </c>
      <c r="G42" s="930"/>
      <c r="H42" s="877">
        <v>34.355374955179315</v>
      </c>
      <c r="I42" s="873">
        <v>373.68010426727506</v>
      </c>
      <c r="J42" s="874"/>
      <c r="K42" s="878">
        <v>11.226319961599064</v>
      </c>
    </row>
    <row r="43" spans="1:11" s="41" customFormat="1" ht="16.5" customHeight="1">
      <c r="A43" s="889" t="s">
        <v>1166</v>
      </c>
      <c r="B43" s="966">
        <v>0</v>
      </c>
      <c r="C43" s="966">
        <v>0</v>
      </c>
      <c r="D43" s="966">
        <v>0</v>
      </c>
      <c r="E43" s="893">
        <v>0</v>
      </c>
      <c r="F43" s="892"/>
      <c r="G43" s="967"/>
      <c r="H43" s="893"/>
      <c r="I43" s="890"/>
      <c r="J43" s="891"/>
      <c r="K43" s="894"/>
    </row>
    <row r="44" spans="1:11" s="41" customFormat="1" ht="16.5" customHeight="1" thickBot="1">
      <c r="A44" s="968" t="s">
        <v>394</v>
      </c>
      <c r="B44" s="896">
        <v>7440.077726190001</v>
      </c>
      <c r="C44" s="896">
        <v>7399.55332068</v>
      </c>
      <c r="D44" s="896">
        <v>7203.8366401880985</v>
      </c>
      <c r="E44" s="900">
        <v>8894.518866437887</v>
      </c>
      <c r="F44" s="899">
        <v>-40.52440551000109</v>
      </c>
      <c r="G44" s="940"/>
      <c r="H44" s="900">
        <v>-0.5446771794782483</v>
      </c>
      <c r="I44" s="897">
        <v>1690.682226249789</v>
      </c>
      <c r="J44" s="898"/>
      <c r="K44" s="901">
        <v>23.469191636272914</v>
      </c>
    </row>
    <row r="45" spans="1:11" s="41" customFormat="1" ht="16.5" customHeight="1" thickTop="1">
      <c r="A45" s="907" t="s">
        <v>1107</v>
      </c>
      <c r="B45" s="670"/>
      <c r="C45" s="37"/>
      <c r="D45" s="943"/>
      <c r="E45" s="943"/>
      <c r="F45" s="872"/>
      <c r="G45" s="873"/>
      <c r="H45" s="872"/>
      <c r="I45" s="873"/>
      <c r="J45" s="873"/>
      <c r="K45" s="873"/>
    </row>
    <row r="46" spans="1:11" s="41" customFormat="1" ht="16.5" customHeight="1">
      <c r="A46" s="973" t="s">
        <v>1390</v>
      </c>
      <c r="B46" s="947"/>
      <c r="C46" s="948"/>
      <c r="D46" s="943"/>
      <c r="E46" s="943"/>
      <c r="F46" s="872"/>
      <c r="G46" s="873"/>
      <c r="H46" s="872"/>
      <c r="I46" s="873"/>
      <c r="J46" s="873"/>
      <c r="K46" s="873"/>
    </row>
    <row r="47" spans="1:11" s="41" customFormat="1" ht="16.5" customHeight="1">
      <c r="A47" s="973" t="s">
        <v>1391</v>
      </c>
      <c r="B47" s="947"/>
      <c r="C47" s="970"/>
      <c r="D47" s="943"/>
      <c r="E47" s="943"/>
      <c r="F47" s="872"/>
      <c r="G47" s="873"/>
      <c r="H47" s="872"/>
      <c r="I47" s="873"/>
      <c r="J47" s="873"/>
      <c r="K47" s="873"/>
    </row>
    <row r="48" spans="1:11" s="41" customFormat="1" ht="16.5" customHeight="1">
      <c r="A48" s="944" t="s">
        <v>1108</v>
      </c>
      <c r="B48" s="670"/>
      <c r="C48" s="37"/>
      <c r="D48" s="943"/>
      <c r="E48" s="943"/>
      <c r="F48" s="872"/>
      <c r="G48" s="873"/>
      <c r="H48" s="872"/>
      <c r="I48" s="873"/>
      <c r="J48" s="873"/>
      <c r="K48" s="873"/>
    </row>
    <row r="49" spans="1:11" s="41" customFormat="1" ht="16.5" customHeight="1">
      <c r="A49" s="915" t="s">
        <v>416</v>
      </c>
      <c r="B49" s="913">
        <v>127.2534039678878</v>
      </c>
      <c r="C49" s="913">
        <v>128.24218743216127</v>
      </c>
      <c r="D49" s="913">
        <v>121.34026306397165</v>
      </c>
      <c r="E49" s="913">
        <v>119.96729586700381</v>
      </c>
      <c r="F49" s="909"/>
      <c r="G49" s="970"/>
      <c r="H49" s="909"/>
      <c r="I49" s="970"/>
      <c r="J49" s="970"/>
      <c r="K49" s="970"/>
    </row>
    <row r="50" spans="1:11" s="41" customFormat="1" ht="16.5" customHeight="1">
      <c r="A50" s="971" t="s">
        <v>417</v>
      </c>
      <c r="B50" s="948">
        <v>9.021610879496448</v>
      </c>
      <c r="C50" s="948">
        <v>9.208851981993002</v>
      </c>
      <c r="D50" s="948">
        <v>14.581644785750905</v>
      </c>
      <c r="E50" s="948">
        <v>13.59304875894331</v>
      </c>
      <c r="F50" s="909"/>
      <c r="G50" s="970"/>
      <c r="H50" s="909"/>
      <c r="I50" s="970"/>
      <c r="J50" s="970"/>
      <c r="K50" s="970"/>
    </row>
    <row r="51" spans="1:11" s="41" customFormat="1" ht="16.5" customHeight="1">
      <c r="A51" s="909" t="s">
        <v>400</v>
      </c>
      <c r="B51" s="972">
        <v>99.259</v>
      </c>
      <c r="C51" s="972">
        <v>-61.49</v>
      </c>
      <c r="D51" s="972">
        <v>40.49804049999999</v>
      </c>
      <c r="E51" s="972">
        <v>46.86837525999881</v>
      </c>
      <c r="F51" s="911">
        <v>-161.356</v>
      </c>
      <c r="G51" s="945" t="s">
        <v>361</v>
      </c>
      <c r="H51" s="911">
        <v>-162.56057385224514</v>
      </c>
      <c r="I51" s="913">
        <v>0.6581607599988191</v>
      </c>
      <c r="J51" s="945" t="s">
        <v>362</v>
      </c>
      <c r="K51" s="912">
        <v>1.6251669262833082</v>
      </c>
    </row>
    <row r="52" spans="1:11" s="41" customFormat="1" ht="16.5" customHeight="1">
      <c r="A52" s="909" t="s">
        <v>401</v>
      </c>
      <c r="B52" s="948">
        <v>81453.29341208529</v>
      </c>
      <c r="C52" s="948">
        <v>79189.03467130827</v>
      </c>
      <c r="D52" s="948">
        <v>75358.41700222241</v>
      </c>
      <c r="E52" s="948">
        <v>76186.82773785177</v>
      </c>
      <c r="F52" s="911">
        <v>-2263.651740777019</v>
      </c>
      <c r="G52" s="945" t="s">
        <v>361</v>
      </c>
      <c r="H52" s="911">
        <v>-2.779079452717573</v>
      </c>
      <c r="I52" s="913">
        <v>834.1229096293534</v>
      </c>
      <c r="J52" s="945" t="s">
        <v>362</v>
      </c>
      <c r="K52" s="913">
        <v>1.1068742455202503</v>
      </c>
    </row>
    <row r="53" spans="1:11" s="41" customFormat="1" ht="16.5" customHeight="1">
      <c r="A53" s="915" t="s">
        <v>1141</v>
      </c>
      <c r="B53" s="911">
        <v>28935.473805464724</v>
      </c>
      <c r="C53" s="911">
        <v>29015.67187132175</v>
      </c>
      <c r="D53" s="911">
        <v>27081.97276681542</v>
      </c>
      <c r="E53" s="911">
        <v>25584.227875222332</v>
      </c>
      <c r="F53" s="911">
        <v>79.59106585702463</v>
      </c>
      <c r="G53" s="945" t="s">
        <v>361</v>
      </c>
      <c r="H53" s="911">
        <v>0.27506397991655884</v>
      </c>
      <c r="I53" s="913">
        <v>-1503.4570655930872</v>
      </c>
      <c r="J53" s="945" t="s">
        <v>362</v>
      </c>
      <c r="K53" s="913">
        <v>-5.551504975425316</v>
      </c>
    </row>
    <row r="54" spans="1:11" s="41" customFormat="1" ht="16.5" customHeight="1">
      <c r="A54" s="909" t="s">
        <v>418</v>
      </c>
      <c r="B54" s="972">
        <v>81552.59543853998</v>
      </c>
      <c r="C54" s="972">
        <v>79127.55979310005</v>
      </c>
      <c r="D54" s="972">
        <v>75398.914721566</v>
      </c>
      <c r="E54" s="972">
        <v>76233.70040972</v>
      </c>
      <c r="F54" s="911">
        <v>-2425.03564543993</v>
      </c>
      <c r="G54" s="913"/>
      <c r="H54" s="911">
        <v>-2.9735848778319944</v>
      </c>
      <c r="I54" s="913">
        <v>834.7856881539919</v>
      </c>
      <c r="J54" s="913"/>
      <c r="K54" s="913">
        <v>1.1071587585003024</v>
      </c>
    </row>
    <row r="55" spans="1:11" s="41" customFormat="1" ht="16.5" customHeight="1">
      <c r="A55" s="909" t="s">
        <v>419</v>
      </c>
      <c r="B55" s="972">
        <v>1.7</v>
      </c>
      <c r="C55" s="972">
        <v>111.02</v>
      </c>
      <c r="D55" s="972">
        <v>0</v>
      </c>
      <c r="E55" s="972">
        <v>0</v>
      </c>
      <c r="F55" s="911">
        <v>109.32</v>
      </c>
      <c r="G55" s="913"/>
      <c r="H55" s="911">
        <v>6430.588235294117</v>
      </c>
      <c r="I55" s="913">
        <v>0</v>
      </c>
      <c r="J55" s="913"/>
      <c r="K55" s="913" t="e">
        <v>#DIV/0!</v>
      </c>
    </row>
    <row r="56" spans="4:11" s="41" customFormat="1" ht="16.5" customHeight="1">
      <c r="D56" s="970"/>
      <c r="E56" s="970"/>
      <c r="F56" s="970"/>
      <c r="G56" s="970"/>
      <c r="H56" s="970"/>
      <c r="I56" s="970"/>
      <c r="J56" s="970"/>
      <c r="K56" s="970"/>
    </row>
    <row r="57" spans="4:11" s="41" customFormat="1" ht="16.5" customHeight="1">
      <c r="D57" s="970"/>
      <c r="E57" s="970"/>
      <c r="F57" s="970"/>
      <c r="G57" s="970"/>
      <c r="H57" s="970"/>
      <c r="I57" s="970"/>
      <c r="J57" s="970"/>
      <c r="K57" s="970"/>
    </row>
    <row r="58" spans="1:11" s="41" customFormat="1" ht="16.5" customHeight="1">
      <c r="A58" s="506"/>
      <c r="B58" s="670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506"/>
      <c r="B59" s="670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506"/>
      <c r="B60" s="670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506"/>
      <c r="B61" s="670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506"/>
      <c r="B62" s="670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506"/>
      <c r="B63" s="670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506"/>
      <c r="B64" s="670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506"/>
      <c r="B65" s="670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506"/>
      <c r="B66" s="670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506"/>
      <c r="B67" s="670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506"/>
      <c r="B68" s="670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506"/>
      <c r="B69" s="670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506"/>
      <c r="B70" s="670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506"/>
      <c r="B71" s="670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506"/>
      <c r="B72" s="670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506"/>
      <c r="B73" s="670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506"/>
      <c r="B74" s="670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506"/>
      <c r="B75" s="670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506"/>
      <c r="B76" s="670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506"/>
      <c r="B77" s="670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506"/>
      <c r="B78" s="670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506"/>
      <c r="B79" s="670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506"/>
      <c r="B80" s="670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506"/>
      <c r="B81" s="670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506"/>
      <c r="B82" s="670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506"/>
      <c r="B83" s="670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506"/>
      <c r="B84" s="670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506"/>
      <c r="B85" s="670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506"/>
      <c r="B86" s="670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506"/>
      <c r="B87" s="670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41" customFormat="1" ht="16.5" customHeight="1">
      <c r="A88" s="506"/>
      <c r="B88" s="670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41" customFormat="1" ht="16.5" customHeight="1">
      <c r="A89" s="506"/>
      <c r="B89" s="670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41" customFormat="1" ht="16.5" customHeight="1">
      <c r="A90" s="506"/>
      <c r="B90" s="670"/>
      <c r="C90" s="37"/>
      <c r="D90" s="37"/>
      <c r="E90" s="37"/>
      <c r="F90" s="37"/>
      <c r="G90" s="37"/>
      <c r="H90" s="37"/>
      <c r="I90" s="37"/>
      <c r="J90" s="37"/>
      <c r="K90" s="37"/>
    </row>
    <row r="91" spans="1:11" s="41" customFormat="1" ht="16.5" customHeight="1">
      <c r="A91" s="506"/>
      <c r="B91" s="670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41" customFormat="1" ht="16.5" customHeight="1">
      <c r="A92" s="506"/>
      <c r="B92" s="670"/>
      <c r="C92" s="37"/>
      <c r="D92" s="37"/>
      <c r="E92" s="37"/>
      <c r="F92" s="37"/>
      <c r="G92" s="37"/>
      <c r="H92" s="37"/>
      <c r="I92" s="37"/>
      <c r="J92" s="37"/>
      <c r="K92" s="37"/>
    </row>
    <row r="93" spans="1:11" s="41" customFormat="1" ht="16.5" customHeight="1">
      <c r="A93" s="506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5" ht="16.5" customHeight="1">
      <c r="A94" s="974"/>
      <c r="B94" s="975"/>
      <c r="C94" s="975"/>
      <c r="D94" s="975"/>
      <c r="E94" s="975"/>
    </row>
    <row r="95" spans="1:5" ht="16.5" customHeight="1">
      <c r="A95" s="974"/>
      <c r="B95" s="976"/>
      <c r="C95" s="976"/>
      <c r="D95" s="976"/>
      <c r="E95" s="976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2.421875" style="55" customWidth="1"/>
    <col min="2" max="2" width="8.421875" style="55" bestFit="1" customWidth="1"/>
    <col min="3" max="3" width="8.421875" style="55" customWidth="1"/>
    <col min="4" max="5" width="9.421875" style="55" bestFit="1" customWidth="1"/>
    <col min="6" max="6" width="7.140625" style="55" bestFit="1" customWidth="1"/>
    <col min="7" max="7" width="7.140625" style="185" bestFit="1" customWidth="1"/>
    <col min="8" max="8" width="7.140625" style="55" bestFit="1" customWidth="1"/>
    <col min="9" max="9" width="7.140625" style="185" bestFit="1" customWidth="1"/>
    <col min="10" max="16384" width="9.140625" style="55" customWidth="1"/>
  </cols>
  <sheetData>
    <row r="1" spans="1:9" ht="12.75">
      <c r="A1" s="1452" t="s">
        <v>458</v>
      </c>
      <c r="B1" s="1452"/>
      <c r="C1" s="1452"/>
      <c r="D1" s="1452"/>
      <c r="E1" s="1452"/>
      <c r="F1" s="1452"/>
      <c r="G1" s="1452"/>
      <c r="H1" s="1452"/>
      <c r="I1" s="1452"/>
    </row>
    <row r="2" spans="1:9" ht="15.75">
      <c r="A2" s="1453" t="s">
        <v>1170</v>
      </c>
      <c r="B2" s="1453"/>
      <c r="C2" s="1453"/>
      <c r="D2" s="1453"/>
      <c r="E2" s="1453"/>
      <c r="F2" s="1453"/>
      <c r="G2" s="1453"/>
      <c r="H2" s="1453"/>
      <c r="I2" s="1453"/>
    </row>
    <row r="3" spans="8:9" ht="13.5" thickBot="1">
      <c r="H3" s="1454" t="s">
        <v>116</v>
      </c>
      <c r="I3" s="1455"/>
    </row>
    <row r="4" spans="1:9" ht="13.5" thickTop="1">
      <c r="A4" s="980"/>
      <c r="B4" s="981">
        <v>2011</v>
      </c>
      <c r="C4" s="981">
        <v>2011</v>
      </c>
      <c r="D4" s="981">
        <v>2012</v>
      </c>
      <c r="E4" s="981">
        <v>2012</v>
      </c>
      <c r="F4" s="1456" t="s">
        <v>1084</v>
      </c>
      <c r="G4" s="1457"/>
      <c r="H4" s="1457"/>
      <c r="I4" s="1458"/>
    </row>
    <row r="5" spans="1:9" ht="12.75">
      <c r="A5" s="982" t="s">
        <v>295</v>
      </c>
      <c r="B5" s="983" t="s">
        <v>759</v>
      </c>
      <c r="C5" s="983" t="s">
        <v>384</v>
      </c>
      <c r="D5" s="983" t="s">
        <v>409</v>
      </c>
      <c r="E5" s="983" t="s">
        <v>432</v>
      </c>
      <c r="F5" s="1459" t="s">
        <v>431</v>
      </c>
      <c r="G5" s="1460"/>
      <c r="H5" s="1459" t="s">
        <v>255</v>
      </c>
      <c r="I5" s="1461"/>
    </row>
    <row r="6" spans="1:9" s="835" customFormat="1" ht="12.75">
      <c r="A6" s="984"/>
      <c r="B6" s="985"/>
      <c r="C6" s="985"/>
      <c r="D6" s="985"/>
      <c r="E6" s="985"/>
      <c r="F6" s="986" t="s">
        <v>385</v>
      </c>
      <c r="G6" s="987" t="s">
        <v>374</v>
      </c>
      <c r="H6" s="986" t="s">
        <v>385</v>
      </c>
      <c r="I6" s="988" t="s">
        <v>374</v>
      </c>
    </row>
    <row r="7" spans="1:11" ht="12.75">
      <c r="A7" s="989" t="s">
        <v>364</v>
      </c>
      <c r="B7" s="990">
        <v>52856.78871733526</v>
      </c>
      <c r="C7" s="990">
        <v>53017.9427597935</v>
      </c>
      <c r="D7" s="990">
        <v>60686.772659360795</v>
      </c>
      <c r="E7" s="990">
        <v>62840.19366059201</v>
      </c>
      <c r="F7" s="990">
        <v>161.15404245824175</v>
      </c>
      <c r="G7" s="991">
        <v>0.30488806900482135</v>
      </c>
      <c r="H7" s="990">
        <v>2153.421001231218</v>
      </c>
      <c r="I7" s="992">
        <v>3.5484190489392544</v>
      </c>
      <c r="K7" s="835"/>
    </row>
    <row r="8" spans="1:11" ht="12.75">
      <c r="A8" s="187" t="s">
        <v>1171</v>
      </c>
      <c r="B8" s="990">
        <v>1185.00222639</v>
      </c>
      <c r="C8" s="990">
        <v>1818.97343451</v>
      </c>
      <c r="D8" s="990">
        <v>1135.7351382599998</v>
      </c>
      <c r="E8" s="990">
        <v>987.1278196300001</v>
      </c>
      <c r="F8" s="990">
        <v>633.97120812</v>
      </c>
      <c r="G8" s="991">
        <v>53.49957949457485</v>
      </c>
      <c r="H8" s="990">
        <v>-148.60731862999967</v>
      </c>
      <c r="I8" s="993">
        <v>-13.084680892912509</v>
      </c>
      <c r="K8" s="835"/>
    </row>
    <row r="9" spans="1:11" ht="12.75">
      <c r="A9" s="989" t="s">
        <v>365</v>
      </c>
      <c r="B9" s="994">
        <v>142544.09445406668</v>
      </c>
      <c r="C9" s="994">
        <v>128912.25894737043</v>
      </c>
      <c r="D9" s="994">
        <v>177214.6933098595</v>
      </c>
      <c r="E9" s="994">
        <v>176848.73590714348</v>
      </c>
      <c r="F9" s="994">
        <v>-13631.835506696254</v>
      </c>
      <c r="G9" s="995">
        <v>-9.563241156292847</v>
      </c>
      <c r="H9" s="994">
        <v>-365.95740271601244</v>
      </c>
      <c r="I9" s="996">
        <v>-0.206505113024763</v>
      </c>
      <c r="K9" s="835"/>
    </row>
    <row r="10" spans="1:11" ht="12.75">
      <c r="A10" s="186" t="s">
        <v>1172</v>
      </c>
      <c r="B10" s="997">
        <v>57421.44897481</v>
      </c>
      <c r="C10" s="997">
        <v>49925.99606522374</v>
      </c>
      <c r="D10" s="997">
        <v>84391.37555022951</v>
      </c>
      <c r="E10" s="997">
        <v>85008.99973618149</v>
      </c>
      <c r="F10" s="997">
        <v>-7495.45290958626</v>
      </c>
      <c r="G10" s="998">
        <v>-13.053402593296473</v>
      </c>
      <c r="H10" s="997">
        <v>617.6241859519796</v>
      </c>
      <c r="I10" s="999">
        <v>0.7318569959608864</v>
      </c>
      <c r="K10" s="835"/>
    </row>
    <row r="11" spans="1:11" ht="12.75">
      <c r="A11" s="186" t="s">
        <v>1173</v>
      </c>
      <c r="B11" s="997">
        <v>79757.54750321667</v>
      </c>
      <c r="C11" s="997">
        <v>74868.12827451665</v>
      </c>
      <c r="D11" s="997">
        <v>84979.77144712</v>
      </c>
      <c r="E11" s="997">
        <v>84687.92496420201</v>
      </c>
      <c r="F11" s="997">
        <v>-4889.419228700019</v>
      </c>
      <c r="G11" s="998">
        <v>-6.130353028348603</v>
      </c>
      <c r="H11" s="997">
        <v>-291.8464829179866</v>
      </c>
      <c r="I11" s="999">
        <v>-0.3434305340531454</v>
      </c>
      <c r="K11" s="835"/>
    </row>
    <row r="12" spans="1:11" ht="12.75">
      <c r="A12" s="186" t="s">
        <v>366</v>
      </c>
      <c r="B12" s="997">
        <v>29883.26522278</v>
      </c>
      <c r="C12" s="997">
        <v>27235.348060739998</v>
      </c>
      <c r="D12" s="997">
        <v>34214.28552038</v>
      </c>
      <c r="E12" s="997">
        <v>34668.89212482199</v>
      </c>
      <c r="F12" s="997">
        <v>-2647.917162040001</v>
      </c>
      <c r="G12" s="998">
        <v>-8.860869594737242</v>
      </c>
      <c r="H12" s="997">
        <v>454.6066044419931</v>
      </c>
      <c r="I12" s="999">
        <v>1.3287040706175297</v>
      </c>
      <c r="K12" s="835"/>
    </row>
    <row r="13" spans="1:11" ht="12.75">
      <c r="A13" s="186" t="s">
        <v>367</v>
      </c>
      <c r="B13" s="997">
        <v>26583.48041757</v>
      </c>
      <c r="C13" s="997">
        <v>25882.74374741</v>
      </c>
      <c r="D13" s="997">
        <v>25719.236076110006</v>
      </c>
      <c r="E13" s="997">
        <v>25079.843648820002</v>
      </c>
      <c r="F13" s="997">
        <v>-700.7366701600004</v>
      </c>
      <c r="G13" s="998">
        <v>-2.6359854283672264</v>
      </c>
      <c r="H13" s="997">
        <v>-639.392427290004</v>
      </c>
      <c r="I13" s="999">
        <v>-2.4860475070016586</v>
      </c>
      <c r="K13" s="835"/>
    </row>
    <row r="14" spans="1:11" ht="12.75">
      <c r="A14" s="186" t="s">
        <v>1174</v>
      </c>
      <c r="B14" s="997">
        <v>15252.99049325</v>
      </c>
      <c r="C14" s="997">
        <v>14030.99063855</v>
      </c>
      <c r="D14" s="997">
        <v>13498.869472459999</v>
      </c>
      <c r="E14" s="997">
        <v>14790.675070110003</v>
      </c>
      <c r="F14" s="997">
        <v>-1221.9998546999996</v>
      </c>
      <c r="G14" s="998">
        <v>-8.011542754457093</v>
      </c>
      <c r="H14" s="997">
        <v>1291.8055976500036</v>
      </c>
      <c r="I14" s="999">
        <v>9.569731748910588</v>
      </c>
      <c r="K14" s="835"/>
    </row>
    <row r="15" spans="1:11" ht="12.75">
      <c r="A15" s="186" t="s">
        <v>1175</v>
      </c>
      <c r="B15" s="997">
        <v>8037.811369616665</v>
      </c>
      <c r="C15" s="997">
        <v>7719.045827816666</v>
      </c>
      <c r="D15" s="997">
        <v>11547.38037817</v>
      </c>
      <c r="E15" s="997">
        <v>10148.514120450001</v>
      </c>
      <c r="F15" s="997">
        <v>-318.7655417999986</v>
      </c>
      <c r="G15" s="998">
        <v>-3.965825112604017</v>
      </c>
      <c r="H15" s="997">
        <v>-1398.8662577199993</v>
      </c>
      <c r="I15" s="999">
        <v>-12.114143744364018</v>
      </c>
      <c r="K15" s="835"/>
    </row>
    <row r="16" spans="1:11" ht="12.75">
      <c r="A16" s="187" t="s">
        <v>1176</v>
      </c>
      <c r="B16" s="990">
        <v>5365.097976039999</v>
      </c>
      <c r="C16" s="990">
        <v>4118.13460763</v>
      </c>
      <c r="D16" s="990">
        <v>7843.5463125100005</v>
      </c>
      <c r="E16" s="990">
        <v>7151.8112067600005</v>
      </c>
      <c r="F16" s="990">
        <v>-1246.963368409999</v>
      </c>
      <c r="G16" s="991">
        <v>-23.242136005322088</v>
      </c>
      <c r="H16" s="990">
        <v>-691.73510575</v>
      </c>
      <c r="I16" s="993">
        <v>-8.819162636251955</v>
      </c>
      <c r="K16" s="835"/>
    </row>
    <row r="17" spans="1:11" ht="12.75">
      <c r="A17" s="989" t="s">
        <v>1177</v>
      </c>
      <c r="B17" s="994">
        <v>59032.62423428001</v>
      </c>
      <c r="C17" s="994">
        <v>55997.48175239001</v>
      </c>
      <c r="D17" s="994">
        <v>75042.49712190591</v>
      </c>
      <c r="E17" s="994">
        <v>70757.4422354186</v>
      </c>
      <c r="F17" s="994">
        <v>-3035.1424818899977</v>
      </c>
      <c r="G17" s="995">
        <v>-5.141466301488767</v>
      </c>
      <c r="H17" s="994">
        <v>-4285.054886487313</v>
      </c>
      <c r="I17" s="996">
        <v>-5.710170970891703</v>
      </c>
      <c r="K17" s="835"/>
    </row>
    <row r="18" spans="1:11" ht="12.75">
      <c r="A18" s="989" t="s">
        <v>1178</v>
      </c>
      <c r="B18" s="994">
        <v>79996.20580024051</v>
      </c>
      <c r="C18" s="994">
        <v>85094.34415493655</v>
      </c>
      <c r="D18" s="994">
        <v>89187.38069267686</v>
      </c>
      <c r="E18" s="994">
        <v>89762.69994589785</v>
      </c>
      <c r="F18" s="994">
        <v>5098.138354696042</v>
      </c>
      <c r="G18" s="995">
        <v>6.372975197632079</v>
      </c>
      <c r="H18" s="994">
        <v>575.3192532209941</v>
      </c>
      <c r="I18" s="996">
        <v>0.6450680003748931</v>
      </c>
      <c r="K18" s="835"/>
    </row>
    <row r="19" spans="1:11" ht="12.75">
      <c r="A19" s="989" t="s">
        <v>1179</v>
      </c>
      <c r="B19" s="994">
        <v>9095.07396429919</v>
      </c>
      <c r="C19" s="994">
        <v>8788.851048736002</v>
      </c>
      <c r="D19" s="994">
        <v>6730.015352816305</v>
      </c>
      <c r="E19" s="994">
        <v>5502.906709882999</v>
      </c>
      <c r="F19" s="994">
        <v>-306.2229155631885</v>
      </c>
      <c r="G19" s="995">
        <v>-3.3669095684675296</v>
      </c>
      <c r="H19" s="994">
        <v>-1227.1086429333054</v>
      </c>
      <c r="I19" s="996">
        <v>-18.233370632948084</v>
      </c>
      <c r="K19" s="835"/>
    </row>
    <row r="20" spans="1:11" ht="12.75">
      <c r="A20" s="989" t="s">
        <v>368</v>
      </c>
      <c r="B20" s="994">
        <v>32711.61479553365</v>
      </c>
      <c r="C20" s="994">
        <v>32192.727869001246</v>
      </c>
      <c r="D20" s="994">
        <v>40203.751548748</v>
      </c>
      <c r="E20" s="994">
        <v>43348.416467895004</v>
      </c>
      <c r="F20" s="994">
        <v>-518.8869265324029</v>
      </c>
      <c r="G20" s="995">
        <v>-1.5862467498952397</v>
      </c>
      <c r="H20" s="994">
        <v>3144.664919147006</v>
      </c>
      <c r="I20" s="996">
        <v>7.821819601422085</v>
      </c>
      <c r="K20" s="835"/>
    </row>
    <row r="21" spans="1:12" ht="12.75">
      <c r="A21" s="989" t="s">
        <v>369</v>
      </c>
      <c r="B21" s="994">
        <v>440447.9517976892</v>
      </c>
      <c r="C21" s="994">
        <v>459872.02435689786</v>
      </c>
      <c r="D21" s="994">
        <v>578551.3239229805</v>
      </c>
      <c r="E21" s="994">
        <v>587517.2484433019</v>
      </c>
      <c r="F21" s="994">
        <v>19424.072559208667</v>
      </c>
      <c r="G21" s="995">
        <v>4.410072173097701</v>
      </c>
      <c r="H21" s="994">
        <v>8965.924520321423</v>
      </c>
      <c r="I21" s="996">
        <v>1.5497198173407014</v>
      </c>
      <c r="K21" s="835"/>
      <c r="L21" s="39"/>
    </row>
    <row r="22" spans="1:12" ht="12.75">
      <c r="A22" s="187" t="s">
        <v>370</v>
      </c>
      <c r="B22" s="990">
        <v>44123.60685360964</v>
      </c>
      <c r="C22" s="990">
        <v>32276.3990689699</v>
      </c>
      <c r="D22" s="990">
        <v>37194.6848209984</v>
      </c>
      <c r="E22" s="990">
        <v>31235.827396238692</v>
      </c>
      <c r="F22" s="990">
        <v>-11847.207784639744</v>
      </c>
      <c r="G22" s="991">
        <v>-26.850043841487437</v>
      </c>
      <c r="H22" s="990">
        <v>-5958.85742475971</v>
      </c>
      <c r="I22" s="993">
        <v>-16.02072299694717</v>
      </c>
      <c r="K22" s="835"/>
      <c r="L22" s="39"/>
    </row>
    <row r="23" spans="1:12" s="112" customFormat="1" ht="13.5" thickBot="1">
      <c r="A23" s="1000" t="s">
        <v>589</v>
      </c>
      <c r="B23" s="1001">
        <v>861992.9628434442</v>
      </c>
      <c r="C23" s="1001">
        <v>857971.0033926053</v>
      </c>
      <c r="D23" s="1001">
        <v>1065946.8545676062</v>
      </c>
      <c r="E23" s="1001">
        <v>1068800.5985860005</v>
      </c>
      <c r="F23" s="1001">
        <v>-4021.9594508388545</v>
      </c>
      <c r="G23" s="1002">
        <v>-0.46658843218066104</v>
      </c>
      <c r="H23" s="1001">
        <v>2853.744018394267</v>
      </c>
      <c r="I23" s="1003">
        <v>0.2677191650001977</v>
      </c>
      <c r="J23" s="55"/>
      <c r="K23" s="835"/>
      <c r="L23" s="781"/>
    </row>
    <row r="24" spans="1:12" ht="13.5" hidden="1" thickTop="1">
      <c r="A24" s="1004" t="s">
        <v>1180</v>
      </c>
      <c r="B24" s="188"/>
      <c r="C24" s="188"/>
      <c r="D24" s="188"/>
      <c r="E24" s="188"/>
      <c r="F24" s="188"/>
      <c r="G24" s="1005"/>
      <c r="H24" s="188"/>
      <c r="I24" s="189"/>
      <c r="K24" s="39"/>
      <c r="L24" s="39"/>
    </row>
    <row r="25" spans="1:12" ht="13.5" hidden="1" thickTop="1">
      <c r="A25" s="1006" t="s">
        <v>1181</v>
      </c>
      <c r="B25" s="188"/>
      <c r="C25" s="188"/>
      <c r="D25" s="188"/>
      <c r="E25" s="188"/>
      <c r="F25" s="188"/>
      <c r="G25" s="1005"/>
      <c r="H25" s="188"/>
      <c r="I25" s="189"/>
      <c r="K25" s="39"/>
      <c r="L25" s="39"/>
    </row>
    <row r="26" spans="1:12" ht="13.5" hidden="1" thickTop="1">
      <c r="A26" s="112" t="s">
        <v>1182</v>
      </c>
      <c r="I26" s="189"/>
      <c r="K26" s="39"/>
      <c r="L26" s="39"/>
    </row>
    <row r="27" spans="1:12" ht="13.5" hidden="1" thickTop="1">
      <c r="A27" s="55" t="s">
        <v>1183</v>
      </c>
      <c r="I27" s="189"/>
      <c r="K27" s="39"/>
      <c r="L27" s="39"/>
    </row>
    <row r="28" spans="1:12" ht="13.5" hidden="1" thickTop="1">
      <c r="A28" s="112" t="s">
        <v>1184</v>
      </c>
      <c r="I28" s="189"/>
      <c r="K28" s="39"/>
      <c r="L28" s="39"/>
    </row>
    <row r="29" spans="1:12" ht="13.5" hidden="1" thickTop="1">
      <c r="A29" s="55" t="s">
        <v>1185</v>
      </c>
      <c r="I29" s="189"/>
      <c r="K29" s="39"/>
      <c r="L29" s="39"/>
    </row>
    <row r="30" spans="9:12" ht="13.5" hidden="1" thickTop="1">
      <c r="I30" s="189"/>
      <c r="K30" s="39"/>
      <c r="L30" s="39"/>
    </row>
    <row r="31" spans="1:12" s="190" customFormat="1" ht="13.5" thickTop="1">
      <c r="A31" s="671" t="s">
        <v>433</v>
      </c>
      <c r="E31" s="55"/>
      <c r="G31" s="191"/>
      <c r="I31" s="192"/>
      <c r="K31" s="1007"/>
      <c r="L31" s="1007"/>
    </row>
    <row r="32" ht="12.75">
      <c r="I32" s="189"/>
    </row>
    <row r="33" ht="12.75">
      <c r="I33" s="189"/>
    </row>
    <row r="34" ht="12.75">
      <c r="I34" s="189"/>
    </row>
    <row r="35" ht="12.75">
      <c r="I35" s="189"/>
    </row>
    <row r="36" ht="12.75">
      <c r="I36" s="189"/>
    </row>
    <row r="37" ht="12.75">
      <c r="I37" s="189"/>
    </row>
    <row r="38" ht="12.75">
      <c r="I38" s="189"/>
    </row>
    <row r="39" ht="12.75">
      <c r="I39" s="189"/>
    </row>
    <row r="40" ht="12.75">
      <c r="I40" s="189"/>
    </row>
    <row r="41" ht="12.75">
      <c r="I41" s="189"/>
    </row>
    <row r="42" ht="12.75">
      <c r="I42" s="189"/>
    </row>
    <row r="43" ht="12.75">
      <c r="I43" s="189"/>
    </row>
    <row r="44" ht="12.75">
      <c r="I44" s="189"/>
    </row>
    <row r="45" ht="12.75">
      <c r="I45" s="189"/>
    </row>
    <row r="46" ht="12.75">
      <c r="I46" s="189"/>
    </row>
    <row r="47" ht="12.75">
      <c r="I47" s="189"/>
    </row>
    <row r="48" ht="12.75">
      <c r="I48" s="189"/>
    </row>
    <row r="49" ht="12.75">
      <c r="I49" s="189"/>
    </row>
    <row r="50" ht="12.75">
      <c r="I50" s="189"/>
    </row>
    <row r="51" ht="12.75">
      <c r="I51" s="189"/>
    </row>
    <row r="52" ht="12.75">
      <c r="I52" s="189"/>
    </row>
    <row r="53" ht="12.75">
      <c r="I53" s="189"/>
    </row>
    <row r="54" ht="12.75">
      <c r="I54" s="189"/>
    </row>
    <row r="55" ht="12.75">
      <c r="I55" s="189"/>
    </row>
    <row r="56" ht="12.75">
      <c r="I56" s="189"/>
    </row>
    <row r="57" ht="12.75">
      <c r="I57" s="189"/>
    </row>
    <row r="58" ht="12.75">
      <c r="I58" s="189"/>
    </row>
    <row r="59" ht="12.75">
      <c r="I59" s="189"/>
    </row>
    <row r="60" ht="12.75">
      <c r="I60" s="189"/>
    </row>
    <row r="61" ht="12.75">
      <c r="I61" s="189"/>
    </row>
    <row r="62" ht="12.75">
      <c r="I62" s="189"/>
    </row>
    <row r="63" ht="12.75">
      <c r="I63" s="189"/>
    </row>
    <row r="64" ht="12.75">
      <c r="I64" s="189"/>
    </row>
    <row r="65" ht="12.75">
      <c r="I65" s="189"/>
    </row>
    <row r="66" ht="12.75">
      <c r="I66" s="189"/>
    </row>
    <row r="67" ht="12.75">
      <c r="I67" s="189"/>
    </row>
    <row r="68" ht="12.75">
      <c r="I68" s="189"/>
    </row>
    <row r="69" ht="12.75">
      <c r="I69" s="189"/>
    </row>
    <row r="70" ht="12.75">
      <c r="I70" s="189"/>
    </row>
    <row r="71" ht="12.75">
      <c r="I71" s="189"/>
    </row>
    <row r="72" ht="12.75">
      <c r="I72" s="189"/>
    </row>
    <row r="73" ht="12.75">
      <c r="I73" s="189"/>
    </row>
    <row r="74" ht="12.75">
      <c r="I74" s="189"/>
    </row>
    <row r="75" ht="12.75">
      <c r="I75" s="189"/>
    </row>
    <row r="76" ht="12.75">
      <c r="I76" s="189"/>
    </row>
    <row r="77" ht="12.75">
      <c r="I77" s="189"/>
    </row>
    <row r="78" ht="12.75">
      <c r="I78" s="189"/>
    </row>
    <row r="79" ht="12.75">
      <c r="I79" s="189"/>
    </row>
    <row r="80" ht="12.75">
      <c r="I80" s="189"/>
    </row>
    <row r="81" ht="12.75">
      <c r="I81" s="189"/>
    </row>
    <row r="82" ht="12.75">
      <c r="I82" s="189"/>
    </row>
    <row r="83" ht="12.75">
      <c r="I83" s="189"/>
    </row>
    <row r="84" ht="12.75">
      <c r="I84" s="189"/>
    </row>
    <row r="85" ht="12.75">
      <c r="I85" s="189"/>
    </row>
    <row r="86" ht="12.75">
      <c r="I86" s="189"/>
    </row>
    <row r="87" ht="12.75">
      <c r="I87" s="189"/>
    </row>
    <row r="88" ht="12.75">
      <c r="I88" s="189"/>
    </row>
    <row r="89" ht="12.75">
      <c r="I89" s="189"/>
    </row>
    <row r="90" ht="12.75">
      <c r="I90" s="189"/>
    </row>
    <row r="91" ht="12.75">
      <c r="I91" s="189"/>
    </row>
    <row r="92" ht="12.75">
      <c r="I92" s="189"/>
    </row>
    <row r="93" ht="12.75">
      <c r="I93" s="189"/>
    </row>
    <row r="94" ht="12.75">
      <c r="I94" s="189"/>
    </row>
    <row r="95" ht="12.75">
      <c r="I95" s="189"/>
    </row>
    <row r="96" ht="12.75">
      <c r="I96" s="189"/>
    </row>
    <row r="97" ht="12.75">
      <c r="I97" s="189"/>
    </row>
    <row r="98" ht="12.75">
      <c r="I98" s="189"/>
    </row>
    <row r="99" ht="12.75">
      <c r="I99" s="189"/>
    </row>
    <row r="100" ht="12.75">
      <c r="I100" s="189"/>
    </row>
    <row r="101" ht="12.75">
      <c r="I101" s="189"/>
    </row>
    <row r="102" ht="12.75">
      <c r="I102" s="189"/>
    </row>
    <row r="103" ht="12.75">
      <c r="I103" s="189"/>
    </row>
    <row r="104" ht="12.75">
      <c r="I104" s="189"/>
    </row>
    <row r="105" ht="12.75">
      <c r="I105" s="189"/>
    </row>
    <row r="106" ht="12.75">
      <c r="I106" s="189"/>
    </row>
    <row r="107" ht="12.75">
      <c r="I107" s="189"/>
    </row>
    <row r="108" ht="12.75">
      <c r="I108" s="189"/>
    </row>
    <row r="109" ht="12.75">
      <c r="I109" s="189"/>
    </row>
    <row r="110" ht="12.75">
      <c r="I110" s="189"/>
    </row>
    <row r="111" ht="12.75">
      <c r="I111" s="189"/>
    </row>
    <row r="112" ht="12.75">
      <c r="I112" s="189"/>
    </row>
    <row r="113" ht="12.75">
      <c r="I113" s="189"/>
    </row>
    <row r="114" ht="12.75">
      <c r="I114" s="189"/>
    </row>
    <row r="115" ht="12.75">
      <c r="I115" s="189"/>
    </row>
    <row r="116" ht="12.75">
      <c r="I116" s="189"/>
    </row>
    <row r="117" ht="12.75">
      <c r="I117" s="189"/>
    </row>
    <row r="118" ht="12.75">
      <c r="I118" s="189"/>
    </row>
    <row r="119" ht="12.75">
      <c r="I119" s="189"/>
    </row>
    <row r="120" ht="12.75">
      <c r="I120" s="189"/>
    </row>
    <row r="121" ht="12.75">
      <c r="I121" s="189"/>
    </row>
    <row r="122" ht="12.75">
      <c r="I122" s="189"/>
    </row>
    <row r="123" ht="12.75">
      <c r="I123" s="189"/>
    </row>
    <row r="124" ht="12.75">
      <c r="I124" s="189"/>
    </row>
    <row r="125" ht="12.75">
      <c r="I125" s="189"/>
    </row>
    <row r="126" ht="12.75">
      <c r="I126" s="189"/>
    </row>
    <row r="127" ht="12.75">
      <c r="I127" s="189"/>
    </row>
    <row r="128" ht="12.75">
      <c r="I128" s="189"/>
    </row>
    <row r="129" ht="12.75">
      <c r="I129" s="189"/>
    </row>
    <row r="130" ht="12.75">
      <c r="I130" s="189"/>
    </row>
    <row r="131" ht="12.75">
      <c r="I131" s="189"/>
    </row>
    <row r="132" ht="12.75">
      <c r="I132" s="189"/>
    </row>
    <row r="133" ht="12.75">
      <c r="I133" s="189"/>
    </row>
    <row r="134" ht="12.75">
      <c r="I134" s="189"/>
    </row>
    <row r="135" ht="12.75">
      <c r="I135" s="189"/>
    </row>
    <row r="136" ht="12.75">
      <c r="I136" s="189"/>
    </row>
    <row r="137" ht="12.75">
      <c r="I137" s="189"/>
    </row>
    <row r="138" ht="12.75">
      <c r="I138" s="189"/>
    </row>
    <row r="139" ht="12.75">
      <c r="I139" s="189"/>
    </row>
    <row r="140" ht="12.75">
      <c r="I140" s="189"/>
    </row>
    <row r="141" ht="12.75">
      <c r="I141" s="189"/>
    </row>
    <row r="142" ht="12.75">
      <c r="I142" s="189"/>
    </row>
    <row r="143" ht="12.75">
      <c r="I143" s="189"/>
    </row>
    <row r="144" ht="12.75">
      <c r="I144" s="189"/>
    </row>
    <row r="145" ht="12.75">
      <c r="I145" s="189"/>
    </row>
    <row r="146" ht="12.75">
      <c r="I146" s="189"/>
    </row>
    <row r="147" ht="12.75">
      <c r="I147" s="189"/>
    </row>
    <row r="148" ht="12.75">
      <c r="I148" s="189"/>
    </row>
    <row r="149" ht="12.75">
      <c r="I149" s="189"/>
    </row>
    <row r="150" ht="12.75">
      <c r="I150" s="189"/>
    </row>
    <row r="151" ht="12.75">
      <c r="I151" s="189"/>
    </row>
    <row r="152" ht="12.75">
      <c r="I152" s="189"/>
    </row>
    <row r="153" ht="12.75">
      <c r="I153" s="189"/>
    </row>
    <row r="154" ht="12.75">
      <c r="I154" s="189"/>
    </row>
    <row r="155" ht="12.75">
      <c r="I155" s="189"/>
    </row>
    <row r="156" ht="12.75">
      <c r="I156" s="189"/>
    </row>
    <row r="157" ht="12.75">
      <c r="I157" s="189"/>
    </row>
    <row r="158" ht="12.75">
      <c r="I158" s="189"/>
    </row>
    <row r="159" ht="12.75">
      <c r="I159" s="189"/>
    </row>
    <row r="160" ht="12.75">
      <c r="I160" s="189"/>
    </row>
    <row r="161" ht="12.75">
      <c r="I161" s="189"/>
    </row>
    <row r="162" ht="12.75">
      <c r="I162" s="189"/>
    </row>
    <row r="163" ht="12.75">
      <c r="I163" s="189"/>
    </row>
    <row r="164" ht="12.75">
      <c r="I164" s="189"/>
    </row>
    <row r="165" ht="12.75">
      <c r="I165" s="189"/>
    </row>
    <row r="166" ht="12.75">
      <c r="I166" s="189"/>
    </row>
    <row r="167" ht="12.75">
      <c r="I167" s="189"/>
    </row>
    <row r="168" ht="12.75">
      <c r="I168" s="189"/>
    </row>
    <row r="169" ht="12.75">
      <c r="I169" s="189"/>
    </row>
    <row r="170" ht="12.75">
      <c r="I170" s="189"/>
    </row>
    <row r="171" ht="12.75">
      <c r="I171" s="189"/>
    </row>
    <row r="172" ht="12.75">
      <c r="I172" s="189"/>
    </row>
    <row r="173" ht="12.75">
      <c r="I173" s="189"/>
    </row>
    <row r="174" ht="12.75">
      <c r="I174" s="189"/>
    </row>
    <row r="175" ht="12.75">
      <c r="I175" s="189"/>
    </row>
    <row r="176" ht="12.75">
      <c r="I176" s="189"/>
    </row>
    <row r="177" ht="12.75">
      <c r="I177" s="189"/>
    </row>
    <row r="178" ht="12.75">
      <c r="I178" s="189"/>
    </row>
    <row r="179" ht="12.75">
      <c r="I179" s="189"/>
    </row>
    <row r="180" ht="12.75">
      <c r="I180" s="189"/>
    </row>
    <row r="181" ht="12.75">
      <c r="I181" s="189"/>
    </row>
    <row r="182" ht="12.75">
      <c r="I182" s="189"/>
    </row>
    <row r="183" ht="12.75">
      <c r="I183" s="189"/>
    </row>
    <row r="184" ht="12.75">
      <c r="I184" s="189"/>
    </row>
    <row r="185" ht="12.75">
      <c r="I185" s="189"/>
    </row>
    <row r="186" ht="12.75">
      <c r="I186" s="189"/>
    </row>
    <row r="187" ht="12.75">
      <c r="I187" s="189"/>
    </row>
    <row r="188" ht="12.75">
      <c r="I188" s="189"/>
    </row>
    <row r="189" ht="12.75">
      <c r="I189" s="189"/>
    </row>
    <row r="190" ht="12.75">
      <c r="I190" s="189"/>
    </row>
    <row r="191" ht="12.75">
      <c r="I191" s="189"/>
    </row>
    <row r="192" ht="12.75">
      <c r="I192" s="189"/>
    </row>
    <row r="193" ht="12.75">
      <c r="I193" s="189"/>
    </row>
    <row r="194" ht="12.75">
      <c r="I194" s="189"/>
    </row>
    <row r="195" ht="12.75">
      <c r="I195" s="189"/>
    </row>
    <row r="196" ht="12.75">
      <c r="I196" s="189"/>
    </row>
    <row r="197" ht="12.75">
      <c r="I197" s="189"/>
    </row>
    <row r="198" ht="12.75">
      <c r="I198" s="189"/>
    </row>
    <row r="199" ht="12.75">
      <c r="I199" s="189"/>
    </row>
    <row r="200" ht="12.75">
      <c r="I200" s="189"/>
    </row>
    <row r="201" ht="12.75">
      <c r="I201" s="189"/>
    </row>
    <row r="202" ht="12.75">
      <c r="I202" s="189"/>
    </row>
    <row r="203" ht="12.75">
      <c r="I203" s="189"/>
    </row>
    <row r="204" ht="12.75">
      <c r="I204" s="189"/>
    </row>
    <row r="205" ht="12.75">
      <c r="I205" s="189"/>
    </row>
    <row r="206" ht="12.75">
      <c r="I206" s="189"/>
    </row>
    <row r="207" ht="12.75">
      <c r="I207" s="189"/>
    </row>
    <row r="208" ht="12.75">
      <c r="I208" s="189"/>
    </row>
    <row r="209" ht="12.75">
      <c r="I209" s="189"/>
    </row>
    <row r="210" ht="12.75">
      <c r="I210" s="189"/>
    </row>
    <row r="211" ht="12.75">
      <c r="I211" s="189"/>
    </row>
    <row r="212" ht="12.75">
      <c r="I212" s="189"/>
    </row>
    <row r="213" ht="12.75">
      <c r="I213" s="189"/>
    </row>
    <row r="214" ht="12.75">
      <c r="I214" s="189"/>
    </row>
    <row r="215" ht="12.75">
      <c r="I215" s="189"/>
    </row>
    <row r="216" ht="12.75">
      <c r="I216" s="189"/>
    </row>
    <row r="217" ht="12.75">
      <c r="I217" s="189"/>
    </row>
    <row r="218" ht="12.75">
      <c r="I218" s="189"/>
    </row>
    <row r="219" ht="12.75">
      <c r="I219" s="189"/>
    </row>
    <row r="220" ht="12.75">
      <c r="I220" s="189"/>
    </row>
    <row r="221" ht="12.75">
      <c r="I221" s="189"/>
    </row>
    <row r="222" ht="12.75">
      <c r="I222" s="189"/>
    </row>
    <row r="223" ht="12.75">
      <c r="I223" s="189"/>
    </row>
    <row r="224" ht="12.75">
      <c r="I224" s="189"/>
    </row>
    <row r="225" ht="12.75">
      <c r="I225" s="189"/>
    </row>
    <row r="226" ht="12.75">
      <c r="I226" s="189"/>
    </row>
    <row r="227" ht="12.75">
      <c r="I227" s="189"/>
    </row>
    <row r="228" ht="12.75">
      <c r="I228" s="189"/>
    </row>
    <row r="229" ht="12.75">
      <c r="I229" s="189"/>
    </row>
    <row r="230" ht="12.75">
      <c r="I230" s="189"/>
    </row>
    <row r="231" ht="12.75">
      <c r="I231" s="189"/>
    </row>
    <row r="232" ht="12.75">
      <c r="I232" s="189"/>
    </row>
    <row r="233" ht="12.75">
      <c r="I233" s="189"/>
    </row>
    <row r="234" ht="12.75">
      <c r="I234" s="189"/>
    </row>
    <row r="235" ht="12.75">
      <c r="I235" s="189"/>
    </row>
    <row r="236" ht="12.75">
      <c r="I236" s="189"/>
    </row>
    <row r="237" ht="12.75">
      <c r="I237" s="189"/>
    </row>
    <row r="238" ht="12.75">
      <c r="I238" s="189"/>
    </row>
    <row r="239" ht="12.75">
      <c r="I239" s="189"/>
    </row>
    <row r="240" ht="12.75">
      <c r="I240" s="189"/>
    </row>
    <row r="241" ht="12.75">
      <c r="I241" s="189"/>
    </row>
    <row r="242" ht="12.75">
      <c r="I242" s="189"/>
    </row>
    <row r="243" ht="12.75">
      <c r="I243" s="189"/>
    </row>
    <row r="244" ht="12.75">
      <c r="I244" s="189"/>
    </row>
    <row r="245" ht="12.75">
      <c r="I245" s="189"/>
    </row>
    <row r="246" ht="12.75">
      <c r="I246" s="189"/>
    </row>
    <row r="247" ht="12.75">
      <c r="I247" s="189"/>
    </row>
    <row r="248" ht="12.75">
      <c r="I248" s="189"/>
    </row>
    <row r="249" ht="12.75">
      <c r="I249" s="189"/>
    </row>
    <row r="250" ht="12.75">
      <c r="I250" s="189"/>
    </row>
    <row r="251" ht="12.75">
      <c r="I251" s="189"/>
    </row>
    <row r="252" ht="12.75">
      <c r="I252" s="189"/>
    </row>
    <row r="253" ht="12.75">
      <c r="I253" s="189"/>
    </row>
    <row r="254" ht="12.75">
      <c r="I254" s="189"/>
    </row>
    <row r="255" ht="12.75">
      <c r="I255" s="189"/>
    </row>
    <row r="256" ht="12.75">
      <c r="I256" s="189"/>
    </row>
    <row r="257" ht="12.75">
      <c r="I257" s="189"/>
    </row>
    <row r="258" ht="12.75">
      <c r="I258" s="189"/>
    </row>
    <row r="259" ht="12.75">
      <c r="I259" s="189"/>
    </row>
    <row r="260" ht="12.75">
      <c r="I260" s="189"/>
    </row>
    <row r="261" ht="12.75">
      <c r="I261" s="189"/>
    </row>
    <row r="262" ht="12.75">
      <c r="I262" s="189"/>
    </row>
    <row r="263" ht="12.75">
      <c r="I263" s="189"/>
    </row>
    <row r="264" ht="12.75">
      <c r="I264" s="189"/>
    </row>
    <row r="265" ht="12.75">
      <c r="I265" s="189"/>
    </row>
    <row r="266" ht="12.75">
      <c r="I266" s="189"/>
    </row>
    <row r="267" ht="12.75">
      <c r="I267" s="189"/>
    </row>
    <row r="268" ht="12.75">
      <c r="I268" s="189"/>
    </row>
    <row r="269" ht="12.75">
      <c r="I269" s="189"/>
    </row>
    <row r="270" ht="12.75">
      <c r="I270" s="189"/>
    </row>
    <row r="271" ht="12.75">
      <c r="I271" s="189"/>
    </row>
    <row r="272" ht="12.75">
      <c r="I272" s="189"/>
    </row>
    <row r="273" ht="12.75">
      <c r="I273" s="189"/>
    </row>
    <row r="274" ht="12.75">
      <c r="I274" s="189"/>
    </row>
    <row r="275" ht="12.75">
      <c r="I275" s="189"/>
    </row>
    <row r="276" ht="12.75">
      <c r="I276" s="189"/>
    </row>
    <row r="277" ht="12.75">
      <c r="I277" s="189"/>
    </row>
    <row r="278" ht="12.75">
      <c r="I278" s="189"/>
    </row>
    <row r="279" ht="12.75">
      <c r="I279" s="189"/>
    </row>
    <row r="280" ht="12.75">
      <c r="I280" s="189"/>
    </row>
    <row r="281" ht="12.75">
      <c r="I281" s="189"/>
    </row>
    <row r="282" ht="12.75">
      <c r="I282" s="189"/>
    </row>
    <row r="283" ht="12.75">
      <c r="I283" s="189"/>
    </row>
    <row r="284" ht="12.75">
      <c r="I284" s="189"/>
    </row>
    <row r="285" ht="12.75">
      <c r="I285" s="189"/>
    </row>
    <row r="286" ht="12.75">
      <c r="I286" s="189"/>
    </row>
    <row r="287" ht="12.75">
      <c r="I287" s="189"/>
    </row>
    <row r="288" ht="12.75">
      <c r="I288" s="189"/>
    </row>
    <row r="289" ht="12.75">
      <c r="I289" s="189"/>
    </row>
    <row r="290" ht="12.75">
      <c r="I290" s="189"/>
    </row>
    <row r="291" ht="12.75">
      <c r="I291" s="189"/>
    </row>
    <row r="292" ht="12.75">
      <c r="I292" s="189"/>
    </row>
    <row r="293" ht="12.75">
      <c r="I293" s="189"/>
    </row>
    <row r="294" ht="12.75">
      <c r="I294" s="189"/>
    </row>
    <row r="295" ht="12.75">
      <c r="I295" s="189"/>
    </row>
    <row r="296" ht="12.75">
      <c r="I296" s="189"/>
    </row>
    <row r="297" ht="12.75">
      <c r="I297" s="189"/>
    </row>
    <row r="298" ht="12.75">
      <c r="I298" s="189"/>
    </row>
    <row r="299" ht="12.75">
      <c r="I299" s="189"/>
    </row>
    <row r="300" ht="12.75">
      <c r="I300" s="189"/>
    </row>
    <row r="301" ht="12.75">
      <c r="I301" s="189"/>
    </row>
    <row r="302" ht="12.75">
      <c r="I302" s="189"/>
    </row>
    <row r="303" ht="12.75">
      <c r="I303" s="189"/>
    </row>
    <row r="304" ht="12.75">
      <c r="I304" s="189"/>
    </row>
    <row r="305" ht="12.75">
      <c r="I305" s="189"/>
    </row>
    <row r="306" ht="12.75">
      <c r="I306" s="189"/>
    </row>
    <row r="307" ht="12.75">
      <c r="I307" s="189"/>
    </row>
    <row r="308" ht="12.75">
      <c r="I308" s="189"/>
    </row>
    <row r="309" ht="12.75">
      <c r="I309" s="189"/>
    </row>
    <row r="310" ht="12.75">
      <c r="I310" s="189"/>
    </row>
    <row r="311" ht="12.75">
      <c r="I311" s="189"/>
    </row>
    <row r="312" ht="12.75">
      <c r="I312" s="189"/>
    </row>
    <row r="313" ht="12.75">
      <c r="I313" s="189"/>
    </row>
    <row r="314" ht="12.75">
      <c r="I314" s="189"/>
    </row>
    <row r="315" ht="12.75">
      <c r="I315" s="189"/>
    </row>
    <row r="316" ht="12.75">
      <c r="I316" s="189"/>
    </row>
    <row r="317" ht="12.75">
      <c r="I317" s="189"/>
    </row>
    <row r="318" ht="12.75">
      <c r="I318" s="189"/>
    </row>
    <row r="319" ht="12.75">
      <c r="I319" s="189"/>
    </row>
    <row r="320" ht="12.75">
      <c r="I320" s="189"/>
    </row>
    <row r="321" ht="12.75">
      <c r="I321" s="189"/>
    </row>
    <row r="322" ht="12.75">
      <c r="I322" s="189"/>
    </row>
    <row r="323" ht="12.75">
      <c r="I323" s="189"/>
    </row>
    <row r="324" ht="12.75">
      <c r="I324" s="189"/>
    </row>
    <row r="325" ht="12.75">
      <c r="I325" s="189"/>
    </row>
    <row r="326" ht="12.75">
      <c r="I326" s="189"/>
    </row>
    <row r="327" ht="12.75">
      <c r="I327" s="189"/>
    </row>
    <row r="328" ht="12.75">
      <c r="I328" s="189"/>
    </row>
    <row r="329" ht="12.75">
      <c r="I329" s="189"/>
    </row>
    <row r="330" ht="12.75">
      <c r="I330" s="189"/>
    </row>
    <row r="331" ht="12.75">
      <c r="I331" s="189"/>
    </row>
    <row r="332" ht="12.75">
      <c r="I332" s="189"/>
    </row>
    <row r="333" ht="12.75">
      <c r="I333" s="189"/>
    </row>
    <row r="334" ht="12.75">
      <c r="I334" s="273"/>
    </row>
    <row r="335" ht="12.75">
      <c r="I335" s="273"/>
    </row>
    <row r="336" ht="12.75">
      <c r="I336" s="273"/>
    </row>
    <row r="337" ht="12.75">
      <c r="I337" s="273"/>
    </row>
    <row r="338" ht="12.75">
      <c r="I338" s="273"/>
    </row>
    <row r="339" ht="12.75">
      <c r="I339" s="273"/>
    </row>
    <row r="340" ht="12.75">
      <c r="I340" s="273"/>
    </row>
    <row r="341" ht="12.75">
      <c r="I341" s="273"/>
    </row>
    <row r="342" ht="12.75">
      <c r="I342" s="273"/>
    </row>
    <row r="343" ht="12.75">
      <c r="I343" s="273"/>
    </row>
    <row r="344" ht="12.75">
      <c r="I344" s="273"/>
    </row>
    <row r="345" ht="12.75">
      <c r="I345" s="273"/>
    </row>
    <row r="346" ht="12.75">
      <c r="I346" s="273"/>
    </row>
    <row r="347" ht="12.75">
      <c r="I347" s="273"/>
    </row>
    <row r="348" ht="12.75">
      <c r="I348" s="273"/>
    </row>
    <row r="349" ht="12.75">
      <c r="I349" s="273"/>
    </row>
    <row r="350" ht="12.75">
      <c r="I350" s="273"/>
    </row>
    <row r="351" ht="12.75">
      <c r="I351" s="273"/>
    </row>
    <row r="352" ht="12.75">
      <c r="I352" s="273"/>
    </row>
    <row r="353" ht="12.75">
      <c r="I353" s="273"/>
    </row>
    <row r="354" ht="12.75">
      <c r="I354" s="273"/>
    </row>
    <row r="355" ht="12.75">
      <c r="I355" s="273"/>
    </row>
    <row r="356" ht="12.75">
      <c r="I356" s="273"/>
    </row>
    <row r="357" ht="12.75">
      <c r="I357" s="273"/>
    </row>
    <row r="358" ht="12.75">
      <c r="I358" s="273"/>
    </row>
    <row r="359" ht="12.75">
      <c r="I359" s="273"/>
    </row>
    <row r="360" ht="12.75">
      <c r="I360" s="273"/>
    </row>
    <row r="361" ht="12.75">
      <c r="I361" s="273"/>
    </row>
    <row r="362" ht="12.75">
      <c r="I362" s="273"/>
    </row>
    <row r="363" ht="12.75">
      <c r="I363" s="273"/>
    </row>
    <row r="364" ht="12.75">
      <c r="I364" s="273"/>
    </row>
    <row r="365" ht="12.75">
      <c r="I365" s="273"/>
    </row>
    <row r="366" ht="12.75">
      <c r="I366" s="273"/>
    </row>
    <row r="367" ht="12.75">
      <c r="I367" s="273"/>
    </row>
    <row r="368" ht="12.75">
      <c r="I368" s="273"/>
    </row>
    <row r="369" ht="12.75">
      <c r="I369" s="273"/>
    </row>
    <row r="370" ht="12.75">
      <c r="I370" s="273"/>
    </row>
    <row r="371" ht="12.75">
      <c r="I371" s="273"/>
    </row>
    <row r="372" ht="12.75">
      <c r="I372" s="273"/>
    </row>
    <row r="373" ht="12.75">
      <c r="I373" s="273"/>
    </row>
    <row r="374" ht="12.75">
      <c r="I374" s="273"/>
    </row>
    <row r="375" ht="12.75">
      <c r="I375" s="273"/>
    </row>
    <row r="376" ht="12.75">
      <c r="I376" s="273"/>
    </row>
    <row r="377" ht="12.75">
      <c r="I377" s="273"/>
    </row>
    <row r="378" ht="12.75">
      <c r="I378" s="273"/>
    </row>
    <row r="379" ht="12.75">
      <c r="I379" s="273"/>
    </row>
    <row r="380" ht="12.75">
      <c r="I380" s="273"/>
    </row>
    <row r="381" ht="12.75">
      <c r="I381" s="273"/>
    </row>
    <row r="382" ht="12.75">
      <c r="I382" s="273"/>
    </row>
    <row r="383" ht="12.75">
      <c r="I383" s="273"/>
    </row>
    <row r="384" ht="12.75">
      <c r="I384" s="273"/>
    </row>
    <row r="385" ht="12.75">
      <c r="I385" s="273"/>
    </row>
    <row r="386" ht="12.75">
      <c r="I386" s="273"/>
    </row>
    <row r="387" ht="12.75">
      <c r="I387" s="273"/>
    </row>
    <row r="388" ht="12.75">
      <c r="I388" s="273"/>
    </row>
    <row r="389" ht="12.75">
      <c r="I389" s="273"/>
    </row>
    <row r="390" ht="12.75">
      <c r="I390" s="273"/>
    </row>
    <row r="391" ht="12.75">
      <c r="I391" s="273"/>
    </row>
    <row r="392" ht="12.75">
      <c r="I392" s="273"/>
    </row>
    <row r="393" ht="12.75">
      <c r="I393" s="273"/>
    </row>
    <row r="394" ht="12.75">
      <c r="I394" s="273"/>
    </row>
    <row r="395" ht="12.75">
      <c r="I395" s="273"/>
    </row>
    <row r="396" ht="12.75">
      <c r="I396" s="273"/>
    </row>
    <row r="397" ht="12.75">
      <c r="I397" s="273"/>
    </row>
    <row r="398" ht="12.75">
      <c r="I398" s="273"/>
    </row>
    <row r="399" ht="12.75">
      <c r="I399" s="273"/>
    </row>
    <row r="400" ht="12.75">
      <c r="I400" s="273"/>
    </row>
    <row r="401" ht="12.75">
      <c r="I401" s="273"/>
    </row>
    <row r="402" ht="12.75">
      <c r="I402" s="273"/>
    </row>
    <row r="403" ht="12.75">
      <c r="I403" s="273"/>
    </row>
    <row r="404" ht="12.75">
      <c r="I404" s="273"/>
    </row>
    <row r="405" ht="12.75">
      <c r="I405" s="273"/>
    </row>
    <row r="406" ht="12.75">
      <c r="I406" s="273"/>
    </row>
    <row r="407" ht="12.75">
      <c r="I407" s="273"/>
    </row>
    <row r="408" ht="12.75">
      <c r="I408" s="273"/>
    </row>
    <row r="409" ht="12.75">
      <c r="I409" s="273"/>
    </row>
    <row r="410" ht="12.75">
      <c r="I410" s="273"/>
    </row>
    <row r="411" ht="12.75">
      <c r="I411" s="273"/>
    </row>
    <row r="412" ht="12.75">
      <c r="I412" s="273"/>
    </row>
    <row r="413" ht="12.75">
      <c r="I413" s="273"/>
    </row>
    <row r="414" ht="12.75">
      <c r="I414" s="273"/>
    </row>
    <row r="415" ht="12.75">
      <c r="I415" s="273"/>
    </row>
    <row r="416" ht="12.75">
      <c r="I416" s="273"/>
    </row>
    <row r="417" ht="12.75">
      <c r="I417" s="273"/>
    </row>
    <row r="418" ht="12.75">
      <c r="I418" s="273"/>
    </row>
    <row r="419" ht="12.75">
      <c r="I419" s="273"/>
    </row>
    <row r="420" ht="12.75">
      <c r="I420" s="273"/>
    </row>
    <row r="421" ht="12.75">
      <c r="I421" s="273"/>
    </row>
    <row r="422" ht="12.75">
      <c r="I422" s="273"/>
    </row>
    <row r="423" ht="12.75">
      <c r="I423" s="273"/>
    </row>
    <row r="424" ht="12.75">
      <c r="I424" s="273"/>
    </row>
    <row r="425" ht="12.75">
      <c r="I425" s="273"/>
    </row>
    <row r="426" ht="12.75">
      <c r="I426" s="273"/>
    </row>
    <row r="427" ht="12.75">
      <c r="I427" s="273"/>
    </row>
    <row r="428" ht="12.75">
      <c r="I428" s="273"/>
    </row>
    <row r="429" ht="12.75">
      <c r="I429" s="273"/>
    </row>
    <row r="430" ht="12.75">
      <c r="I430" s="273"/>
    </row>
    <row r="431" ht="12.75">
      <c r="I431" s="273"/>
    </row>
    <row r="432" ht="12.75">
      <c r="I432" s="273"/>
    </row>
    <row r="433" ht="12.75">
      <c r="I433" s="273"/>
    </row>
    <row r="434" ht="12.75">
      <c r="I434" s="273"/>
    </row>
    <row r="435" ht="12.75">
      <c r="I435" s="273"/>
    </row>
    <row r="436" ht="12.75">
      <c r="I436" s="273"/>
    </row>
    <row r="437" ht="12.75">
      <c r="I437" s="273"/>
    </row>
    <row r="438" ht="12.75">
      <c r="I438" s="273"/>
    </row>
    <row r="439" ht="12.75">
      <c r="I439" s="273"/>
    </row>
    <row r="440" ht="12.75">
      <c r="I440" s="273"/>
    </row>
    <row r="441" ht="12.75">
      <c r="I441" s="273"/>
    </row>
    <row r="442" ht="12.75">
      <c r="I442" s="273"/>
    </row>
    <row r="443" ht="12.75">
      <c r="I443" s="273"/>
    </row>
    <row r="444" ht="12.75">
      <c r="I444" s="273"/>
    </row>
    <row r="445" ht="12.75">
      <c r="I445" s="273"/>
    </row>
    <row r="446" ht="12.75">
      <c r="I446" s="273"/>
    </row>
    <row r="447" ht="12.75">
      <c r="I447" s="273"/>
    </row>
    <row r="448" ht="12.75">
      <c r="I448" s="273"/>
    </row>
    <row r="449" ht="12.75">
      <c r="I449" s="273"/>
    </row>
    <row r="450" ht="12.75">
      <c r="I450" s="273"/>
    </row>
    <row r="451" ht="12.75">
      <c r="I451" s="273"/>
    </row>
    <row r="452" ht="12.75">
      <c r="I452" s="273"/>
    </row>
    <row r="453" ht="12.75">
      <c r="I453" s="273"/>
    </row>
    <row r="454" ht="12.75">
      <c r="I454" s="273"/>
    </row>
    <row r="455" ht="12.75">
      <c r="I455" s="273"/>
    </row>
    <row r="456" ht="12.75">
      <c r="I456" s="273"/>
    </row>
    <row r="457" ht="12.75">
      <c r="I457" s="273"/>
    </row>
    <row r="458" ht="12.75">
      <c r="I458" s="273"/>
    </row>
    <row r="459" ht="12.75">
      <c r="I459" s="273"/>
    </row>
    <row r="460" ht="12.75">
      <c r="I460" s="273"/>
    </row>
    <row r="461" ht="12.75">
      <c r="I461" s="273"/>
    </row>
    <row r="462" ht="12.75">
      <c r="I462" s="273"/>
    </row>
    <row r="463" ht="12.75">
      <c r="I463" s="273"/>
    </row>
    <row r="464" ht="12.75">
      <c r="I464" s="273"/>
    </row>
    <row r="465" ht="12.75">
      <c r="I465" s="273"/>
    </row>
    <row r="466" ht="12.75">
      <c r="I466" s="273"/>
    </row>
    <row r="467" ht="12.75">
      <c r="I467" s="273"/>
    </row>
    <row r="468" ht="12.75">
      <c r="I468" s="273"/>
    </row>
    <row r="469" ht="12.75">
      <c r="I469" s="273"/>
    </row>
    <row r="470" ht="12.75">
      <c r="I470" s="273"/>
    </row>
    <row r="471" ht="12.75">
      <c r="I471" s="273"/>
    </row>
    <row r="472" ht="12.75">
      <c r="I472" s="273"/>
    </row>
    <row r="473" ht="12.75">
      <c r="I473" s="273"/>
    </row>
    <row r="474" ht="12.75">
      <c r="I474" s="273"/>
    </row>
    <row r="475" ht="12.75">
      <c r="I475" s="273"/>
    </row>
    <row r="476" ht="12.75">
      <c r="I476" s="273"/>
    </row>
    <row r="477" ht="12.75">
      <c r="I477" s="273"/>
    </row>
    <row r="478" ht="12.75">
      <c r="I478" s="273"/>
    </row>
    <row r="479" ht="12.75">
      <c r="I479" s="273"/>
    </row>
    <row r="480" ht="12.75">
      <c r="I480" s="273"/>
    </row>
    <row r="481" ht="12.75">
      <c r="I481" s="273"/>
    </row>
    <row r="482" ht="12.75">
      <c r="I482" s="273"/>
    </row>
    <row r="483" ht="12.75">
      <c r="I483" s="273"/>
    </row>
    <row r="484" ht="12.75">
      <c r="I484" s="273"/>
    </row>
    <row r="485" ht="12.75">
      <c r="I485" s="273"/>
    </row>
    <row r="486" ht="12.75">
      <c r="I486" s="273"/>
    </row>
    <row r="487" ht="12.75">
      <c r="I487" s="273"/>
    </row>
    <row r="488" ht="12.75">
      <c r="I488" s="273"/>
    </row>
    <row r="489" ht="12.75">
      <c r="I489" s="273"/>
    </row>
    <row r="490" ht="12.75">
      <c r="I490" s="273"/>
    </row>
    <row r="491" ht="12.75">
      <c r="I491" s="273"/>
    </row>
    <row r="492" ht="12.75">
      <c r="I492" s="273"/>
    </row>
    <row r="493" ht="12.75">
      <c r="I493" s="273"/>
    </row>
    <row r="494" ht="12.75">
      <c r="I494" s="273"/>
    </row>
    <row r="495" ht="12.75">
      <c r="I495" s="273"/>
    </row>
    <row r="496" ht="12.75">
      <c r="I496" s="273"/>
    </row>
    <row r="497" ht="12.75">
      <c r="I497" s="273"/>
    </row>
    <row r="498" ht="12.75">
      <c r="I498" s="273"/>
    </row>
    <row r="499" ht="12.75">
      <c r="I499" s="273"/>
    </row>
    <row r="500" ht="12.75">
      <c r="I500" s="273"/>
    </row>
    <row r="501" ht="12.75">
      <c r="I501" s="273"/>
    </row>
    <row r="502" ht="12.75">
      <c r="I502" s="273"/>
    </row>
    <row r="503" ht="12.75">
      <c r="I503" s="273"/>
    </row>
    <row r="504" ht="12.75">
      <c r="I504" s="273"/>
    </row>
    <row r="505" ht="12.75">
      <c r="I505" s="273"/>
    </row>
    <row r="506" ht="12.75">
      <c r="I506" s="273"/>
    </row>
    <row r="507" ht="12.75">
      <c r="I507" s="273"/>
    </row>
    <row r="508" ht="12.75">
      <c r="I508" s="273"/>
    </row>
    <row r="509" ht="12.75">
      <c r="I509" s="273"/>
    </row>
    <row r="510" ht="12.75">
      <c r="I510" s="273"/>
    </row>
    <row r="511" ht="12.75">
      <c r="I511" s="273"/>
    </row>
    <row r="512" ht="12.75">
      <c r="I512" s="273"/>
    </row>
    <row r="513" ht="12.75">
      <c r="I513" s="273"/>
    </row>
    <row r="514" ht="12.75">
      <c r="I514" s="273"/>
    </row>
    <row r="515" ht="12.75">
      <c r="I515" s="273"/>
    </row>
    <row r="516" ht="12.75">
      <c r="I516" s="273"/>
    </row>
    <row r="517" ht="12.75">
      <c r="I517" s="273"/>
    </row>
    <row r="518" ht="12.75">
      <c r="I518" s="273"/>
    </row>
    <row r="519" ht="12.75">
      <c r="I519" s="273"/>
    </row>
    <row r="520" ht="12.75">
      <c r="I520" s="273"/>
    </row>
    <row r="521" ht="12.75">
      <c r="I521" s="273"/>
    </row>
    <row r="522" ht="12.75">
      <c r="I522" s="273"/>
    </row>
    <row r="523" ht="12.75">
      <c r="I523" s="273"/>
    </row>
    <row r="524" ht="12.75">
      <c r="I524" s="273"/>
    </row>
    <row r="525" ht="12.75">
      <c r="I525" s="273"/>
    </row>
    <row r="526" ht="12.75">
      <c r="I526" s="273"/>
    </row>
    <row r="527" ht="12.75">
      <c r="I527" s="273"/>
    </row>
    <row r="528" ht="12.75">
      <c r="I528" s="273"/>
    </row>
    <row r="529" ht="12.75">
      <c r="I529" s="273"/>
    </row>
    <row r="530" ht="12.75">
      <c r="I530" s="273"/>
    </row>
    <row r="531" ht="12.75">
      <c r="I531" s="273"/>
    </row>
    <row r="532" ht="12.75">
      <c r="I532" s="273"/>
    </row>
    <row r="533" ht="12.75">
      <c r="I533" s="273"/>
    </row>
    <row r="534" ht="12.75">
      <c r="I534" s="273"/>
    </row>
    <row r="535" ht="12.75">
      <c r="I535" s="273"/>
    </row>
    <row r="536" ht="12.75">
      <c r="I536" s="273"/>
    </row>
    <row r="537" ht="12.75">
      <c r="I537" s="273"/>
    </row>
    <row r="538" ht="12.75">
      <c r="I538" s="273"/>
    </row>
    <row r="539" ht="12.75">
      <c r="I539" s="273"/>
    </row>
    <row r="540" ht="12.75">
      <c r="I540" s="273"/>
    </row>
    <row r="541" ht="12.75">
      <c r="I541" s="273"/>
    </row>
    <row r="542" ht="12.75">
      <c r="I542" s="273"/>
    </row>
    <row r="543" ht="12.75">
      <c r="I543" s="273"/>
    </row>
    <row r="544" ht="12.75">
      <c r="I544" s="273"/>
    </row>
    <row r="545" ht="12.75">
      <c r="I545" s="273"/>
    </row>
    <row r="546" ht="12.75">
      <c r="I546" s="273"/>
    </row>
    <row r="547" ht="12.75">
      <c r="I547" s="273"/>
    </row>
    <row r="548" ht="12.75">
      <c r="I548" s="273"/>
    </row>
    <row r="549" ht="12.75">
      <c r="I549" s="273"/>
    </row>
    <row r="550" ht="12.75">
      <c r="I550" s="273"/>
    </row>
    <row r="551" ht="12.75">
      <c r="I551" s="273"/>
    </row>
    <row r="552" ht="12.75">
      <c r="I552" s="273"/>
    </row>
    <row r="553" ht="12.75">
      <c r="I553" s="273"/>
    </row>
    <row r="554" ht="12.75">
      <c r="I554" s="273"/>
    </row>
    <row r="555" ht="12.75">
      <c r="I555" s="273"/>
    </row>
    <row r="556" ht="12.75">
      <c r="I556" s="273"/>
    </row>
    <row r="557" ht="12.75">
      <c r="I557" s="273"/>
    </row>
    <row r="558" ht="12.75">
      <c r="I558" s="273"/>
    </row>
    <row r="559" ht="12.75">
      <c r="I559" s="273"/>
    </row>
    <row r="560" ht="12.75">
      <c r="I560" s="273"/>
    </row>
    <row r="561" ht="12.75">
      <c r="I561" s="273"/>
    </row>
    <row r="562" ht="12.75">
      <c r="I562" s="273"/>
    </row>
    <row r="563" ht="12.75">
      <c r="I563" s="273"/>
    </row>
    <row r="564" ht="12.75">
      <c r="I564" s="273"/>
    </row>
    <row r="565" ht="12.75">
      <c r="I565" s="273"/>
    </row>
    <row r="566" ht="12.75">
      <c r="I566" s="273"/>
    </row>
    <row r="567" ht="12.75">
      <c r="I567" s="273"/>
    </row>
    <row r="568" ht="12.75">
      <c r="I568" s="273"/>
    </row>
    <row r="569" ht="12.75">
      <c r="I569" s="273"/>
    </row>
    <row r="570" ht="12.75">
      <c r="I570" s="273"/>
    </row>
    <row r="571" ht="12.75">
      <c r="I571" s="273"/>
    </row>
    <row r="572" ht="12.75">
      <c r="I572" s="273"/>
    </row>
    <row r="573" ht="12.75">
      <c r="I573" s="273"/>
    </row>
    <row r="574" ht="12.75">
      <c r="I574" s="273"/>
    </row>
    <row r="575" ht="12.75">
      <c r="I575" s="273"/>
    </row>
    <row r="576" ht="12.75">
      <c r="I576" s="273"/>
    </row>
    <row r="577" ht="12.75">
      <c r="I577" s="273"/>
    </row>
    <row r="578" ht="12.75">
      <c r="I578" s="273"/>
    </row>
    <row r="579" ht="12.75">
      <c r="I579" s="273"/>
    </row>
    <row r="580" ht="12.75">
      <c r="I580" s="273"/>
    </row>
    <row r="581" ht="12.75">
      <c r="I581" s="273"/>
    </row>
    <row r="582" ht="12.75">
      <c r="I582" s="273"/>
    </row>
    <row r="583" ht="12.75">
      <c r="I583" s="273"/>
    </row>
    <row r="584" ht="12.75">
      <c r="I584" s="273"/>
    </row>
    <row r="585" ht="12.75">
      <c r="I585" s="273"/>
    </row>
    <row r="586" ht="12.75">
      <c r="I586" s="273"/>
    </row>
    <row r="587" ht="12.75">
      <c r="I587" s="273"/>
    </row>
    <row r="588" ht="12.75">
      <c r="I588" s="273"/>
    </row>
    <row r="589" ht="12.75">
      <c r="I589" s="273"/>
    </row>
    <row r="590" ht="12.75">
      <c r="I590" s="273"/>
    </row>
    <row r="591" ht="12.75">
      <c r="I591" s="273"/>
    </row>
    <row r="592" ht="12.75">
      <c r="I592" s="273"/>
    </row>
    <row r="593" ht="12.75">
      <c r="I593" s="273"/>
    </row>
    <row r="594" ht="12.75">
      <c r="I594" s="273"/>
    </row>
    <row r="595" ht="12.75">
      <c r="I595" s="273"/>
    </row>
    <row r="596" ht="12.75">
      <c r="I596" s="273"/>
    </row>
    <row r="597" ht="12.75">
      <c r="I597" s="273"/>
    </row>
    <row r="598" ht="12.75">
      <c r="I598" s="273"/>
    </row>
    <row r="599" ht="12.75">
      <c r="I599" s="273"/>
    </row>
    <row r="600" ht="12.75">
      <c r="I600" s="273"/>
    </row>
    <row r="601" ht="12.75">
      <c r="I601" s="273"/>
    </row>
    <row r="602" ht="12.75">
      <c r="I602" s="273"/>
    </row>
    <row r="603" ht="12.75">
      <c r="I603" s="273"/>
    </row>
    <row r="604" ht="12.75">
      <c r="I604" s="273"/>
    </row>
    <row r="605" ht="12.75">
      <c r="I605" s="273"/>
    </row>
    <row r="606" ht="12.75">
      <c r="I606" s="273"/>
    </row>
    <row r="607" ht="12.75">
      <c r="I607" s="273"/>
    </row>
    <row r="608" ht="12.75">
      <c r="I608" s="273"/>
    </row>
    <row r="609" ht="12.75">
      <c r="I609" s="273"/>
    </row>
    <row r="610" ht="12.75">
      <c r="I610" s="273"/>
    </row>
    <row r="611" ht="12.75">
      <c r="I611" s="273"/>
    </row>
    <row r="612" ht="12.75">
      <c r="I612" s="273"/>
    </row>
    <row r="613" ht="12.75">
      <c r="I613" s="273"/>
    </row>
    <row r="614" ht="12.75">
      <c r="I614" s="273"/>
    </row>
    <row r="615" ht="12.75">
      <c r="I615" s="273"/>
    </row>
    <row r="616" ht="12.75">
      <c r="I616" s="273"/>
    </row>
    <row r="617" ht="12.75">
      <c r="I617" s="273"/>
    </row>
    <row r="618" ht="12.75">
      <c r="I618" s="273"/>
    </row>
    <row r="619" ht="12.75">
      <c r="I619" s="273"/>
    </row>
    <row r="620" ht="12.75">
      <c r="I620" s="273"/>
    </row>
    <row r="621" ht="12.75">
      <c r="I621" s="273"/>
    </row>
    <row r="622" ht="12.75">
      <c r="I622" s="273"/>
    </row>
    <row r="623" ht="12.75">
      <c r="I623" s="273"/>
    </row>
    <row r="624" ht="12.75">
      <c r="I624" s="273"/>
    </row>
    <row r="625" ht="12.75">
      <c r="I625" s="273"/>
    </row>
    <row r="626" ht="12.75">
      <c r="I626" s="273"/>
    </row>
    <row r="627" ht="12.75">
      <c r="I627" s="273"/>
    </row>
    <row r="628" ht="12.75">
      <c r="I628" s="273"/>
    </row>
    <row r="629" ht="12.75">
      <c r="I629" s="273"/>
    </row>
    <row r="630" ht="12.75">
      <c r="I630" s="273"/>
    </row>
    <row r="631" ht="12.75">
      <c r="I631" s="273"/>
    </row>
    <row r="632" ht="12.75">
      <c r="I632" s="273"/>
    </row>
    <row r="633" ht="12.75">
      <c r="I633" s="273"/>
    </row>
    <row r="634" ht="12.75">
      <c r="I634" s="273"/>
    </row>
    <row r="635" ht="12.75">
      <c r="I635" s="273"/>
    </row>
    <row r="636" ht="12.75">
      <c r="I636" s="273"/>
    </row>
    <row r="637" ht="12.75">
      <c r="I637" s="273"/>
    </row>
    <row r="638" ht="12.75">
      <c r="I638" s="273"/>
    </row>
    <row r="639" ht="12.75">
      <c r="I639" s="273"/>
    </row>
    <row r="640" ht="12.75">
      <c r="I640" s="273"/>
    </row>
    <row r="641" ht="12.75">
      <c r="I641" s="273"/>
    </row>
    <row r="642" ht="12.75">
      <c r="I642" s="273"/>
    </row>
    <row r="643" ht="12.75">
      <c r="I643" s="273"/>
    </row>
    <row r="644" ht="12.75">
      <c r="I644" s="273"/>
    </row>
    <row r="645" ht="12.75">
      <c r="I645" s="273"/>
    </row>
    <row r="646" ht="12.75">
      <c r="I646" s="273"/>
    </row>
    <row r="647" ht="12.75">
      <c r="I647" s="273"/>
    </row>
    <row r="648" ht="12.75">
      <c r="I648" s="273"/>
    </row>
    <row r="649" ht="12.75">
      <c r="I649" s="273"/>
    </row>
    <row r="650" ht="12.75">
      <c r="I650" s="273"/>
    </row>
    <row r="651" ht="12.75">
      <c r="I651" s="273"/>
    </row>
    <row r="652" ht="12.75">
      <c r="I652" s="273"/>
    </row>
    <row r="653" ht="12.75">
      <c r="I653" s="273"/>
    </row>
    <row r="654" ht="12.75">
      <c r="I654" s="273"/>
    </row>
    <row r="655" ht="12.75">
      <c r="I655" s="273"/>
    </row>
    <row r="656" ht="12.75">
      <c r="I656" s="273"/>
    </row>
    <row r="657" ht="12.75">
      <c r="I657" s="273"/>
    </row>
    <row r="658" ht="12.75">
      <c r="I658" s="273"/>
    </row>
    <row r="659" ht="12.75">
      <c r="I659" s="273"/>
    </row>
    <row r="660" ht="12.75">
      <c r="I660" s="273"/>
    </row>
    <row r="661" ht="12.75">
      <c r="I661" s="273"/>
    </row>
    <row r="662" ht="12.75">
      <c r="I662" s="273"/>
    </row>
    <row r="663" ht="12.75">
      <c r="I663" s="273"/>
    </row>
    <row r="664" ht="12.75">
      <c r="I664" s="273"/>
    </row>
    <row r="665" ht="12.75">
      <c r="I665" s="273"/>
    </row>
    <row r="666" ht="12.75">
      <c r="I666" s="273"/>
    </row>
    <row r="667" ht="12.75">
      <c r="I667" s="273"/>
    </row>
    <row r="668" ht="12.75">
      <c r="I668" s="273"/>
    </row>
    <row r="669" ht="12.75">
      <c r="I669" s="273"/>
    </row>
    <row r="670" ht="12.75">
      <c r="I670" s="273"/>
    </row>
    <row r="671" ht="12.75">
      <c r="I671" s="273"/>
    </row>
    <row r="672" ht="12.75">
      <c r="I672" s="273"/>
    </row>
    <row r="673" ht="12.75">
      <c r="I673" s="273"/>
    </row>
    <row r="674" ht="12.75">
      <c r="I674" s="273"/>
    </row>
    <row r="675" ht="12.75">
      <c r="I675" s="273"/>
    </row>
    <row r="676" ht="12.75">
      <c r="I676" s="273"/>
    </row>
    <row r="677" ht="12.75">
      <c r="I677" s="273"/>
    </row>
    <row r="678" ht="12.75">
      <c r="I678" s="273"/>
    </row>
    <row r="679" ht="12.75">
      <c r="I679" s="273"/>
    </row>
    <row r="680" ht="12.75">
      <c r="I680" s="273"/>
    </row>
    <row r="681" ht="12.75">
      <c r="I681" s="273"/>
    </row>
    <row r="682" ht="12.75">
      <c r="I682" s="273"/>
    </row>
    <row r="683" ht="12.75">
      <c r="I683" s="273"/>
    </row>
    <row r="684" ht="12.75">
      <c r="I684" s="273"/>
    </row>
    <row r="685" ht="12.75">
      <c r="I685" s="273"/>
    </row>
    <row r="686" ht="12.75">
      <c r="I686" s="273"/>
    </row>
    <row r="687" ht="12.75">
      <c r="I687" s="273"/>
    </row>
    <row r="688" ht="12.75">
      <c r="I688" s="273"/>
    </row>
    <row r="689" ht="12.75">
      <c r="I689" s="273"/>
    </row>
    <row r="690" ht="12.75">
      <c r="I690" s="273"/>
    </row>
    <row r="691" ht="12.75">
      <c r="I691" s="273"/>
    </row>
    <row r="692" ht="12.75">
      <c r="I692" s="273"/>
    </row>
    <row r="693" ht="12.75">
      <c r="I693" s="273"/>
    </row>
    <row r="694" ht="12.75">
      <c r="I694" s="273"/>
    </row>
    <row r="695" ht="12.75">
      <c r="I695" s="273"/>
    </row>
    <row r="696" ht="12.75">
      <c r="I696" s="273"/>
    </row>
    <row r="697" ht="12.75">
      <c r="I697" s="273"/>
    </row>
    <row r="698" ht="12.75">
      <c r="I698" s="273"/>
    </row>
    <row r="699" ht="12.75">
      <c r="I699" s="273"/>
    </row>
    <row r="700" ht="12.75">
      <c r="I700" s="273"/>
    </row>
    <row r="701" ht="12.75">
      <c r="I701" s="273"/>
    </row>
    <row r="702" ht="12.75">
      <c r="I702" s="273"/>
    </row>
    <row r="703" ht="12.75">
      <c r="I703" s="273"/>
    </row>
    <row r="704" ht="12.75">
      <c r="I704" s="273"/>
    </row>
    <row r="705" ht="12.75">
      <c r="I705" s="273"/>
    </row>
    <row r="706" ht="12.75">
      <c r="I706" s="273"/>
    </row>
    <row r="707" ht="12.75">
      <c r="I707" s="273"/>
    </row>
    <row r="708" ht="12.75">
      <c r="I708" s="273"/>
    </row>
    <row r="709" ht="12.75">
      <c r="I709" s="273"/>
    </row>
    <row r="710" ht="12.75">
      <c r="I710" s="273"/>
    </row>
    <row r="711" ht="12.75">
      <c r="I711" s="273"/>
    </row>
    <row r="712" ht="12.75">
      <c r="I712" s="273"/>
    </row>
    <row r="713" ht="12.75">
      <c r="I713" s="273"/>
    </row>
    <row r="714" ht="12.75">
      <c r="I714" s="273"/>
    </row>
    <row r="715" ht="12.75">
      <c r="I715" s="273"/>
    </row>
    <row r="716" ht="12.75">
      <c r="I716" s="273"/>
    </row>
    <row r="717" ht="12.75">
      <c r="I717" s="273"/>
    </row>
    <row r="718" ht="12.75">
      <c r="I718" s="273"/>
    </row>
    <row r="719" ht="12.75">
      <c r="I719" s="273"/>
    </row>
    <row r="720" ht="12.75">
      <c r="I720" s="273"/>
    </row>
    <row r="721" ht="12.75">
      <c r="I721" s="273"/>
    </row>
    <row r="722" ht="12.75">
      <c r="I722" s="273"/>
    </row>
    <row r="723" ht="12.75">
      <c r="I723" s="273"/>
    </row>
    <row r="724" ht="12.75">
      <c r="I724" s="273"/>
    </row>
    <row r="725" ht="12.75">
      <c r="I725" s="273"/>
    </row>
    <row r="726" ht="12.75">
      <c r="I726" s="273"/>
    </row>
    <row r="727" ht="12.75">
      <c r="I727" s="273"/>
    </row>
    <row r="728" ht="12.75">
      <c r="I728" s="273"/>
    </row>
    <row r="729" ht="12.75">
      <c r="I729" s="273"/>
    </row>
    <row r="730" ht="12.75">
      <c r="I730" s="273"/>
    </row>
    <row r="731" ht="12.75">
      <c r="I731" s="273"/>
    </row>
    <row r="732" ht="12.75">
      <c r="I732" s="273"/>
    </row>
    <row r="733" ht="12.75">
      <c r="I733" s="273"/>
    </row>
    <row r="734" ht="12.75">
      <c r="I734" s="273"/>
    </row>
    <row r="735" ht="12.75">
      <c r="I735" s="273"/>
    </row>
    <row r="736" ht="12.75">
      <c r="I736" s="273"/>
    </row>
    <row r="737" ht="12.75">
      <c r="I737" s="273"/>
    </row>
    <row r="738" ht="12.75">
      <c r="I738" s="273"/>
    </row>
    <row r="739" ht="12.75">
      <c r="I739" s="273"/>
    </row>
    <row r="740" ht="12.75">
      <c r="I740" s="273"/>
    </row>
    <row r="741" ht="12.75">
      <c r="I741" s="273"/>
    </row>
    <row r="742" ht="12.75">
      <c r="I742" s="273"/>
    </row>
    <row r="743" ht="12.75">
      <c r="I743" s="273"/>
    </row>
    <row r="744" ht="12.75">
      <c r="I744" s="273"/>
    </row>
    <row r="745" ht="12.75">
      <c r="I745" s="273"/>
    </row>
    <row r="746" ht="12.75">
      <c r="I746" s="273"/>
    </row>
    <row r="747" ht="12.75">
      <c r="I747" s="273"/>
    </row>
    <row r="748" ht="12.75">
      <c r="I748" s="273"/>
    </row>
    <row r="749" ht="12.75">
      <c r="I749" s="273"/>
    </row>
    <row r="750" ht="12.75">
      <c r="I750" s="273"/>
    </row>
    <row r="751" ht="12.75">
      <c r="I751" s="273"/>
    </row>
    <row r="752" ht="12.75">
      <c r="I752" s="273"/>
    </row>
    <row r="753" ht="12.75">
      <c r="I753" s="273"/>
    </row>
    <row r="754" ht="12.75">
      <c r="I754" s="273"/>
    </row>
    <row r="755" ht="12.75">
      <c r="I755" s="273"/>
    </row>
    <row r="756" ht="12.75">
      <c r="I756" s="273"/>
    </row>
    <row r="757" ht="12.75">
      <c r="I757" s="273"/>
    </row>
    <row r="758" ht="12.75">
      <c r="I758" s="273"/>
    </row>
    <row r="759" ht="12.75">
      <c r="I759" s="273"/>
    </row>
    <row r="760" ht="12.75">
      <c r="I760" s="273"/>
    </row>
    <row r="761" ht="12.75">
      <c r="I761" s="273"/>
    </row>
    <row r="762" ht="12.75">
      <c r="I762" s="273"/>
    </row>
    <row r="763" ht="12.75">
      <c r="I763" s="273"/>
    </row>
    <row r="764" ht="12.75">
      <c r="I764" s="273"/>
    </row>
    <row r="765" ht="12.75">
      <c r="I765" s="273"/>
    </row>
    <row r="766" ht="12.75">
      <c r="I766" s="273"/>
    </row>
    <row r="767" ht="12.75">
      <c r="I767" s="273"/>
    </row>
    <row r="768" ht="12.75">
      <c r="I768" s="273"/>
    </row>
    <row r="769" ht="12.75">
      <c r="I769" s="273"/>
    </row>
    <row r="770" ht="12.75">
      <c r="I770" s="273"/>
    </row>
    <row r="771" ht="12.75">
      <c r="I771" s="273"/>
    </row>
    <row r="772" ht="12.75">
      <c r="I772" s="273"/>
    </row>
    <row r="773" ht="12.75">
      <c r="I773" s="273"/>
    </row>
    <row r="774" ht="12.75">
      <c r="I774" s="273"/>
    </row>
    <row r="775" ht="12.75">
      <c r="I775" s="273"/>
    </row>
    <row r="776" ht="12.75">
      <c r="I776" s="273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6.421875" style="41" bestFit="1" customWidth="1"/>
    <col min="2" max="5" width="8.421875" style="41" bestFit="1" customWidth="1"/>
    <col min="6" max="6" width="7.140625" style="41" bestFit="1" customWidth="1"/>
    <col min="7" max="7" width="7.00390625" style="41" bestFit="1" customWidth="1"/>
    <col min="8" max="8" width="7.140625" style="41" bestFit="1" customWidth="1"/>
    <col min="9" max="9" width="6.8515625" style="41" bestFit="1" customWidth="1"/>
    <col min="10" max="10" width="10.421875" style="41" bestFit="1" customWidth="1"/>
    <col min="11" max="11" width="45.00390625" style="41" customWidth="1"/>
    <col min="12" max="15" width="8.421875" style="41" bestFit="1" customWidth="1"/>
    <col min="16" max="16" width="7.140625" style="41" bestFit="1" customWidth="1"/>
    <col min="17" max="17" width="6.8515625" style="41" bestFit="1" customWidth="1"/>
    <col min="18" max="18" width="7.140625" style="41" bestFit="1" customWidth="1"/>
    <col min="19" max="19" width="6.8515625" style="41" bestFit="1" customWidth="1"/>
    <col min="20" max="16384" width="9.140625" style="41" customWidth="1"/>
  </cols>
  <sheetData>
    <row r="1" spans="1:19" ht="12.75">
      <c r="A1" s="1467" t="s">
        <v>473</v>
      </c>
      <c r="B1" s="1467"/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</row>
    <row r="2" spans="1:19" ht="15.75">
      <c r="A2" s="1466" t="s">
        <v>1226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466"/>
    </row>
    <row r="3" spans="1:19" ht="13.5" thickBot="1">
      <c r="A3" s="73"/>
      <c r="B3" s="73"/>
      <c r="C3" s="73"/>
      <c r="D3" s="73"/>
      <c r="E3" s="73"/>
      <c r="F3" s="73"/>
      <c r="G3" s="73"/>
      <c r="H3" s="1462" t="s">
        <v>116</v>
      </c>
      <c r="I3" s="1462"/>
      <c r="K3" s="73"/>
      <c r="L3" s="73"/>
      <c r="M3" s="73"/>
      <c r="N3" s="73"/>
      <c r="O3" s="73"/>
      <c r="P3" s="73"/>
      <c r="Q3" s="73"/>
      <c r="R3" s="1462" t="s">
        <v>116</v>
      </c>
      <c r="S3" s="1462"/>
    </row>
    <row r="4" spans="1:19" ht="13.5" thickTop="1">
      <c r="A4" s="840"/>
      <c r="B4" s="1008">
        <v>2011</v>
      </c>
      <c r="C4" s="981">
        <v>2011</v>
      </c>
      <c r="D4" s="981">
        <v>2012</v>
      </c>
      <c r="E4" s="981">
        <v>2012</v>
      </c>
      <c r="F4" s="1456" t="s">
        <v>1084</v>
      </c>
      <c r="G4" s="1457"/>
      <c r="H4" s="1457"/>
      <c r="I4" s="1458"/>
      <c r="K4" s="840"/>
      <c r="L4" s="1008">
        <v>2011</v>
      </c>
      <c r="M4" s="981">
        <v>2011</v>
      </c>
      <c r="N4" s="981">
        <v>2012</v>
      </c>
      <c r="O4" s="981">
        <v>2012</v>
      </c>
      <c r="P4" s="1456" t="s">
        <v>1084</v>
      </c>
      <c r="Q4" s="1457"/>
      <c r="R4" s="1457"/>
      <c r="S4" s="1458"/>
    </row>
    <row r="5" spans="1:19" ht="12.75">
      <c r="A5" s="1009" t="s">
        <v>295</v>
      </c>
      <c r="B5" s="1010" t="s">
        <v>759</v>
      </c>
      <c r="C5" s="983" t="s">
        <v>384</v>
      </c>
      <c r="D5" s="983" t="s">
        <v>409</v>
      </c>
      <c r="E5" s="983" t="s">
        <v>432</v>
      </c>
      <c r="F5" s="1463" t="s">
        <v>431</v>
      </c>
      <c r="G5" s="1464"/>
      <c r="H5" s="1463" t="s">
        <v>255</v>
      </c>
      <c r="I5" s="1465"/>
      <c r="K5" s="1009" t="s">
        <v>295</v>
      </c>
      <c r="L5" s="1010" t="s">
        <v>759</v>
      </c>
      <c r="M5" s="983" t="s">
        <v>384</v>
      </c>
      <c r="N5" s="983" t="s">
        <v>409</v>
      </c>
      <c r="O5" s="983" t="s">
        <v>432</v>
      </c>
      <c r="P5" s="1463" t="s">
        <v>431</v>
      </c>
      <c r="Q5" s="1464"/>
      <c r="R5" s="1463" t="s">
        <v>255</v>
      </c>
      <c r="S5" s="1465"/>
    </row>
    <row r="6" spans="1:19" ht="12.75">
      <c r="A6" s="1011"/>
      <c r="B6" s="1012"/>
      <c r="C6" s="810"/>
      <c r="D6" s="810"/>
      <c r="E6" s="810"/>
      <c r="F6" s="810" t="s">
        <v>385</v>
      </c>
      <c r="G6" s="810" t="s">
        <v>410</v>
      </c>
      <c r="H6" s="810" t="s">
        <v>385</v>
      </c>
      <c r="I6" s="811" t="s">
        <v>410</v>
      </c>
      <c r="K6" s="1011"/>
      <c r="L6" s="1012"/>
      <c r="M6" s="810"/>
      <c r="N6" s="810"/>
      <c r="O6" s="810"/>
      <c r="P6" s="810" t="s">
        <v>385</v>
      </c>
      <c r="Q6" s="810" t="s">
        <v>410</v>
      </c>
      <c r="R6" s="810" t="s">
        <v>385</v>
      </c>
      <c r="S6" s="811" t="s">
        <v>410</v>
      </c>
    </row>
    <row r="7" spans="1:19" s="73" customFormat="1" ht="12.75">
      <c r="A7" s="194" t="s">
        <v>1186</v>
      </c>
      <c r="B7" s="106">
        <v>18278.48467097</v>
      </c>
      <c r="C7" s="105">
        <v>18531.849659589996</v>
      </c>
      <c r="D7" s="105">
        <v>28794.08333632381</v>
      </c>
      <c r="E7" s="105">
        <v>30584.998365670097</v>
      </c>
      <c r="F7" s="105">
        <v>253.36498861999644</v>
      </c>
      <c r="G7" s="105">
        <v>1.3861378182098008</v>
      </c>
      <c r="H7" s="105">
        <v>1790.915029346288</v>
      </c>
      <c r="I7" s="196">
        <v>6.2197327431050535</v>
      </c>
      <c r="J7" s="112"/>
      <c r="K7" s="1389" t="s">
        <v>1208</v>
      </c>
      <c r="L7" s="1390">
        <v>17543.01106912</v>
      </c>
      <c r="M7" s="1390">
        <v>17243.429868672</v>
      </c>
      <c r="N7" s="1390">
        <v>17493.73130175474</v>
      </c>
      <c r="O7" s="1390">
        <v>18053.524832308</v>
      </c>
      <c r="P7" s="1390">
        <v>-299.58120044799944</v>
      </c>
      <c r="Q7" s="1390">
        <v>-1.7076954421771744</v>
      </c>
      <c r="R7" s="1390">
        <v>559.7935305532628</v>
      </c>
      <c r="S7" s="1391">
        <v>3.1999664388186404</v>
      </c>
    </row>
    <row r="8" spans="1:19" s="37" customFormat="1" ht="12.75">
      <c r="A8" s="198" t="s">
        <v>305</v>
      </c>
      <c r="B8" s="184">
        <v>2048.67468898</v>
      </c>
      <c r="C8" s="197">
        <v>4470.99436135</v>
      </c>
      <c r="D8" s="197">
        <v>2797.9137915141005</v>
      </c>
      <c r="E8" s="197">
        <v>2933.0339877700003</v>
      </c>
      <c r="F8" s="199">
        <v>2422.31967237</v>
      </c>
      <c r="G8" s="199">
        <v>118.23837554102019</v>
      </c>
      <c r="H8" s="199">
        <v>135.12019625589983</v>
      </c>
      <c r="I8" s="1013">
        <v>4.8293194974666855</v>
      </c>
      <c r="J8" s="39"/>
      <c r="K8" s="198" t="s">
        <v>1209</v>
      </c>
      <c r="L8" s="199">
        <v>11829.07816704</v>
      </c>
      <c r="M8" s="199">
        <v>11620.75764046</v>
      </c>
      <c r="N8" s="199">
        <v>11594.3432973572</v>
      </c>
      <c r="O8" s="199">
        <v>11408.479005246998</v>
      </c>
      <c r="P8" s="199">
        <v>-208.32052657999884</v>
      </c>
      <c r="Q8" s="199">
        <v>-1.761088426657401</v>
      </c>
      <c r="R8" s="199">
        <v>-185.86429211020186</v>
      </c>
      <c r="S8" s="177">
        <v>-1.6030601073591424</v>
      </c>
    </row>
    <row r="9" spans="1:19" s="37" customFormat="1" ht="12.75">
      <c r="A9" s="198" t="s">
        <v>306</v>
      </c>
      <c r="B9" s="176">
        <v>1310.96642236</v>
      </c>
      <c r="C9" s="199">
        <v>1632.0501481099998</v>
      </c>
      <c r="D9" s="199">
        <v>1757.2036578750005</v>
      </c>
      <c r="E9" s="199">
        <v>1702.57810481</v>
      </c>
      <c r="F9" s="176">
        <v>321.08372574999976</v>
      </c>
      <c r="G9" s="199">
        <v>24.4921395600648</v>
      </c>
      <c r="H9" s="199">
        <v>-54.62555306500053</v>
      </c>
      <c r="I9" s="1013">
        <v>-3.1086637465266613</v>
      </c>
      <c r="K9" s="198" t="s">
        <v>872</v>
      </c>
      <c r="L9" s="199">
        <v>109.24748722</v>
      </c>
      <c r="M9" s="199">
        <v>99.69302522</v>
      </c>
      <c r="N9" s="199">
        <v>87.867018306</v>
      </c>
      <c r="O9" s="199">
        <v>89.50573623000001</v>
      </c>
      <c r="P9" s="199">
        <v>-9.554462000000001</v>
      </c>
      <c r="Q9" s="199">
        <v>-8.745704128424897</v>
      </c>
      <c r="R9" s="199">
        <v>1.6387179240000052</v>
      </c>
      <c r="S9" s="177">
        <v>1.8649977609267585</v>
      </c>
    </row>
    <row r="10" spans="1:19" s="37" customFormat="1" ht="12.75">
      <c r="A10" s="198" t="s">
        <v>307</v>
      </c>
      <c r="B10" s="176">
        <v>2081.8060426300003</v>
      </c>
      <c r="C10" s="199">
        <v>3666.57877413</v>
      </c>
      <c r="D10" s="199">
        <v>4382.5101739421</v>
      </c>
      <c r="E10" s="199">
        <v>4667.22008653</v>
      </c>
      <c r="F10" s="176">
        <v>1584.7727314999997</v>
      </c>
      <c r="G10" s="199">
        <v>76.12489823969935</v>
      </c>
      <c r="H10" s="199">
        <v>284.70991258790036</v>
      </c>
      <c r="I10" s="1013">
        <v>6.496503174841503</v>
      </c>
      <c r="K10" s="198" t="s">
        <v>1210</v>
      </c>
      <c r="L10" s="199">
        <v>3709.3670420799995</v>
      </c>
      <c r="M10" s="199">
        <v>3792.9219645919993</v>
      </c>
      <c r="N10" s="199">
        <v>3866.2562353819994</v>
      </c>
      <c r="O10" s="199">
        <v>4198.292695047</v>
      </c>
      <c r="P10" s="199">
        <v>83.55492251199985</v>
      </c>
      <c r="Q10" s="199">
        <v>2.2525385480630966</v>
      </c>
      <c r="R10" s="199">
        <v>332.0364596650006</v>
      </c>
      <c r="S10" s="177">
        <v>8.588061407476639</v>
      </c>
    </row>
    <row r="11" spans="1:19" s="37" customFormat="1" ht="12.75">
      <c r="A11" s="198" t="s">
        <v>1187</v>
      </c>
      <c r="B11" s="176">
        <v>193.55895646999997</v>
      </c>
      <c r="C11" s="199">
        <v>215.1011071</v>
      </c>
      <c r="D11" s="199">
        <v>258.713175423</v>
      </c>
      <c r="E11" s="199">
        <v>1028.33289589</v>
      </c>
      <c r="F11" s="176">
        <v>21.542150630000037</v>
      </c>
      <c r="G11" s="199">
        <v>11.12950339414487</v>
      </c>
      <c r="H11" s="199">
        <v>769.619720467</v>
      </c>
      <c r="I11" s="1013">
        <v>297.4799096368633</v>
      </c>
      <c r="K11" s="198" t="s">
        <v>339</v>
      </c>
      <c r="L11" s="199">
        <v>1895.3179948800002</v>
      </c>
      <c r="M11" s="199">
        <v>1730.05793532</v>
      </c>
      <c r="N11" s="199">
        <v>1945.2647507095403</v>
      </c>
      <c r="O11" s="199">
        <v>2357.247395784</v>
      </c>
      <c r="P11" s="199">
        <v>-165.26005956000017</v>
      </c>
      <c r="Q11" s="199">
        <v>-8.719384293634768</v>
      </c>
      <c r="R11" s="199">
        <v>411.9826450744599</v>
      </c>
      <c r="S11" s="177">
        <v>21.17874417475504</v>
      </c>
    </row>
    <row r="12" spans="1:19" s="37" customFormat="1" ht="12.75">
      <c r="A12" s="198" t="s">
        <v>1188</v>
      </c>
      <c r="B12" s="1014">
        <v>12643.47895323</v>
      </c>
      <c r="C12" s="201">
        <v>8547.120483609999</v>
      </c>
      <c r="D12" s="201">
        <v>19597.7425375696</v>
      </c>
      <c r="E12" s="201">
        <v>20253.833290670096</v>
      </c>
      <c r="F12" s="199">
        <v>-4096.358469620001</v>
      </c>
      <c r="G12" s="199">
        <v>-32.39898199516925</v>
      </c>
      <c r="H12" s="199">
        <v>656.0907531004959</v>
      </c>
      <c r="I12" s="1013">
        <v>3.347787388484901</v>
      </c>
      <c r="K12" s="194" t="s">
        <v>1211</v>
      </c>
      <c r="L12" s="105">
        <v>32198.03019216</v>
      </c>
      <c r="M12" s="105">
        <v>33362.626814273004</v>
      </c>
      <c r="N12" s="105">
        <v>36089.8500807535</v>
      </c>
      <c r="O12" s="105">
        <v>35830.520577020005</v>
      </c>
      <c r="P12" s="105">
        <v>1164.5966221130038</v>
      </c>
      <c r="Q12" s="105">
        <v>3.6169809617626085</v>
      </c>
      <c r="R12" s="105">
        <v>-259.3295037334974</v>
      </c>
      <c r="S12" s="175">
        <v>-0.7185663092343968</v>
      </c>
    </row>
    <row r="13" spans="1:19" s="73" customFormat="1" ht="12.75">
      <c r="A13" s="194" t="s">
        <v>1189</v>
      </c>
      <c r="B13" s="106">
        <v>2680.2969866900003</v>
      </c>
      <c r="C13" s="105">
        <v>2461.1696322300004</v>
      </c>
      <c r="D13" s="105">
        <v>2712.5788700635994</v>
      </c>
      <c r="E13" s="105">
        <v>2322.1097429699994</v>
      </c>
      <c r="F13" s="105">
        <v>-219.12735445999988</v>
      </c>
      <c r="G13" s="105">
        <v>-8.17548784885247</v>
      </c>
      <c r="H13" s="105">
        <v>-390.46912709360004</v>
      </c>
      <c r="I13" s="196">
        <v>-14.394756642944914</v>
      </c>
      <c r="K13" s="1392" t="s">
        <v>1212</v>
      </c>
      <c r="L13" s="1393">
        <v>8721.984791299998</v>
      </c>
      <c r="M13" s="1393">
        <v>8593.89661516</v>
      </c>
      <c r="N13" s="1393">
        <v>7931.5543567268005</v>
      </c>
      <c r="O13" s="1393">
        <v>7870.57560375</v>
      </c>
      <c r="P13" s="1393">
        <v>-128.0881761399978</v>
      </c>
      <c r="Q13" s="1393">
        <v>-1.4685668366191509</v>
      </c>
      <c r="R13" s="1393">
        <v>-60.97875297680093</v>
      </c>
      <c r="S13" s="1394">
        <v>-0.7688121424154961</v>
      </c>
    </row>
    <row r="14" spans="1:19" s="37" customFormat="1" ht="12.75">
      <c r="A14" s="198" t="s">
        <v>1190</v>
      </c>
      <c r="B14" s="184">
        <v>1100.88494977</v>
      </c>
      <c r="C14" s="197">
        <v>1053.11322525</v>
      </c>
      <c r="D14" s="197">
        <v>891.0235563995999</v>
      </c>
      <c r="E14" s="197">
        <v>838.7802741299998</v>
      </c>
      <c r="F14" s="199">
        <v>-47.771724520000134</v>
      </c>
      <c r="G14" s="199">
        <v>-4.339393006506333</v>
      </c>
      <c r="H14" s="199">
        <v>-52.24328226960006</v>
      </c>
      <c r="I14" s="1013">
        <v>-5.863288562280205</v>
      </c>
      <c r="K14" s="198" t="s">
        <v>1213</v>
      </c>
      <c r="L14" s="199">
        <v>6072.6427103</v>
      </c>
      <c r="M14" s="199">
        <v>6164.450798259999</v>
      </c>
      <c r="N14" s="199">
        <v>5777.211207737701</v>
      </c>
      <c r="O14" s="199">
        <v>5795.0104797700005</v>
      </c>
      <c r="P14" s="199">
        <v>91.80808795999928</v>
      </c>
      <c r="Q14" s="199">
        <v>1.5118308838470063</v>
      </c>
      <c r="R14" s="199">
        <v>17.799272032299086</v>
      </c>
      <c r="S14" s="177">
        <v>0.30809453544747767</v>
      </c>
    </row>
    <row r="15" spans="1:19" s="37" customFormat="1" ht="12.75">
      <c r="A15" s="198" t="s">
        <v>308</v>
      </c>
      <c r="B15" s="176">
        <v>106.13046679999998</v>
      </c>
      <c r="C15" s="199">
        <v>104.39852536999999</v>
      </c>
      <c r="D15" s="199">
        <v>110.90624482899997</v>
      </c>
      <c r="E15" s="199">
        <v>114.84603560999997</v>
      </c>
      <c r="F15" s="176">
        <v>-1.731941429999992</v>
      </c>
      <c r="G15" s="199">
        <v>-1.6318984380458714</v>
      </c>
      <c r="H15" s="199">
        <v>3.9397907809999992</v>
      </c>
      <c r="I15" s="1013">
        <v>3.5523615348031465</v>
      </c>
      <c r="K15" s="198" t="s">
        <v>873</v>
      </c>
      <c r="L15" s="199">
        <v>0</v>
      </c>
      <c r="M15" s="199">
        <v>0</v>
      </c>
      <c r="N15" s="199">
        <v>0</v>
      </c>
      <c r="O15" s="199">
        <v>0</v>
      </c>
      <c r="P15" s="199"/>
      <c r="Q15" s="199"/>
      <c r="R15" s="199"/>
      <c r="S15" s="177"/>
    </row>
    <row r="16" spans="1:19" s="37" customFormat="1" ht="12.75">
      <c r="A16" s="198" t="s">
        <v>309</v>
      </c>
      <c r="B16" s="176">
        <v>215.94988650000002</v>
      </c>
      <c r="C16" s="199">
        <v>214.08797803</v>
      </c>
      <c r="D16" s="199">
        <v>193.71553791</v>
      </c>
      <c r="E16" s="199">
        <v>200.30425430000003</v>
      </c>
      <c r="F16" s="176">
        <v>-1.8619084700000315</v>
      </c>
      <c r="G16" s="199">
        <v>-0.8621946971942638</v>
      </c>
      <c r="H16" s="199">
        <v>6.58871639000003</v>
      </c>
      <c r="I16" s="1013">
        <v>3.401232787563556</v>
      </c>
      <c r="K16" s="198" t="s">
        <v>874</v>
      </c>
      <c r="L16" s="199">
        <v>0</v>
      </c>
      <c r="M16" s="199">
        <v>0</v>
      </c>
      <c r="N16" s="199">
        <v>0</v>
      </c>
      <c r="O16" s="199">
        <v>0</v>
      </c>
      <c r="P16" s="199"/>
      <c r="Q16" s="199"/>
      <c r="R16" s="199"/>
      <c r="S16" s="177"/>
    </row>
    <row r="17" spans="1:19" s="37" customFormat="1" ht="12.75">
      <c r="A17" s="198" t="s">
        <v>310</v>
      </c>
      <c r="B17" s="176">
        <v>18.951999999999998</v>
      </c>
      <c r="C17" s="199">
        <v>5.155622053</v>
      </c>
      <c r="D17" s="199">
        <v>2.8245818439999995</v>
      </c>
      <c r="E17" s="199">
        <v>2.499772</v>
      </c>
      <c r="F17" s="176">
        <v>-13.796377946999998</v>
      </c>
      <c r="G17" s="199">
        <v>-72.79642226150274</v>
      </c>
      <c r="H17" s="199">
        <v>-0.32480984399999935</v>
      </c>
      <c r="I17" s="1013">
        <v>-11.49939573144121</v>
      </c>
      <c r="J17" s="39"/>
      <c r="K17" s="198" t="s">
        <v>875</v>
      </c>
      <c r="L17" s="199">
        <v>6665.300606050004</v>
      </c>
      <c r="M17" s="199">
        <v>7826.520966323004</v>
      </c>
      <c r="N17" s="199">
        <v>12333.686117361</v>
      </c>
      <c r="O17" s="199">
        <v>12617.704668060001</v>
      </c>
      <c r="P17" s="199">
        <v>1161.2203602730006</v>
      </c>
      <c r="Q17" s="199">
        <v>17.421875304753343</v>
      </c>
      <c r="R17" s="199">
        <v>284.01855069900193</v>
      </c>
      <c r="S17" s="177">
        <v>2.3027872445952315</v>
      </c>
    </row>
    <row r="18" spans="1:19" s="37" customFormat="1" ht="12.75">
      <c r="A18" s="198" t="s">
        <v>311</v>
      </c>
      <c r="B18" s="176">
        <v>13.894052850000001</v>
      </c>
      <c r="C18" s="199">
        <v>8.97177469</v>
      </c>
      <c r="D18" s="199">
        <v>18.571079188000002</v>
      </c>
      <c r="E18" s="199">
        <v>5.778027999999999</v>
      </c>
      <c r="F18" s="176">
        <v>-4.922278160000001</v>
      </c>
      <c r="G18" s="199">
        <v>-35.427230723395446</v>
      </c>
      <c r="H18" s="199">
        <v>-12.793051188000003</v>
      </c>
      <c r="I18" s="1013">
        <v>-68.88695621020472</v>
      </c>
      <c r="K18" s="198" t="s">
        <v>1214</v>
      </c>
      <c r="L18" s="199">
        <v>1436.6316319500002</v>
      </c>
      <c r="M18" s="199">
        <v>1467.5351450500002</v>
      </c>
      <c r="N18" s="199">
        <v>1807.0050915900003</v>
      </c>
      <c r="O18" s="199">
        <v>1813.2704145499997</v>
      </c>
      <c r="P18" s="199">
        <v>30.903513100000055</v>
      </c>
      <c r="Q18" s="199">
        <v>2.1511090534776423</v>
      </c>
      <c r="R18" s="199">
        <v>6.2653229599993665</v>
      </c>
      <c r="S18" s="177">
        <v>0.3467241453363284</v>
      </c>
    </row>
    <row r="19" spans="1:19" s="37" customFormat="1" ht="12.75">
      <c r="A19" s="198" t="s">
        <v>1191</v>
      </c>
      <c r="B19" s="176">
        <v>608.9813856900001</v>
      </c>
      <c r="C19" s="199">
        <v>449.27620039</v>
      </c>
      <c r="D19" s="199">
        <v>959.11705672</v>
      </c>
      <c r="E19" s="199">
        <v>584.6711317700001</v>
      </c>
      <c r="F19" s="176">
        <v>-159.70518530000015</v>
      </c>
      <c r="G19" s="199">
        <v>-26.22496993385895</v>
      </c>
      <c r="H19" s="199">
        <v>-374.44592494999995</v>
      </c>
      <c r="I19" s="1013">
        <v>-39.04069084440377</v>
      </c>
      <c r="K19" s="198" t="s">
        <v>876</v>
      </c>
      <c r="L19" s="199">
        <v>9301.47013946</v>
      </c>
      <c r="M19" s="199">
        <v>9310.22443908</v>
      </c>
      <c r="N19" s="199">
        <v>8240.393307338</v>
      </c>
      <c r="O19" s="199">
        <v>7733.959410890002</v>
      </c>
      <c r="P19" s="199">
        <v>8.754299620000893</v>
      </c>
      <c r="Q19" s="199">
        <v>0.09411737594965958</v>
      </c>
      <c r="R19" s="199">
        <v>-506.43389644799754</v>
      </c>
      <c r="S19" s="177">
        <v>-6.145749086964362</v>
      </c>
    </row>
    <row r="20" spans="1:19" s="37" customFormat="1" ht="12.75">
      <c r="A20" s="198" t="s">
        <v>312</v>
      </c>
      <c r="B20" s="1014">
        <v>615.5046824100001</v>
      </c>
      <c r="C20" s="201">
        <v>626.1698690200002</v>
      </c>
      <c r="D20" s="201">
        <v>536.4208131729999</v>
      </c>
      <c r="E20" s="201">
        <v>575.3302471599999</v>
      </c>
      <c r="F20" s="199">
        <v>10.665186610000092</v>
      </c>
      <c r="G20" s="199">
        <v>1.7327547482239616</v>
      </c>
      <c r="H20" s="199">
        <v>38.90943398699994</v>
      </c>
      <c r="I20" s="1013">
        <v>7.2535280196988445</v>
      </c>
      <c r="J20" s="39"/>
      <c r="K20" s="194" t="s">
        <v>1215</v>
      </c>
      <c r="L20" s="105">
        <v>140631.75953792</v>
      </c>
      <c r="M20" s="105">
        <v>137146.46487242996</v>
      </c>
      <c r="N20" s="105">
        <v>161394.038125072</v>
      </c>
      <c r="O20" s="105">
        <v>159803.30663078514</v>
      </c>
      <c r="P20" s="105">
        <v>-3485.2946654900443</v>
      </c>
      <c r="Q20" s="105">
        <v>-2.4783126350277</v>
      </c>
      <c r="R20" s="105">
        <v>-1590.7314942868543</v>
      </c>
      <c r="S20" s="175">
        <v>-0.9856197371145271</v>
      </c>
    </row>
    <row r="21" spans="1:19" s="73" customFormat="1" ht="12.75">
      <c r="A21" s="194" t="s">
        <v>1192</v>
      </c>
      <c r="B21" s="106">
        <v>129075.793168187</v>
      </c>
      <c r="C21" s="105">
        <v>128575.77512472599</v>
      </c>
      <c r="D21" s="105">
        <v>156363.12800087096</v>
      </c>
      <c r="E21" s="105">
        <v>158607.17031116146</v>
      </c>
      <c r="F21" s="105">
        <v>-500.01804346100835</v>
      </c>
      <c r="G21" s="105">
        <v>-0.3873832817044789</v>
      </c>
      <c r="H21" s="105">
        <v>2244.0423102905042</v>
      </c>
      <c r="I21" s="196">
        <v>1.4351480038682807</v>
      </c>
      <c r="J21" s="112"/>
      <c r="K21" s="1392" t="s">
        <v>340</v>
      </c>
      <c r="L21" s="1393">
        <v>47082.55592642001</v>
      </c>
      <c r="M21" s="1393">
        <v>46600.29042508</v>
      </c>
      <c r="N21" s="1393">
        <v>53412.227971099914</v>
      </c>
      <c r="O21" s="1393">
        <v>52571.53602053475</v>
      </c>
      <c r="P21" s="1393">
        <v>-482.26550134001445</v>
      </c>
      <c r="Q21" s="1393">
        <v>-1.0242976232932055</v>
      </c>
      <c r="R21" s="1393">
        <v>-840.6919505651604</v>
      </c>
      <c r="S21" s="1394">
        <v>-1.5739690750590647</v>
      </c>
    </row>
    <row r="22" spans="1:19" s="37" customFormat="1" ht="12.75">
      <c r="A22" s="198" t="s">
        <v>1193</v>
      </c>
      <c r="B22" s="184">
        <v>24937.675669005</v>
      </c>
      <c r="C22" s="197">
        <v>19686.5153442</v>
      </c>
      <c r="D22" s="197">
        <v>26165.742723215895</v>
      </c>
      <c r="E22" s="197">
        <v>26309.870631086887</v>
      </c>
      <c r="F22" s="199">
        <v>-5251.160324804998</v>
      </c>
      <c r="G22" s="199">
        <v>-21.05713617621412</v>
      </c>
      <c r="H22" s="199">
        <v>144.1279078709922</v>
      </c>
      <c r="I22" s="1013">
        <v>0.5508267408863301</v>
      </c>
      <c r="J22" s="39"/>
      <c r="K22" s="198" t="s">
        <v>341</v>
      </c>
      <c r="L22" s="199">
        <v>18937.423893760002</v>
      </c>
      <c r="M22" s="199">
        <v>18437.30366774</v>
      </c>
      <c r="N22" s="199">
        <v>23601.874179043803</v>
      </c>
      <c r="O22" s="199">
        <v>22852.510445609994</v>
      </c>
      <c r="P22" s="199">
        <v>-500.1202260200007</v>
      </c>
      <c r="Q22" s="199">
        <v>-2.6409094965909983</v>
      </c>
      <c r="R22" s="199">
        <v>-749.3637334338091</v>
      </c>
      <c r="S22" s="177">
        <v>-3.175017914887336</v>
      </c>
    </row>
    <row r="23" spans="1:19" s="37" customFormat="1" ht="12.75">
      <c r="A23" s="198" t="s">
        <v>871</v>
      </c>
      <c r="B23" s="176">
        <v>6556.286642450001</v>
      </c>
      <c r="C23" s="199">
        <v>7684.7344183</v>
      </c>
      <c r="D23" s="199">
        <v>7896.8005088271</v>
      </c>
      <c r="E23" s="199">
        <v>7183.284492549999</v>
      </c>
      <c r="F23" s="176">
        <v>1128.4477758499988</v>
      </c>
      <c r="G23" s="199">
        <v>17.211690662571648</v>
      </c>
      <c r="H23" s="199">
        <v>-713.5160162771008</v>
      </c>
      <c r="I23" s="1013">
        <v>-9.035507677818726</v>
      </c>
      <c r="K23" s="198" t="s">
        <v>342</v>
      </c>
      <c r="L23" s="199">
        <v>10127.025780179998</v>
      </c>
      <c r="M23" s="199">
        <v>10416.705116559999</v>
      </c>
      <c r="N23" s="199">
        <v>11432.505049190004</v>
      </c>
      <c r="O23" s="199">
        <v>11498.534182990003</v>
      </c>
      <c r="P23" s="199">
        <v>289.6793363800007</v>
      </c>
      <c r="Q23" s="199">
        <v>2.860458170719221</v>
      </c>
      <c r="R23" s="199">
        <v>66.02913379999882</v>
      </c>
      <c r="S23" s="177">
        <v>0.577556130663393</v>
      </c>
    </row>
    <row r="24" spans="1:19" s="37" customFormat="1" ht="12.75">
      <c r="A24" s="198" t="s">
        <v>1194</v>
      </c>
      <c r="B24" s="176">
        <v>4124.751072570001</v>
      </c>
      <c r="C24" s="199">
        <v>4268.087010949999</v>
      </c>
      <c r="D24" s="199">
        <v>4753.383164016962</v>
      </c>
      <c r="E24" s="199">
        <v>4868.7381582100015</v>
      </c>
      <c r="F24" s="176">
        <v>143.33593837999797</v>
      </c>
      <c r="G24" s="199">
        <v>3.4750203311224284</v>
      </c>
      <c r="H24" s="199">
        <v>115.3549941930396</v>
      </c>
      <c r="I24" s="202">
        <v>2.4267977188600143</v>
      </c>
      <c r="K24" s="198" t="s">
        <v>343</v>
      </c>
      <c r="L24" s="199">
        <v>46968.46331795001</v>
      </c>
      <c r="M24" s="199">
        <v>43335.29852364</v>
      </c>
      <c r="N24" s="199">
        <v>52454.424719779294</v>
      </c>
      <c r="O24" s="199">
        <v>51077.39233267415</v>
      </c>
      <c r="P24" s="199">
        <v>-3633.1647943100106</v>
      </c>
      <c r="Q24" s="199">
        <v>-7.735328213136405</v>
      </c>
      <c r="R24" s="199">
        <v>-1377.0323871051442</v>
      </c>
      <c r="S24" s="177">
        <v>-2.6251977682750156</v>
      </c>
    </row>
    <row r="25" spans="1:19" s="37" customFormat="1" ht="12.75">
      <c r="A25" s="198" t="s">
        <v>313</v>
      </c>
      <c r="B25" s="176">
        <v>2454.1189634099997</v>
      </c>
      <c r="C25" s="199">
        <v>2750.57331825</v>
      </c>
      <c r="D25" s="199">
        <v>3382.135572129759</v>
      </c>
      <c r="E25" s="199">
        <v>3431.08340718</v>
      </c>
      <c r="F25" s="176">
        <v>296.4543548400002</v>
      </c>
      <c r="G25" s="199">
        <v>12.079868957455782</v>
      </c>
      <c r="H25" s="199">
        <v>48.94783505024088</v>
      </c>
      <c r="I25" s="1013">
        <v>1.4472463922969836</v>
      </c>
      <c r="K25" s="198" t="s">
        <v>344</v>
      </c>
      <c r="L25" s="199">
        <v>16135.673341230002</v>
      </c>
      <c r="M25" s="199">
        <v>16874.78993665</v>
      </c>
      <c r="N25" s="199">
        <v>18971.735453358004</v>
      </c>
      <c r="O25" s="199">
        <v>20353.1233210165</v>
      </c>
      <c r="P25" s="199">
        <v>739.1165954199969</v>
      </c>
      <c r="Q25" s="199">
        <v>4.5806368274164315</v>
      </c>
      <c r="R25" s="199">
        <v>1381.3878676584973</v>
      </c>
      <c r="S25" s="177">
        <v>7.28129417076597</v>
      </c>
    </row>
    <row r="26" spans="1:19" s="37" customFormat="1" ht="12.75">
      <c r="A26" s="198" t="s">
        <v>314</v>
      </c>
      <c r="B26" s="176">
        <v>1670.6321091499995</v>
      </c>
      <c r="C26" s="199">
        <v>1517.5136926900002</v>
      </c>
      <c r="D26" s="199">
        <v>1371.2475918872003</v>
      </c>
      <c r="E26" s="199">
        <v>1437.6547510300006</v>
      </c>
      <c r="F26" s="176">
        <v>-153.11841645999925</v>
      </c>
      <c r="G26" s="199">
        <v>-9.165298309626309</v>
      </c>
      <c r="H26" s="199">
        <v>66.40715914280031</v>
      </c>
      <c r="I26" s="1013">
        <v>4.842827767624843</v>
      </c>
      <c r="K26" s="198" t="s">
        <v>345</v>
      </c>
      <c r="L26" s="199">
        <v>1380.6167850800002</v>
      </c>
      <c r="M26" s="199">
        <v>1482.03640819</v>
      </c>
      <c r="N26" s="199">
        <v>1521.270752601</v>
      </c>
      <c r="O26" s="199">
        <v>1450.2103279597236</v>
      </c>
      <c r="P26" s="199">
        <v>101.41962310999975</v>
      </c>
      <c r="Q26" s="199">
        <v>7.345964803993235</v>
      </c>
      <c r="R26" s="199">
        <v>-71.06042464127631</v>
      </c>
      <c r="S26" s="177">
        <v>-4.67112277809722</v>
      </c>
    </row>
    <row r="27" spans="1:19" s="37" customFormat="1" ht="12.75">
      <c r="A27" s="198" t="s">
        <v>315</v>
      </c>
      <c r="B27" s="176">
        <v>43.24621725</v>
      </c>
      <c r="C27" s="199">
        <v>444.6209205400001</v>
      </c>
      <c r="D27" s="199">
        <v>606.398186384</v>
      </c>
      <c r="E27" s="199">
        <v>282.89207226</v>
      </c>
      <c r="F27" s="176">
        <v>401.37470329000007</v>
      </c>
      <c r="G27" s="199">
        <v>928.1151712523481</v>
      </c>
      <c r="H27" s="199">
        <v>-323.506114124</v>
      </c>
      <c r="I27" s="1013">
        <v>-53.34879315076656</v>
      </c>
      <c r="K27" s="194" t="s">
        <v>1216</v>
      </c>
      <c r="L27" s="105">
        <v>77368.11272254998</v>
      </c>
      <c r="M27" s="105">
        <v>78181.78801044</v>
      </c>
      <c r="N27" s="105">
        <v>80144.17718591001</v>
      </c>
      <c r="O27" s="105">
        <v>79362.11383037001</v>
      </c>
      <c r="P27" s="105">
        <v>813.6752878900152</v>
      </c>
      <c r="Q27" s="105">
        <v>1.0516933388409493</v>
      </c>
      <c r="R27" s="105">
        <v>-782.0633555399982</v>
      </c>
      <c r="S27" s="175">
        <v>-0.9758205561532562</v>
      </c>
    </row>
    <row r="28" spans="1:19" s="37" customFormat="1" ht="12.75">
      <c r="A28" s="198" t="s">
        <v>316</v>
      </c>
      <c r="B28" s="176">
        <v>3537.1409692100005</v>
      </c>
      <c r="C28" s="199">
        <v>3239.899018280001</v>
      </c>
      <c r="D28" s="199">
        <v>4766.2192866856</v>
      </c>
      <c r="E28" s="199">
        <v>4696.915999448</v>
      </c>
      <c r="F28" s="176">
        <v>-297.24195092999935</v>
      </c>
      <c r="G28" s="199">
        <v>-8.403452209494116</v>
      </c>
      <c r="H28" s="199">
        <v>-69.30328723760067</v>
      </c>
      <c r="I28" s="1013">
        <v>-1.454051588251487</v>
      </c>
      <c r="K28" s="198" t="s">
        <v>347</v>
      </c>
      <c r="L28" s="199">
        <v>108.13232405000001</v>
      </c>
      <c r="M28" s="199">
        <v>38.266168050000005</v>
      </c>
      <c r="N28" s="199">
        <v>59.339677009999996</v>
      </c>
      <c r="O28" s="199">
        <v>56.50067701</v>
      </c>
      <c r="P28" s="199">
        <v>-69.866156</v>
      </c>
      <c r="Q28" s="199">
        <v>-64.61172143835006</v>
      </c>
      <c r="R28" s="199">
        <v>-2.8389999999999986</v>
      </c>
      <c r="S28" s="177">
        <v>-4.784319940807172</v>
      </c>
    </row>
    <row r="29" spans="1:19" s="37" customFormat="1" ht="12.75">
      <c r="A29" s="198" t="s">
        <v>317</v>
      </c>
      <c r="B29" s="176">
        <v>0</v>
      </c>
      <c r="C29" s="199">
        <v>0</v>
      </c>
      <c r="D29" s="199">
        <v>0</v>
      </c>
      <c r="E29" s="199">
        <v>0</v>
      </c>
      <c r="F29" s="176"/>
      <c r="G29" s="199"/>
      <c r="H29" s="199"/>
      <c r="I29" s="1013"/>
      <c r="J29" s="39"/>
      <c r="K29" s="207" t="s">
        <v>348</v>
      </c>
      <c r="L29" s="199">
        <v>682.27957777</v>
      </c>
      <c r="M29" s="199">
        <v>589.35529393</v>
      </c>
      <c r="N29" s="199">
        <v>322.5126899999999</v>
      </c>
      <c r="O29" s="199">
        <v>221.029164</v>
      </c>
      <c r="P29" s="199">
        <v>-92.92428383999993</v>
      </c>
      <c r="Q29" s="199">
        <v>-13.619678335341467</v>
      </c>
      <c r="R29" s="199">
        <v>-101.4835259999999</v>
      </c>
      <c r="S29" s="177">
        <v>-31.466521828954985</v>
      </c>
    </row>
    <row r="30" spans="1:19" s="37" customFormat="1" ht="12.75">
      <c r="A30" s="198" t="s">
        <v>1195</v>
      </c>
      <c r="B30" s="176">
        <v>8480.6773205365</v>
      </c>
      <c r="C30" s="199">
        <v>9106.189773291999</v>
      </c>
      <c r="D30" s="199">
        <v>9526.817046617</v>
      </c>
      <c r="E30" s="199">
        <v>9590.845183671001</v>
      </c>
      <c r="F30" s="176">
        <v>625.5124527554981</v>
      </c>
      <c r="G30" s="199">
        <v>7.3757369737530265</v>
      </c>
      <c r="H30" s="199">
        <v>64.02813705400149</v>
      </c>
      <c r="I30" s="1013">
        <v>0.6720832019833746</v>
      </c>
      <c r="K30" s="198" t="s">
        <v>349</v>
      </c>
      <c r="L30" s="199">
        <v>1202.9729746</v>
      </c>
      <c r="M30" s="199">
        <v>1057.47138375</v>
      </c>
      <c r="N30" s="199">
        <v>841.6756287299997</v>
      </c>
      <c r="O30" s="199">
        <v>796.0152849299999</v>
      </c>
      <c r="P30" s="199">
        <v>-145.50159084999996</v>
      </c>
      <c r="Q30" s="199">
        <v>-12.095167050480134</v>
      </c>
      <c r="R30" s="199">
        <v>-45.66034379999985</v>
      </c>
      <c r="S30" s="177">
        <v>-5.424933577902989</v>
      </c>
    </row>
    <row r="31" spans="1:19" s="37" customFormat="1" ht="12.75">
      <c r="A31" s="198" t="s">
        <v>1196</v>
      </c>
      <c r="B31" s="176">
        <v>5337.604448640001</v>
      </c>
      <c r="C31" s="199">
        <v>5637.003339599999</v>
      </c>
      <c r="D31" s="199">
        <v>7043.596699881199</v>
      </c>
      <c r="E31" s="199">
        <v>7126.50518135</v>
      </c>
      <c r="F31" s="176">
        <v>299.3988909599984</v>
      </c>
      <c r="G31" s="199">
        <v>5.609237137013478</v>
      </c>
      <c r="H31" s="199">
        <v>82.90848146880126</v>
      </c>
      <c r="I31" s="1013">
        <v>1.1770759315365065</v>
      </c>
      <c r="K31" s="198" t="s">
        <v>350</v>
      </c>
      <c r="L31" s="199">
        <v>6376.67492991</v>
      </c>
      <c r="M31" s="199">
        <v>6446.18128417</v>
      </c>
      <c r="N31" s="199">
        <v>10065.74807388</v>
      </c>
      <c r="O31" s="199">
        <v>9335.52311031</v>
      </c>
      <c r="P31" s="199">
        <v>69.50635426000008</v>
      </c>
      <c r="Q31" s="199">
        <v>1.090009370463253</v>
      </c>
      <c r="R31" s="199">
        <v>-730.2249635700009</v>
      </c>
      <c r="S31" s="177">
        <v>-7.254552351304023</v>
      </c>
    </row>
    <row r="32" spans="1:19" s="37" customFormat="1" ht="12.75">
      <c r="A32" s="198" t="s">
        <v>318</v>
      </c>
      <c r="B32" s="176">
        <v>2887.3022548500003</v>
      </c>
      <c r="C32" s="199">
        <v>2181.23479728</v>
      </c>
      <c r="D32" s="199">
        <v>2489.927476420899</v>
      </c>
      <c r="E32" s="199">
        <v>2608.7967226600003</v>
      </c>
      <c r="F32" s="176">
        <v>-706.0674575700004</v>
      </c>
      <c r="G32" s="199">
        <v>-24.454227346096875</v>
      </c>
      <c r="H32" s="199">
        <v>118.86924623910136</v>
      </c>
      <c r="I32" s="1013">
        <v>4.774004358149732</v>
      </c>
      <c r="K32" s="198" t="s">
        <v>1217</v>
      </c>
      <c r="L32" s="199">
        <v>440.709013</v>
      </c>
      <c r="M32" s="199">
        <v>777.8913070100003</v>
      </c>
      <c r="N32" s="199">
        <v>997.3788866799999</v>
      </c>
      <c r="O32" s="199">
        <v>986.49316993</v>
      </c>
      <c r="P32" s="199">
        <v>337.1822940100003</v>
      </c>
      <c r="Q32" s="199">
        <v>76.50905338076221</v>
      </c>
      <c r="R32" s="199">
        <v>-10.885716749999915</v>
      </c>
      <c r="S32" s="177">
        <v>-1.0914324431145193</v>
      </c>
    </row>
    <row r="33" spans="1:19" s="37" customFormat="1" ht="12.75">
      <c r="A33" s="198" t="s">
        <v>1197</v>
      </c>
      <c r="B33" s="176">
        <v>3564.528013709999</v>
      </c>
      <c r="C33" s="199">
        <v>4039.8593258699993</v>
      </c>
      <c r="D33" s="199">
        <v>4240.0559228843995</v>
      </c>
      <c r="E33" s="199">
        <v>4554.421634104499</v>
      </c>
      <c r="F33" s="176">
        <v>475.3313121600004</v>
      </c>
      <c r="G33" s="199">
        <v>13.335042124280305</v>
      </c>
      <c r="H33" s="199">
        <v>314.3657112200999</v>
      </c>
      <c r="I33" s="1013">
        <v>7.414187853594278</v>
      </c>
      <c r="K33" s="198" t="s">
        <v>1218</v>
      </c>
      <c r="L33" s="199">
        <v>2024.11629669</v>
      </c>
      <c r="M33" s="199">
        <v>1792.8256086300003</v>
      </c>
      <c r="N33" s="199">
        <v>1316.16555217</v>
      </c>
      <c r="O33" s="199">
        <v>930.73202948</v>
      </c>
      <c r="P33" s="199">
        <v>-231.29068805999964</v>
      </c>
      <c r="Q33" s="199">
        <v>-11.42674896883272</v>
      </c>
      <c r="R33" s="199">
        <v>-385.4335226899999</v>
      </c>
      <c r="S33" s="177">
        <v>-29.284577616738606</v>
      </c>
    </row>
    <row r="34" spans="1:19" s="37" customFormat="1" ht="12.75">
      <c r="A34" s="198" t="s">
        <v>1198</v>
      </c>
      <c r="B34" s="176">
        <v>0</v>
      </c>
      <c r="C34" s="199">
        <v>0</v>
      </c>
      <c r="D34" s="199">
        <v>0</v>
      </c>
      <c r="E34" s="199">
        <v>0</v>
      </c>
      <c r="F34" s="176"/>
      <c r="G34" s="199"/>
      <c r="H34" s="199"/>
      <c r="I34" s="1013"/>
      <c r="K34" s="198" t="s">
        <v>351</v>
      </c>
      <c r="L34" s="199">
        <v>1840.1760797999998</v>
      </c>
      <c r="M34" s="199">
        <v>2291.31278382</v>
      </c>
      <c r="N34" s="199">
        <v>2646.0690899600004</v>
      </c>
      <c r="O34" s="199">
        <v>2561.0487953299994</v>
      </c>
      <c r="P34" s="199">
        <v>451.13670402</v>
      </c>
      <c r="Q34" s="199">
        <v>24.51595306406939</v>
      </c>
      <c r="R34" s="199">
        <v>-85.02029463000099</v>
      </c>
      <c r="S34" s="177">
        <v>-3.213079165339791</v>
      </c>
    </row>
    <row r="35" spans="1:19" s="37" customFormat="1" ht="12.75">
      <c r="A35" s="198" t="s">
        <v>319</v>
      </c>
      <c r="B35" s="176">
        <v>4934.023069909998</v>
      </c>
      <c r="C35" s="199">
        <v>4962.636142566</v>
      </c>
      <c r="D35" s="199">
        <v>5545.4989165073</v>
      </c>
      <c r="E35" s="199">
        <v>5579.518619099998</v>
      </c>
      <c r="F35" s="176">
        <v>28.61307265600135</v>
      </c>
      <c r="G35" s="199">
        <v>0.5799136374229251</v>
      </c>
      <c r="H35" s="199">
        <v>34.019702592698195</v>
      </c>
      <c r="I35" s="1013">
        <v>0.6134651382120311</v>
      </c>
      <c r="K35" s="198" t="s">
        <v>358</v>
      </c>
      <c r="L35" s="199">
        <v>0</v>
      </c>
      <c r="M35" s="199">
        <v>0</v>
      </c>
      <c r="N35" s="199">
        <v>0</v>
      </c>
      <c r="O35" s="199">
        <v>0</v>
      </c>
      <c r="P35" s="199"/>
      <c r="Q35" s="199"/>
      <c r="R35" s="199"/>
      <c r="S35" s="177"/>
    </row>
    <row r="36" spans="1:19" s="37" customFormat="1" ht="12.75">
      <c r="A36" s="198" t="s">
        <v>1199</v>
      </c>
      <c r="B36" s="176">
        <v>1347.0356882899996</v>
      </c>
      <c r="C36" s="199">
        <v>1325.97257368</v>
      </c>
      <c r="D36" s="199">
        <v>1804.324624248</v>
      </c>
      <c r="E36" s="199">
        <v>1683.42054573</v>
      </c>
      <c r="F36" s="176">
        <v>-21.063114609999502</v>
      </c>
      <c r="G36" s="199">
        <v>-1.5636641844833499</v>
      </c>
      <c r="H36" s="199">
        <v>-120.904078518</v>
      </c>
      <c r="I36" s="1013">
        <v>-6.700794130567829</v>
      </c>
      <c r="K36" s="198" t="s">
        <v>359</v>
      </c>
      <c r="L36" s="199">
        <v>1902.17605019</v>
      </c>
      <c r="M36" s="199">
        <v>1905.21118664</v>
      </c>
      <c r="N36" s="199">
        <v>2185.4605045800004</v>
      </c>
      <c r="O36" s="199">
        <v>2594.80687538</v>
      </c>
      <c r="P36" s="199">
        <v>3.035136449999982</v>
      </c>
      <c r="Q36" s="199">
        <v>0.15956127981407478</v>
      </c>
      <c r="R36" s="199">
        <v>409.3463707999995</v>
      </c>
      <c r="S36" s="177">
        <v>18.730440103682735</v>
      </c>
    </row>
    <row r="37" spans="1:19" s="37" customFormat="1" ht="12.75">
      <c r="A37" s="198" t="s">
        <v>1200</v>
      </c>
      <c r="B37" s="176">
        <v>295.73291508</v>
      </c>
      <c r="C37" s="199">
        <v>286.49322322</v>
      </c>
      <c r="D37" s="199">
        <v>492.84087349000004</v>
      </c>
      <c r="E37" s="199">
        <v>482.52148931</v>
      </c>
      <c r="F37" s="176">
        <v>-9.239691859999994</v>
      </c>
      <c r="G37" s="199">
        <v>-3.124336652719405</v>
      </c>
      <c r="H37" s="199">
        <v>-10.319384180000043</v>
      </c>
      <c r="I37" s="1013">
        <v>-2.093857213368775</v>
      </c>
      <c r="K37" s="198" t="s">
        <v>360</v>
      </c>
      <c r="L37" s="199">
        <v>1441.6306166099998</v>
      </c>
      <c r="M37" s="199">
        <v>1483.8380396100001</v>
      </c>
      <c r="N37" s="199">
        <v>1409.63553895</v>
      </c>
      <c r="O37" s="199">
        <v>1295.14846852</v>
      </c>
      <c r="P37" s="199">
        <v>42.20742300000029</v>
      </c>
      <c r="Q37" s="199">
        <v>2.9277557311630362</v>
      </c>
      <c r="R37" s="199">
        <v>-114.4870704299999</v>
      </c>
      <c r="S37" s="177">
        <v>-8.121749719454312</v>
      </c>
    </row>
    <row r="38" spans="1:19" s="37" customFormat="1" ht="12.75">
      <c r="A38" s="198" t="s">
        <v>320</v>
      </c>
      <c r="B38" s="176">
        <v>296.16859980000004</v>
      </c>
      <c r="C38" s="199">
        <v>294.55285663</v>
      </c>
      <c r="D38" s="199">
        <v>310.1411297100001</v>
      </c>
      <c r="E38" s="199">
        <v>311.63181766</v>
      </c>
      <c r="F38" s="176">
        <v>-1.6157431700000302</v>
      </c>
      <c r="G38" s="199">
        <v>-0.5455484379813142</v>
      </c>
      <c r="H38" s="199">
        <v>1.4906879499999377</v>
      </c>
      <c r="I38" s="1013">
        <v>0.4806482620972643</v>
      </c>
      <c r="K38" s="198" t="s">
        <v>389</v>
      </c>
      <c r="L38" s="199">
        <v>47429.68259750999</v>
      </c>
      <c r="M38" s="199">
        <v>49476.54434825998</v>
      </c>
      <c r="N38" s="199">
        <v>57064.3672057</v>
      </c>
      <c r="O38" s="199">
        <v>57178.29687938001</v>
      </c>
      <c r="P38" s="199">
        <v>2046.8617507499876</v>
      </c>
      <c r="Q38" s="199">
        <v>4.31557125971036</v>
      </c>
      <c r="R38" s="199">
        <v>113.92967368000973</v>
      </c>
      <c r="S38" s="177">
        <v>0.19965116456882329</v>
      </c>
    </row>
    <row r="39" spans="1:19" s="37" customFormat="1" ht="12.75">
      <c r="A39" s="198" t="s">
        <v>321</v>
      </c>
      <c r="B39" s="176">
        <v>1030.2089705555</v>
      </c>
      <c r="C39" s="199">
        <v>1074.2275903880002</v>
      </c>
      <c r="D39" s="199">
        <v>982.7729532540001</v>
      </c>
      <c r="E39" s="199">
        <v>859.0715981800001</v>
      </c>
      <c r="F39" s="176">
        <v>44.018619832500235</v>
      </c>
      <c r="G39" s="199">
        <v>4.272785530955424</v>
      </c>
      <c r="H39" s="199">
        <v>-123.70135507399993</v>
      </c>
      <c r="I39" s="1013">
        <v>-12.5869718600232</v>
      </c>
      <c r="K39" s="198" t="s">
        <v>877</v>
      </c>
      <c r="L39" s="199">
        <v>13919.5627101</v>
      </c>
      <c r="M39" s="199">
        <v>12322.889938770002</v>
      </c>
      <c r="N39" s="199">
        <v>3235.8243382499986</v>
      </c>
      <c r="O39" s="199">
        <v>3406.4193760999988</v>
      </c>
      <c r="P39" s="199">
        <v>-1596.672771329997</v>
      </c>
      <c r="Q39" s="199">
        <v>-11.470710715441191</v>
      </c>
      <c r="R39" s="199">
        <v>170.59503785000015</v>
      </c>
      <c r="S39" s="177">
        <v>5.2720735125647</v>
      </c>
    </row>
    <row r="40" spans="1:19" s="37" customFormat="1" ht="12.75">
      <c r="A40" s="198" t="s">
        <v>322</v>
      </c>
      <c r="B40" s="176">
        <v>6888.99475172</v>
      </c>
      <c r="C40" s="199">
        <v>6954.957048130002</v>
      </c>
      <c r="D40" s="199">
        <v>8572.091446594999</v>
      </c>
      <c r="E40" s="199">
        <v>8556.70989692</v>
      </c>
      <c r="F40" s="176">
        <v>65.96229641000173</v>
      </c>
      <c r="G40" s="199">
        <v>0.9575024918335536</v>
      </c>
      <c r="H40" s="199">
        <v>-15.381549674999405</v>
      </c>
      <c r="I40" s="1013">
        <v>-0.1794375359948972</v>
      </c>
      <c r="K40" s="194" t="s">
        <v>1219</v>
      </c>
      <c r="L40" s="105">
        <v>51782.343964587</v>
      </c>
      <c r="M40" s="105">
        <v>51622.079251678</v>
      </c>
      <c r="N40" s="105">
        <v>59829.607764042084</v>
      </c>
      <c r="O40" s="105">
        <v>59433.54588037002</v>
      </c>
      <c r="P40" s="105">
        <v>-160.26471290900372</v>
      </c>
      <c r="Q40" s="105">
        <v>-0.3094968296889106</v>
      </c>
      <c r="R40" s="105">
        <v>-396.0618836720678</v>
      </c>
      <c r="S40" s="175">
        <v>-0.6619830857559175</v>
      </c>
    </row>
    <row r="41" spans="1:19" s="37" customFormat="1" ht="12.75">
      <c r="A41" s="198" t="s">
        <v>323</v>
      </c>
      <c r="B41" s="176">
        <v>12788.908546339999</v>
      </c>
      <c r="C41" s="199">
        <v>13433.876829339999</v>
      </c>
      <c r="D41" s="199">
        <v>17618.824070582</v>
      </c>
      <c r="E41" s="199">
        <v>17757.04121199</v>
      </c>
      <c r="F41" s="176">
        <v>644.9682830000002</v>
      </c>
      <c r="G41" s="199">
        <v>5.043184730448172</v>
      </c>
      <c r="H41" s="199">
        <v>138.21714140800032</v>
      </c>
      <c r="I41" s="1013">
        <v>0.7844856209148505</v>
      </c>
      <c r="K41" s="198" t="s">
        <v>1220</v>
      </c>
      <c r="L41" s="199">
        <v>3962.007681400001</v>
      </c>
      <c r="M41" s="199">
        <v>4210.76224564</v>
      </c>
      <c r="N41" s="199">
        <v>4568.897405178101</v>
      </c>
      <c r="O41" s="199">
        <v>4666.43578158</v>
      </c>
      <c r="P41" s="199">
        <v>248.75456423999958</v>
      </c>
      <c r="Q41" s="199">
        <v>6.278497777977567</v>
      </c>
      <c r="R41" s="199">
        <v>97.53837640189977</v>
      </c>
      <c r="S41" s="177">
        <v>2.1348340256306897</v>
      </c>
    </row>
    <row r="42" spans="1:19" s="37" customFormat="1" ht="12.75">
      <c r="A42" s="198" t="s">
        <v>1201</v>
      </c>
      <c r="B42" s="176">
        <v>3139.27197111</v>
      </c>
      <c r="C42" s="199">
        <v>3066.4556099799997</v>
      </c>
      <c r="D42" s="199">
        <v>3340.2618720800006</v>
      </c>
      <c r="E42" s="199">
        <v>3284.9466223399995</v>
      </c>
      <c r="F42" s="176">
        <v>-72.81636113000013</v>
      </c>
      <c r="G42" s="199">
        <v>-2.319530190442638</v>
      </c>
      <c r="H42" s="199">
        <v>-55.315249740001036</v>
      </c>
      <c r="I42" s="1013">
        <v>-1.6560153622193672</v>
      </c>
      <c r="K42" s="198" t="s">
        <v>371</v>
      </c>
      <c r="L42" s="199">
        <v>10997.715879020001</v>
      </c>
      <c r="M42" s="199">
        <v>12001.722647440001</v>
      </c>
      <c r="N42" s="199">
        <v>14351.704427899798</v>
      </c>
      <c r="O42" s="199">
        <v>13766.311579319998</v>
      </c>
      <c r="P42" s="199">
        <v>1004.0067684200003</v>
      </c>
      <c r="Q42" s="199">
        <v>9.129229918871722</v>
      </c>
      <c r="R42" s="199">
        <v>-585.3928485798006</v>
      </c>
      <c r="S42" s="177">
        <v>-4.078908198818485</v>
      </c>
    </row>
    <row r="43" spans="1:19" s="37" customFormat="1" ht="12.75">
      <c r="A43" s="198" t="s">
        <v>1202</v>
      </c>
      <c r="B43" s="176">
        <v>21086.572246000003</v>
      </c>
      <c r="C43" s="199">
        <v>21091.41987667</v>
      </c>
      <c r="D43" s="199">
        <v>25944.41716643</v>
      </c>
      <c r="E43" s="199">
        <v>28399.509108055045</v>
      </c>
      <c r="F43" s="176">
        <v>4.847630669995851</v>
      </c>
      <c r="G43" s="199">
        <v>0.022989182942786814</v>
      </c>
      <c r="H43" s="199">
        <v>2455.0919416250435</v>
      </c>
      <c r="I43" s="1013">
        <v>9.462891094742865</v>
      </c>
      <c r="K43" s="198" t="s">
        <v>372</v>
      </c>
      <c r="L43" s="199">
        <v>1012.8081381300001</v>
      </c>
      <c r="M43" s="199">
        <v>573.5581044700001</v>
      </c>
      <c r="N43" s="199">
        <v>694.2135445520001</v>
      </c>
      <c r="O43" s="199">
        <v>643.7642511299998</v>
      </c>
      <c r="P43" s="199">
        <v>-439.25003366</v>
      </c>
      <c r="Q43" s="199">
        <v>-43.369520556085774</v>
      </c>
      <c r="R43" s="199">
        <v>-50.44929342200032</v>
      </c>
      <c r="S43" s="177">
        <v>-7.267114538157994</v>
      </c>
    </row>
    <row r="44" spans="1:19" s="37" customFormat="1" ht="12.75">
      <c r="A44" s="198" t="s">
        <v>324</v>
      </c>
      <c r="B44" s="176">
        <v>3485.0330589</v>
      </c>
      <c r="C44" s="199">
        <v>3014.1635824999994</v>
      </c>
      <c r="D44" s="199">
        <v>3739.4449605976015</v>
      </c>
      <c r="E44" s="199">
        <v>3965.958091100001</v>
      </c>
      <c r="F44" s="176">
        <v>-470.8694764000006</v>
      </c>
      <c r="G44" s="199">
        <v>-13.511191097527888</v>
      </c>
      <c r="H44" s="199">
        <v>226.5131305023997</v>
      </c>
      <c r="I44" s="1013">
        <v>6.057399771601413</v>
      </c>
      <c r="K44" s="198" t="s">
        <v>373</v>
      </c>
      <c r="L44" s="199">
        <v>1287.3400754200002</v>
      </c>
      <c r="M44" s="199">
        <v>1291.48213893</v>
      </c>
      <c r="N44" s="199">
        <v>1519.0526708745301</v>
      </c>
      <c r="O44" s="199">
        <v>1588.80512414</v>
      </c>
      <c r="P44" s="199">
        <v>4.1420635099998435</v>
      </c>
      <c r="Q44" s="199">
        <v>0.3217536367496737</v>
      </c>
      <c r="R44" s="199">
        <v>69.75245326546997</v>
      </c>
      <c r="S44" s="177">
        <v>4.591839019335185</v>
      </c>
    </row>
    <row r="45" spans="1:19" s="37" customFormat="1" ht="12.75">
      <c r="A45" s="198" t="s">
        <v>325</v>
      </c>
      <c r="B45" s="1014">
        <v>14314.63095261</v>
      </c>
      <c r="C45" s="201">
        <v>16782.875727059993</v>
      </c>
      <c r="D45" s="201">
        <v>20523.568972443994</v>
      </c>
      <c r="E45" s="201">
        <v>20504.471235436038</v>
      </c>
      <c r="F45" s="199">
        <v>2468.244774449993</v>
      </c>
      <c r="G45" s="199">
        <v>17.242811097410485</v>
      </c>
      <c r="H45" s="199">
        <v>-19.09773700795631</v>
      </c>
      <c r="I45" s="1013">
        <v>-0.09305270946587273</v>
      </c>
      <c r="K45" s="198" t="s">
        <v>1221</v>
      </c>
      <c r="L45" s="199">
        <v>5035.69526515</v>
      </c>
      <c r="M45" s="199">
        <v>5206.570400030001</v>
      </c>
      <c r="N45" s="199">
        <v>7886.046288374852</v>
      </c>
      <c r="O45" s="199">
        <v>8013.033236700001</v>
      </c>
      <c r="P45" s="199">
        <v>170.8751348800015</v>
      </c>
      <c r="Q45" s="199">
        <v>3.393277906678723</v>
      </c>
      <c r="R45" s="199">
        <v>126.98694832514866</v>
      </c>
      <c r="S45" s="177">
        <v>1.6102739405973991</v>
      </c>
    </row>
    <row r="46" spans="1:19" s="73" customFormat="1" ht="12.75">
      <c r="A46" s="194" t="s">
        <v>1203</v>
      </c>
      <c r="B46" s="106">
        <v>75509.86418034998</v>
      </c>
      <c r="C46" s="105">
        <v>77747.09229696</v>
      </c>
      <c r="D46" s="105">
        <v>82535.90366871058</v>
      </c>
      <c r="E46" s="105">
        <v>82772.56848678802</v>
      </c>
      <c r="F46" s="105">
        <v>2237.2281166100292</v>
      </c>
      <c r="G46" s="105">
        <v>2.9628289507534644</v>
      </c>
      <c r="H46" s="105">
        <v>236.66481807743548</v>
      </c>
      <c r="I46" s="196">
        <v>0.28674165733664253</v>
      </c>
      <c r="K46" s="194" t="s">
        <v>878</v>
      </c>
      <c r="L46" s="105">
        <v>12041.017653149996</v>
      </c>
      <c r="M46" s="105">
        <v>12317.014599430999</v>
      </c>
      <c r="N46" s="105">
        <v>14209.137687900002</v>
      </c>
      <c r="O46" s="105">
        <v>14211.363511909998</v>
      </c>
      <c r="P46" s="105">
        <v>275.99694628100224</v>
      </c>
      <c r="Q46" s="105">
        <v>2.2921397030657116</v>
      </c>
      <c r="R46" s="105">
        <v>2.2258240099963587</v>
      </c>
      <c r="S46" s="175">
        <v>0.01566473672706959</v>
      </c>
    </row>
    <row r="47" spans="1:19" s="37" customFormat="1" ht="12.75">
      <c r="A47" s="198" t="s">
        <v>326</v>
      </c>
      <c r="B47" s="184">
        <v>60819.118470600006</v>
      </c>
      <c r="C47" s="197">
        <v>61685.40539177002</v>
      </c>
      <c r="D47" s="197">
        <v>64525.85127080101</v>
      </c>
      <c r="E47" s="197">
        <v>64925.249974160004</v>
      </c>
      <c r="F47" s="199">
        <v>866.2869211700163</v>
      </c>
      <c r="G47" s="199">
        <v>1.4243661252485595</v>
      </c>
      <c r="H47" s="199">
        <v>399.3987033589947</v>
      </c>
      <c r="I47" s="1013">
        <v>0.6189747139992077</v>
      </c>
      <c r="K47" s="198" t="s">
        <v>879</v>
      </c>
      <c r="L47" s="199">
        <v>1987.1628727999996</v>
      </c>
      <c r="M47" s="199">
        <v>2150.3679476400002</v>
      </c>
      <c r="N47" s="199">
        <v>2010.8289062089996</v>
      </c>
      <c r="O47" s="199">
        <v>2293.44046771</v>
      </c>
      <c r="P47" s="199">
        <v>163.20507484000063</v>
      </c>
      <c r="Q47" s="199">
        <v>8.212969207201297</v>
      </c>
      <c r="R47" s="199">
        <v>282.61156150100055</v>
      </c>
      <c r="S47" s="177">
        <v>14.054480748131176</v>
      </c>
    </row>
    <row r="48" spans="1:19" s="37" customFormat="1" ht="12.75">
      <c r="A48" s="198" t="s">
        <v>327</v>
      </c>
      <c r="B48" s="176">
        <v>6345.3053733199995</v>
      </c>
      <c r="C48" s="199">
        <v>7709.698677</v>
      </c>
      <c r="D48" s="199">
        <v>8447.848046062001</v>
      </c>
      <c r="E48" s="199">
        <v>8522.715718230002</v>
      </c>
      <c r="F48" s="176">
        <v>1364.3933036800008</v>
      </c>
      <c r="G48" s="199">
        <v>21.50240569062039</v>
      </c>
      <c r="H48" s="199">
        <v>74.86767216800035</v>
      </c>
      <c r="I48" s="1013">
        <v>0.8862336509816866</v>
      </c>
      <c r="K48" s="198" t="s">
        <v>880</v>
      </c>
      <c r="L48" s="199">
        <v>15458.596297346998</v>
      </c>
      <c r="M48" s="199">
        <v>13870.603485666996</v>
      </c>
      <c r="N48" s="199">
        <v>14589.726833053803</v>
      </c>
      <c r="O48" s="199">
        <v>14250.291927880002</v>
      </c>
      <c r="P48" s="199">
        <v>-1587.992811680002</v>
      </c>
      <c r="Q48" s="199">
        <v>-10.272555031096408</v>
      </c>
      <c r="R48" s="199">
        <v>-339.43490517380087</v>
      </c>
      <c r="S48" s="177">
        <v>-2.3265336565780865</v>
      </c>
    </row>
    <row r="49" spans="1:19" s="37" customFormat="1" ht="12.75">
      <c r="A49" s="198" t="s">
        <v>1204</v>
      </c>
      <c r="B49" s="1014">
        <v>8345.439924429998</v>
      </c>
      <c r="C49" s="201">
        <v>8351.98522859</v>
      </c>
      <c r="D49" s="201">
        <v>9562.204351847602</v>
      </c>
      <c r="E49" s="201">
        <v>9324.602794398</v>
      </c>
      <c r="F49" s="199">
        <v>6.545304160001251</v>
      </c>
      <c r="G49" s="199">
        <v>0.078429707951535</v>
      </c>
      <c r="H49" s="199">
        <v>-237.6015574496014</v>
      </c>
      <c r="I49" s="1013">
        <v>-2.48479899306578</v>
      </c>
      <c r="K49" s="194" t="s">
        <v>1222</v>
      </c>
      <c r="L49" s="105">
        <v>30831.4693931557</v>
      </c>
      <c r="M49" s="105">
        <v>30298.669831198997</v>
      </c>
      <c r="N49" s="105">
        <v>34900.554135189006</v>
      </c>
      <c r="O49" s="105">
        <v>35276.35111360121</v>
      </c>
      <c r="P49" s="105">
        <v>-532.7995619567046</v>
      </c>
      <c r="Q49" s="105">
        <v>-1.7281030468012044</v>
      </c>
      <c r="R49" s="105">
        <v>375.7969784122033</v>
      </c>
      <c r="S49" s="175">
        <v>1.0767650764412946</v>
      </c>
    </row>
    <row r="50" spans="1:19" s="73" customFormat="1" ht="12.75">
      <c r="A50" s="194" t="s">
        <v>1205</v>
      </c>
      <c r="B50" s="106">
        <v>9122.511428770002</v>
      </c>
      <c r="C50" s="105">
        <v>9195.84032082</v>
      </c>
      <c r="D50" s="105">
        <v>10841.456495926503</v>
      </c>
      <c r="E50" s="105">
        <v>10166.707822789896</v>
      </c>
      <c r="F50" s="105">
        <v>73.3288920499981</v>
      </c>
      <c r="G50" s="105">
        <v>0.8038235152957778</v>
      </c>
      <c r="H50" s="105">
        <v>-674.7486731366062</v>
      </c>
      <c r="I50" s="196">
        <v>-6.223782509205583</v>
      </c>
      <c r="K50" s="1392" t="s">
        <v>1223</v>
      </c>
      <c r="L50" s="1393">
        <v>14793.643437050001</v>
      </c>
      <c r="M50" s="1393">
        <v>15247.64500475</v>
      </c>
      <c r="N50" s="1393">
        <v>21516.542448689997</v>
      </c>
      <c r="O50" s="1393">
        <v>21657.481025620003</v>
      </c>
      <c r="P50" s="1393">
        <v>454.0015676999992</v>
      </c>
      <c r="Q50" s="1393">
        <v>3.0688962433890565</v>
      </c>
      <c r="R50" s="1393">
        <v>140.9385769300061</v>
      </c>
      <c r="S50" s="1394">
        <v>0.6550242784875826</v>
      </c>
    </row>
    <row r="51" spans="1:19" s="37" customFormat="1" ht="12.75">
      <c r="A51" s="198" t="s">
        <v>328</v>
      </c>
      <c r="B51" s="184">
        <v>1193.37411953</v>
      </c>
      <c r="C51" s="197">
        <v>967.0281983200001</v>
      </c>
      <c r="D51" s="197">
        <v>1260.6872875608028</v>
      </c>
      <c r="E51" s="197">
        <v>1245.4592954600027</v>
      </c>
      <c r="F51" s="199">
        <v>-226.3459212099998</v>
      </c>
      <c r="G51" s="199">
        <v>-18.966887039509807</v>
      </c>
      <c r="H51" s="199">
        <v>-15.227992100800066</v>
      </c>
      <c r="I51" s="1013">
        <v>-1.2079119263797304</v>
      </c>
      <c r="K51" s="198" t="s">
        <v>376</v>
      </c>
      <c r="L51" s="199">
        <v>9567.22357402</v>
      </c>
      <c r="M51" s="199">
        <v>8298.52042543</v>
      </c>
      <c r="N51" s="199">
        <v>6710.770949561001</v>
      </c>
      <c r="O51" s="199">
        <v>6787.789462089001</v>
      </c>
      <c r="P51" s="199">
        <v>-1268.7031485899988</v>
      </c>
      <c r="Q51" s="199">
        <v>-13.260933423100818</v>
      </c>
      <c r="R51" s="199">
        <v>77.01851252800043</v>
      </c>
      <c r="S51" s="177">
        <v>1.1476850142387702</v>
      </c>
    </row>
    <row r="52" spans="1:19" s="37" customFormat="1" ht="12.75">
      <c r="A52" s="198" t="s">
        <v>329</v>
      </c>
      <c r="B52" s="176">
        <v>468.93684657999995</v>
      </c>
      <c r="C52" s="199">
        <v>529.6453384700001</v>
      </c>
      <c r="D52" s="199">
        <v>245.9311993105</v>
      </c>
      <c r="E52" s="199">
        <v>37.549639490000004</v>
      </c>
      <c r="F52" s="176">
        <v>60.70849189000012</v>
      </c>
      <c r="G52" s="199">
        <v>12.945984588916993</v>
      </c>
      <c r="H52" s="199">
        <v>-208.3815598205</v>
      </c>
      <c r="I52" s="1013">
        <v>-84.73164869066012</v>
      </c>
      <c r="K52" s="198" t="s">
        <v>377</v>
      </c>
      <c r="L52" s="199">
        <v>6082.9535693</v>
      </c>
      <c r="M52" s="199">
        <v>6353.633497510001</v>
      </c>
      <c r="N52" s="199">
        <v>6277.9594112800005</v>
      </c>
      <c r="O52" s="199">
        <v>6431.84333664</v>
      </c>
      <c r="P52" s="199">
        <v>270.679928210001</v>
      </c>
      <c r="Q52" s="199">
        <v>4.449810854649507</v>
      </c>
      <c r="R52" s="199">
        <v>153.88392535999992</v>
      </c>
      <c r="S52" s="177">
        <v>2.451177449212352</v>
      </c>
    </row>
    <row r="53" spans="1:19" s="37" customFormat="1" ht="12.75">
      <c r="A53" s="198" t="s">
        <v>330</v>
      </c>
      <c r="B53" s="176">
        <v>107.56595681000002</v>
      </c>
      <c r="C53" s="199">
        <v>271.03478415</v>
      </c>
      <c r="D53" s="199">
        <v>281.37627576399996</v>
      </c>
      <c r="E53" s="199">
        <v>281.86935568</v>
      </c>
      <c r="F53" s="176">
        <v>163.46882734</v>
      </c>
      <c r="G53" s="199">
        <v>151.97078349681252</v>
      </c>
      <c r="H53" s="199">
        <v>0.4930799160000561</v>
      </c>
      <c r="I53" s="1013">
        <v>0.175238624742343</v>
      </c>
      <c r="K53" s="198" t="s">
        <v>378</v>
      </c>
      <c r="L53" s="199">
        <v>387.64908418569996</v>
      </c>
      <c r="M53" s="199">
        <v>398.8605270689997</v>
      </c>
      <c r="N53" s="199">
        <v>395.2813256579997</v>
      </c>
      <c r="O53" s="199">
        <v>399.1372892522</v>
      </c>
      <c r="P53" s="199">
        <v>11.211442883299753</v>
      </c>
      <c r="Q53" s="199">
        <v>2.8921628711830025</v>
      </c>
      <c r="R53" s="199">
        <v>3.8559635942003183</v>
      </c>
      <c r="S53" s="177">
        <v>0.9754985484784895</v>
      </c>
    </row>
    <row r="54" spans="1:19" s="37" customFormat="1" ht="12.75">
      <c r="A54" s="198" t="s">
        <v>1206</v>
      </c>
      <c r="B54" s="176">
        <v>1396.1685601100003</v>
      </c>
      <c r="C54" s="199">
        <v>1421.1248196399997</v>
      </c>
      <c r="D54" s="199">
        <v>1150.70374756</v>
      </c>
      <c r="E54" s="199">
        <v>1116.85804718</v>
      </c>
      <c r="F54" s="176">
        <v>24.956259529999443</v>
      </c>
      <c r="G54" s="199">
        <v>1.78748184445818</v>
      </c>
      <c r="H54" s="199">
        <v>-33.845700379999926</v>
      </c>
      <c r="I54" s="1013">
        <v>-2.941304436677794</v>
      </c>
      <c r="K54" s="194" t="s">
        <v>1224</v>
      </c>
      <c r="L54" s="105">
        <v>1941.5326628</v>
      </c>
      <c r="M54" s="105">
        <v>1230.5725708</v>
      </c>
      <c r="N54" s="105">
        <v>1356.0078068900002</v>
      </c>
      <c r="O54" s="105">
        <v>846.7431807900002</v>
      </c>
      <c r="P54" s="105">
        <v>-710.960092</v>
      </c>
      <c r="Q54" s="105">
        <v>-36.61849762417502</v>
      </c>
      <c r="R54" s="105">
        <v>-509.2646261</v>
      </c>
      <c r="S54" s="175">
        <v>-37.55617213355112</v>
      </c>
    </row>
    <row r="55" spans="1:19" s="37" customFormat="1" ht="12.75">
      <c r="A55" s="198" t="s">
        <v>1207</v>
      </c>
      <c r="B55" s="176">
        <v>351.36005338999996</v>
      </c>
      <c r="C55" s="199">
        <v>324.52761595000004</v>
      </c>
      <c r="D55" s="199">
        <v>363.44708551499997</v>
      </c>
      <c r="E55" s="199">
        <v>358.07947965000005</v>
      </c>
      <c r="F55" s="176">
        <v>-26.83243743999992</v>
      </c>
      <c r="G55" s="199">
        <v>-7.636735360526786</v>
      </c>
      <c r="H55" s="199">
        <v>-5.367605864999916</v>
      </c>
      <c r="I55" s="1013">
        <v>-1.4768603405896312</v>
      </c>
      <c r="K55" s="194" t="s">
        <v>1225</v>
      </c>
      <c r="L55" s="105">
        <v>115268.98694274659</v>
      </c>
      <c r="M55" s="105">
        <v>113268.72887135038</v>
      </c>
      <c r="N55" s="105">
        <v>118011.72599985915</v>
      </c>
      <c r="O55" s="105">
        <v>116313.36329485741</v>
      </c>
      <c r="P55" s="105">
        <v>-2000.2580713962088</v>
      </c>
      <c r="Q55" s="105">
        <v>-1.7352959581311538</v>
      </c>
      <c r="R55" s="105">
        <v>-1698.3627050017385</v>
      </c>
      <c r="S55" s="175">
        <v>-1.4391474157438946</v>
      </c>
    </row>
    <row r="56" spans="1:19" s="37" customFormat="1" ht="13.5" thickBot="1">
      <c r="A56" s="198" t="s">
        <v>331</v>
      </c>
      <c r="B56" s="176">
        <v>724.08753958</v>
      </c>
      <c r="C56" s="199">
        <v>688.39057568</v>
      </c>
      <c r="D56" s="199">
        <v>1033.92811181</v>
      </c>
      <c r="E56" s="199">
        <v>1127.32719425</v>
      </c>
      <c r="F56" s="176">
        <v>-35.696963900000014</v>
      </c>
      <c r="G56" s="199">
        <v>-4.929923793565857</v>
      </c>
      <c r="H56" s="199">
        <v>93.39908244000003</v>
      </c>
      <c r="I56" s="1013">
        <v>9.033421315578227</v>
      </c>
      <c r="K56" s="1398" t="s">
        <v>363</v>
      </c>
      <c r="L56" s="1016">
        <v>702232.1969200062</v>
      </c>
      <c r="M56" s="1016">
        <v>698866.0871251683</v>
      </c>
      <c r="N56" s="1016">
        <v>790466.8427713659</v>
      </c>
      <c r="O56" s="1016">
        <v>789373.0240694812</v>
      </c>
      <c r="P56" s="1016">
        <v>-3366.1097948379265</v>
      </c>
      <c r="Q56" s="1016">
        <v>-0.4793442695452729</v>
      </c>
      <c r="R56" s="1016">
        <v>-1093.8187018846684</v>
      </c>
      <c r="S56" s="1017">
        <v>-0.13837629141404023</v>
      </c>
    </row>
    <row r="57" spans="1:11" s="37" customFormat="1" ht="13.5" thickTop="1">
      <c r="A57" s="198" t="s">
        <v>332</v>
      </c>
      <c r="B57" s="176">
        <v>1719.5312242499997</v>
      </c>
      <c r="C57" s="199">
        <v>2136.03249046</v>
      </c>
      <c r="D57" s="199">
        <v>2948.099658088</v>
      </c>
      <c r="E57" s="199">
        <v>2848.8077371</v>
      </c>
      <c r="F57" s="176">
        <v>416.5012662100005</v>
      </c>
      <c r="G57" s="199">
        <v>24.221791400831584</v>
      </c>
      <c r="H57" s="199">
        <v>-99.29192098800013</v>
      </c>
      <c r="I57" s="1013">
        <v>-3.3679974391502165</v>
      </c>
      <c r="K57" s="671" t="s">
        <v>433</v>
      </c>
    </row>
    <row r="58" spans="1:9" s="37" customFormat="1" ht="12.75">
      <c r="A58" s="198" t="s">
        <v>333</v>
      </c>
      <c r="B58" s="176">
        <v>1094.1946710799998</v>
      </c>
      <c r="C58" s="199">
        <v>1012.4422666</v>
      </c>
      <c r="D58" s="199">
        <v>1430.7957515715</v>
      </c>
      <c r="E58" s="199">
        <v>1214.6122322898925</v>
      </c>
      <c r="F58" s="176">
        <v>-81.75240447999977</v>
      </c>
      <c r="G58" s="199">
        <v>-7.4714679792132355</v>
      </c>
      <c r="H58" s="199">
        <v>-216.18351928160746</v>
      </c>
      <c r="I58" s="1013">
        <v>-15.109320742961705</v>
      </c>
    </row>
    <row r="59" spans="1:9" s="37" customFormat="1" ht="12.75">
      <c r="A59" s="198" t="s">
        <v>334</v>
      </c>
      <c r="B59" s="176">
        <v>629.3392322100001</v>
      </c>
      <c r="C59" s="199">
        <v>647.9515223799999</v>
      </c>
      <c r="D59" s="199">
        <v>920.8742726390001</v>
      </c>
      <c r="E59" s="199">
        <v>745.88463047</v>
      </c>
      <c r="F59" s="176">
        <v>18.612290169999824</v>
      </c>
      <c r="G59" s="199">
        <v>2.9574336410969546</v>
      </c>
      <c r="H59" s="199">
        <v>-174.98964216900004</v>
      </c>
      <c r="I59" s="1013">
        <v>-19.002555220434445</v>
      </c>
    </row>
    <row r="60" spans="1:9" s="37" customFormat="1" ht="12.75">
      <c r="A60" s="198" t="s">
        <v>335</v>
      </c>
      <c r="B60" s="176">
        <v>781.3058933799999</v>
      </c>
      <c r="C60" s="199">
        <v>498.3934545</v>
      </c>
      <c r="D60" s="199">
        <v>883.7271165937002</v>
      </c>
      <c r="E60" s="199">
        <v>867.0857084100002</v>
      </c>
      <c r="F60" s="176">
        <v>-282.9124388799999</v>
      </c>
      <c r="G60" s="199">
        <v>-36.21020157112794</v>
      </c>
      <c r="H60" s="199">
        <v>-16.641408183700037</v>
      </c>
      <c r="I60" s="1013">
        <v>-1.883093533198783</v>
      </c>
    </row>
    <row r="61" spans="1:9" s="37" customFormat="1" ht="12.75">
      <c r="A61" s="198" t="s">
        <v>336</v>
      </c>
      <c r="B61" s="176">
        <v>294.88087944</v>
      </c>
      <c r="C61" s="199">
        <v>337.65664413</v>
      </c>
      <c r="D61" s="199">
        <v>264.785038474</v>
      </c>
      <c r="E61" s="199">
        <v>261.59893159999996</v>
      </c>
      <c r="F61" s="176">
        <v>42.77576469000002</v>
      </c>
      <c r="G61" s="199">
        <v>14.50611676526273</v>
      </c>
      <c r="H61" s="199">
        <v>-3.186106874000018</v>
      </c>
      <c r="I61" s="1013">
        <v>-1.2032805525425754</v>
      </c>
    </row>
    <row r="62" spans="1:9" s="37" customFormat="1" ht="12.75">
      <c r="A62" s="198" t="s">
        <v>337</v>
      </c>
      <c r="B62" s="176">
        <v>51.07496027</v>
      </c>
      <c r="C62" s="199">
        <v>51.422760790000005</v>
      </c>
      <c r="D62" s="199">
        <v>43.31450212</v>
      </c>
      <c r="E62" s="199">
        <v>45.93248519</v>
      </c>
      <c r="F62" s="176">
        <v>0.34780052000000694</v>
      </c>
      <c r="G62" s="199">
        <v>0.6809609212839569</v>
      </c>
      <c r="H62" s="199">
        <v>2.617983070000001</v>
      </c>
      <c r="I62" s="1013">
        <v>6.044125966742155</v>
      </c>
    </row>
    <row r="63" spans="1:9" s="37" customFormat="1" ht="13.5" thickBot="1">
      <c r="A63" s="1395" t="s">
        <v>338</v>
      </c>
      <c r="B63" s="1396">
        <v>310.691</v>
      </c>
      <c r="C63" s="209">
        <v>310.18810506999995</v>
      </c>
      <c r="D63" s="209">
        <v>13.78644892</v>
      </c>
      <c r="E63" s="209">
        <v>15.743086020000002</v>
      </c>
      <c r="F63" s="209">
        <v>-0.5028949300000249</v>
      </c>
      <c r="G63" s="209">
        <v>-0.16186337228951755</v>
      </c>
      <c r="H63" s="209">
        <v>1.9566371000000018</v>
      </c>
      <c r="I63" s="1397">
        <v>14.192466177142313</v>
      </c>
    </row>
    <row r="64" spans="1:5" ht="13.5" thickTop="1">
      <c r="A64" s="671" t="s">
        <v>433</v>
      </c>
      <c r="B64" s="55"/>
      <c r="C64" s="55"/>
      <c r="D64" s="55"/>
      <c r="E64" s="55"/>
    </row>
  </sheetData>
  <sheetProtection/>
  <mergeCells count="10">
    <mergeCell ref="R3:S3"/>
    <mergeCell ref="P4:S4"/>
    <mergeCell ref="P5:Q5"/>
    <mergeCell ref="R5:S5"/>
    <mergeCell ref="A2:S2"/>
    <mergeCell ref="A1:S1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2012-09-30T06:30:27Z</cp:lastPrinted>
  <dcterms:created xsi:type="dcterms:W3CDTF">1996-10-14T23:33:28Z</dcterms:created>
  <dcterms:modified xsi:type="dcterms:W3CDTF">2012-09-30T08:39:31Z</dcterms:modified>
  <cp:category/>
  <cp:version/>
  <cp:contentType/>
  <cp:contentStatus/>
</cp:coreProperties>
</file>