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cover" sheetId="1" r:id="rId1"/>
    <sheet name="CPI_new" sheetId="2" r:id="rId2"/>
    <sheet name="CPI_Y-O-Y" sheetId="3" r:id="rId3"/>
    <sheet name="WPI" sheetId="4" r:id="rId4"/>
    <sheet name="WPI YOY" sheetId="5" r:id="rId5"/>
    <sheet name="NSWI" sheetId="6" r:id="rId6"/>
    <sheet name="Direction" sheetId="7" r:id="rId7"/>
    <sheet name="X-India" sheetId="8" r:id="rId8"/>
    <sheet name="X-China" sheetId="9" r:id="rId9"/>
    <sheet name="X-Other" sheetId="10" r:id="rId10"/>
    <sheet name="M-India" sheetId="11" r:id="rId11"/>
    <sheet name="M-China" sheetId="12" r:id="rId12"/>
    <sheet name="M-Other" sheetId="13" r:id="rId13"/>
    <sheet name="BOP" sheetId="14" r:id="rId14"/>
    <sheet name="M_India$" sheetId="15" r:id="rId15"/>
    <sheet name="X &amp; M Price Index " sheetId="16" r:id="rId16"/>
    <sheet name="TOT" sheetId="17" r:id="rId17"/>
    <sheet name="ReserveRs" sheetId="18" r:id="rId18"/>
    <sheet name="Reserves $" sheetId="19" r:id="rId19"/>
    <sheet name="Ex Rate" sheetId="20" r:id="rId20"/>
    <sheet name="GBO" sheetId="21" r:id="rId21"/>
    <sheet name="Revenue" sheetId="22" r:id="rId22"/>
    <sheet name="ODD" sheetId="23" r:id="rId23"/>
    <sheet name="MS" sheetId="24" r:id="rId24"/>
    <sheet name="CBS" sheetId="25" r:id="rId25"/>
    <sheet name="ODCS" sheetId="26" r:id="rId26"/>
    <sheet name="CALCB" sheetId="27" r:id="rId27"/>
    <sheet name="CALDB" sheetId="28" r:id="rId28"/>
    <sheet name="CALFC" sheetId="29" r:id="rId29"/>
    <sheet name="Deposits" sheetId="30" r:id="rId30"/>
    <sheet name="Sect credit" sheetId="31" r:id="rId31"/>
    <sheet name="Secu Credit" sheetId="32" r:id="rId32"/>
    <sheet name="Loan to Gov Ent" sheetId="33" r:id="rId33"/>
    <sheet name="Monetary Operations" sheetId="34" r:id="rId34"/>
    <sheet name="Purchase &amp; Sale of FC" sheetId="35" r:id="rId35"/>
    <sheet name="Inter_Bank" sheetId="36" r:id="rId36"/>
    <sheet name="Int Rate" sheetId="37" r:id="rId37"/>
    <sheet name="TBs 91_364" sheetId="38" r:id="rId38"/>
    <sheet name="Stock Mkt Indicator" sheetId="39" r:id="rId39"/>
    <sheet name="Issue Approval" sheetId="40" r:id="rId40"/>
    <sheet name="Listed Co" sheetId="41" r:id="rId41"/>
    <sheet name="Share Mkt Acti" sheetId="42" r:id="rId42"/>
    <sheet name="Turnover Detail" sheetId="43" r:id="rId43"/>
    <sheet name="Securities List" sheetId="44" r:id="rId44"/>
  </sheets>
  <externalReferences>
    <externalReference r:id="rId47"/>
    <externalReference r:id="rId48"/>
  </externalReferences>
  <definedNames>
    <definedName name="a">#REF!</definedName>
    <definedName name="manoj">#REF!</definedName>
    <definedName name="_xlnm.Print_Area" localSheetId="13">'BOP'!$A$1:$L$68</definedName>
    <definedName name="_xlnm.Print_Area" localSheetId="0">'cover'!$A$1:$H$56</definedName>
    <definedName name="_xlnm.Print_Area" localSheetId="6">'Direction'!$B$1:$I$60</definedName>
    <definedName name="_xlnm.Print_Area" localSheetId="19">'Ex Rate'!$B$1:$L$71</definedName>
    <definedName name="_xlnm.Print_Area" localSheetId="20">'GBO'!$A$1:$H$58</definedName>
    <definedName name="_xlnm.Print_Area" localSheetId="35">'Inter_Bank'!$A$1:$I$43</definedName>
    <definedName name="_xlnm.Print_Area" localSheetId="14">'M_India$'!$A$1:$K$19</definedName>
    <definedName name="_xlnm.Print_Area" localSheetId="11">'M-China'!$B$1:$H$49</definedName>
    <definedName name="_xlnm.Print_Area" localSheetId="10">'M-India'!$B$1:$H$58</definedName>
    <definedName name="_xlnm.Print_Area" localSheetId="33">'Monetary Operations'!$A$1:$L$36</definedName>
    <definedName name="_xlnm.Print_Area" localSheetId="12">'M-Other'!$B$1:$H$73</definedName>
    <definedName name="_xlnm.Print_Area" localSheetId="17">'ReserveRs'!$B$1:$I$39</definedName>
    <definedName name="_xlnm.Print_Area" localSheetId="18">'Reserves $'!$B$1:$I$38</definedName>
    <definedName name="_xlnm.Print_Area" localSheetId="21">'Revenue'!$A$1:$J$25</definedName>
    <definedName name="_xlnm.Print_Area" localSheetId="43">'Securities List'!$A$1:$J$27</definedName>
    <definedName name="_xlnm.Print_Area" localSheetId="41">'Share Mkt Acti'!$A$1:$J$22</definedName>
    <definedName name="_xlnm.Print_Area" localSheetId="38">'Stock Mkt Indicator'!$A$1:$F$21</definedName>
    <definedName name="_xlnm.Print_Area" localSheetId="16">'TOT'!$A$1:$I$21</definedName>
    <definedName name="_xlnm.Print_Area" localSheetId="15">'X &amp; M Price Index '!$A$1:$H$40</definedName>
    <definedName name="_xlnm.Print_Area" localSheetId="8">'X-China'!$B$1:$H$28</definedName>
    <definedName name="_xlnm.Print_Area" localSheetId="7">'X-India'!$B$1:$H$62</definedName>
    <definedName name="_xlnm.Print_Area" localSheetId="9">'X-Other'!$B$1:$H$21</definedName>
  </definedNames>
  <calcPr fullCalcOnLoad="1"/>
</workbook>
</file>

<file path=xl/comments25.xml><?xml version="1.0" encoding="utf-8"?>
<comments xmlns="http://schemas.openxmlformats.org/spreadsheetml/2006/main">
  <authors>
    <author>Author</author>
  </authors>
  <commentList>
    <comment ref="E44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IMF Executive Board Approves US$ 49.7 million Disbursement Under the Rapid Credit Facility for Nepal in July 31, 2015</t>
        </r>
      </text>
    </comment>
  </commentList>
</comments>
</file>

<file path=xl/sharedStrings.xml><?xml version="1.0" encoding="utf-8"?>
<sst xmlns="http://schemas.openxmlformats.org/spreadsheetml/2006/main" count="2502" uniqueCount="1233">
  <si>
    <t>Government Budgetary Operation+</t>
  </si>
  <si>
    <t xml:space="preserve"> (Rs. in million)</t>
  </si>
  <si>
    <t>Heads</t>
  </si>
  <si>
    <t>-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</si>
  <si>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</si>
  <si>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</si>
  <si>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</si>
  <si>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</si>
  <si>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</si>
  <si>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</si>
  <si>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</si>
  <si>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Deficits(-) Surplus(+)</t>
  </si>
  <si>
    <t>Sources of Financing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</si>
  <si>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</si>
  <si>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</si>
  <si>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</si>
  <si>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</si>
  <si>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 xml:space="preserve"> </t>
  </si>
  <si>
    <t>Amount</t>
  </si>
  <si>
    <t>2013/14</t>
  </si>
  <si>
    <t xml:space="preserve">  Recurrent</t>
  </si>
  <si>
    <t xml:space="preserve">  Capital</t>
  </si>
  <si>
    <t xml:space="preserve">  Financial</t>
  </si>
  <si>
    <t>2014/15</t>
  </si>
  <si>
    <t>Revenue</t>
  </si>
  <si>
    <t>2015/16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</si>
  <si>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</si>
  <si>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</si>
  <si>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</si>
  <si>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</si>
  <si>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</si>
  <si>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Expenditure of Budget</t>
  </si>
  <si>
    <t>b.Foreign Loans</t>
  </si>
  <si>
    <t>c.Foreign Grants</t>
  </si>
  <si>
    <t xml:space="preserve">a.Domestic Resources </t>
  </si>
  <si>
    <t xml:space="preserve">Current Macroeconomic Situation </t>
  </si>
  <si>
    <t>Table No.</t>
  </si>
  <si>
    <t>Prices</t>
  </si>
  <si>
    <t xml:space="preserve">National Consumer Price Index </t>
  </si>
  <si>
    <t>National Consumer Price Index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</si>
  <si>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</si>
  <si>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</si>
  <si>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</si>
  <si>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</si>
  <si>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</si>
  <si>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</si>
  <si>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</si>
  <si>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</si>
  <si>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</si>
  <si>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</si>
  <si>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</si>
  <si>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</si>
  <si>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</si>
  <si>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Export Unit Value Price Index</t>
  </si>
  <si>
    <t>Import Unit Value Price Index</t>
  </si>
  <si>
    <t>Terms of Trade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</si>
  <si>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</si>
  <si>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</si>
  <si>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</si>
  <si>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</si>
  <si>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</si>
  <si>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</si>
  <si>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Government Revenue Collection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</si>
  <si>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</si>
  <si>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</si>
  <si>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</si>
  <si>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</si>
  <si>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</si>
  <si>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</si>
  <si>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</si>
  <si>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</si>
  <si>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</si>
  <si>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</si>
  <si>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</si>
  <si>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</si>
  <si>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</si>
  <si>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</si>
  <si>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</si>
  <si>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</si>
  <si>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</si>
  <si>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</si>
  <si>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</si>
  <si>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</si>
  <si>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</si>
  <si>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</si>
  <si>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</si>
  <si>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</si>
  <si>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</si>
  <si>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</si>
  <si>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(Rs. in million)</t>
  </si>
  <si>
    <r>
      <t>2015/16</t>
    </r>
    <r>
      <rPr>
        <b/>
        <vertAlign val="superscript"/>
        <sz val="10"/>
        <rFont val="Times New Roman"/>
        <family val="1"/>
      </rPr>
      <t>P</t>
    </r>
  </si>
  <si>
    <t xml:space="preserve">Annual </t>
  </si>
  <si>
    <t>Annual</t>
  </si>
  <si>
    <t>Mid-Jul</t>
  </si>
  <si>
    <t>Table 22</t>
  </si>
  <si>
    <r>
      <t>(</t>
    </r>
    <r>
      <rPr>
        <b/>
        <i/>
        <sz val="9"/>
        <rFont val="Times New Roman"/>
        <family val="1"/>
      </rPr>
      <t>On Cash Basis)</t>
    </r>
  </si>
  <si>
    <t>Foreign Grants</t>
  </si>
  <si>
    <t>Local Authorities' Accounts (LAA)#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</si>
  <si>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</si>
  <si>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</si>
  <si>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</si>
  <si>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</si>
  <si>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</si>
  <si>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</si>
  <si>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</si>
  <si>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</si>
  <si>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</si>
  <si>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</si>
  <si>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</si>
  <si>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>Miscellaneous Items:</t>
  </si>
  <si>
    <t>Foreign Grants received</t>
  </si>
  <si>
    <t>Foreign Loans received</t>
  </si>
  <si>
    <t>Table 23</t>
  </si>
  <si>
    <t>Amount (Rs. in million)</t>
  </si>
  <si>
    <t>2015/16P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</si>
  <si>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</si>
  <si>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</si>
  <si>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</si>
  <si>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</si>
  <si>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</si>
  <si>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</si>
  <si>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</si>
  <si>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</si>
  <si>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</si>
  <si>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</si>
  <si>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</si>
  <si>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</si>
  <si>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</si>
  <si>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</si>
  <si>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No.</t>
  </si>
  <si>
    <t xml:space="preserve"> Name of Bonds/Ownership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</si>
  <si>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</si>
  <si>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</si>
  <si>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</si>
  <si>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</si>
  <si>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</si>
  <si>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</si>
  <si>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</si>
  <si>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</si>
  <si>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</si>
  <si>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</si>
  <si>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</si>
  <si>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</si>
  <si>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</si>
  <si>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</si>
  <si>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</si>
  <si>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 xml:space="preserve"> +  Based on data reported by 8 offices of NRB,  67 branches of Rastriya Banijya Bank Limited, 47 branches of Nepal Bank Limited,18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</si>
  <si>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Two Months</t>
  </si>
  <si>
    <t>Growth Rate During Two Months</t>
  </si>
  <si>
    <t>Composition During Two Months</t>
  </si>
  <si>
    <t>Percent Change During Two Months</t>
  </si>
  <si>
    <t>Mid-Sep</t>
  </si>
  <si>
    <t>(Based on the Two Months' Data of 2015/16)</t>
  </si>
  <si>
    <t>National Wholesale Price Index</t>
  </si>
  <si>
    <t>(1999/00=100)</t>
  </si>
  <si>
    <t>Mid-September 2015</t>
  </si>
  <si>
    <t xml:space="preserve">Groups and Sub-groups </t>
  </si>
  <si>
    <t xml:space="preserve">Weight % </t>
  </si>
  <si>
    <t>Percentage Change</t>
  </si>
  <si>
    <t>Aug/Sep</t>
  </si>
  <si>
    <t>July/Aug</t>
  </si>
  <si>
    <t>June/July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</si>
  <si>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</si>
  <si>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</si>
  <si>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</si>
  <si>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</si>
  <si>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</si>
  <si>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</si>
  <si>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</si>
  <si>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</si>
  <si>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</si>
  <si>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</si>
  <si>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</si>
  <si>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</si>
  <si>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</si>
  <si>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</si>
  <si>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</si>
  <si>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</si>
  <si>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</si>
  <si>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</si>
  <si>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</si>
  <si>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</si>
  <si>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</si>
  <si>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</si>
  <si>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</si>
  <si>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</si>
  <si>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</si>
  <si>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</si>
  <si>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</si>
  <si>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</si>
  <si>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(1999/00 = 100)</t>
  </si>
  <si>
    <t>(y-o-y changes)</t>
  </si>
  <si>
    <t>Mid-Months</t>
  </si>
  <si>
    <t xml:space="preserve">     2005/06P</t>
  </si>
  <si>
    <t>Index</t>
  </si>
  <si>
    <t>Percent Change</t>
  </si>
  <si>
    <t>INDEX</t>
  </si>
  <si>
    <t>%CHANGES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</si>
  <si>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</si>
  <si>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</si>
  <si>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</si>
  <si>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</si>
  <si>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</si>
  <si>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</si>
  <si>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</si>
  <si>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</si>
  <si>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</si>
  <si>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</si>
  <si>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</si>
  <si>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</si>
  <si>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</si>
  <si>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</si>
  <si>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</si>
  <si>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</si>
  <si>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</si>
  <si>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</si>
  <si>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</si>
  <si>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</si>
  <si>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</si>
  <si>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</si>
  <si>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</si>
  <si>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</si>
  <si>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</si>
  <si>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</si>
  <si>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</si>
  <si>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</si>
  <si>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</si>
  <si>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</si>
  <si>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</si>
  <si>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</si>
  <si>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</si>
  <si>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</si>
  <si>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</si>
  <si>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</si>
  <si>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</si>
  <si>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</si>
  <si>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</si>
  <si>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</si>
  <si>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</si>
  <si>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</si>
  <si>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</si>
  <si>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</si>
  <si>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</si>
  <si>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3</t>
  </si>
  <si>
    <t>Table 4</t>
  </si>
  <si>
    <t>Table 5</t>
  </si>
  <si>
    <t>Changes during two months</t>
  </si>
  <si>
    <t>Monetary Aggregates</t>
  </si>
  <si>
    <t xml:space="preserve">Jul </t>
  </si>
  <si>
    <t>Sept</t>
  </si>
  <si>
    <t>Jul (p)</t>
  </si>
  <si>
    <t>Sept(e)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</si>
  <si>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</si>
  <si>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</si>
  <si>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</si>
  <si>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</si>
  <si>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</si>
  <si>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</si>
  <si>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</si>
  <si>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</si>
  <si>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</si>
  <si>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</si>
  <si>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</si>
  <si>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</si>
  <si>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</si>
  <si>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</si>
  <si>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</si>
  <si>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</si>
  <si>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</si>
  <si>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</si>
  <si>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</si>
  <si>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</si>
  <si>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</si>
  <si>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</si>
  <si>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</si>
  <si>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</si>
  <si>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</si>
  <si>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</si>
  <si>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</si>
  <si>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t>million</t>
  </si>
  <si>
    <t>p = provisional, e = estimates</t>
  </si>
  <si>
    <t>Table 2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</si>
  <si>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</si>
  <si>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</si>
  <si>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</si>
  <si>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</si>
  <si>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</si>
  <si>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</si>
  <si>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</si>
  <si>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</si>
  <si>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</si>
  <si>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</si>
  <si>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</si>
  <si>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</si>
  <si>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</si>
  <si>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</si>
  <si>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</si>
  <si>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</si>
  <si>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</si>
  <si>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</si>
  <si>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</si>
  <si>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</si>
  <si>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</si>
  <si>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</si>
  <si>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</si>
  <si>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</si>
  <si>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</si>
  <si>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>Net Foreign Assets</t>
  </si>
  <si>
    <t>Net Domestic Assets</t>
  </si>
  <si>
    <t>Other Items, Net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</si>
  <si>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</si>
  <si>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</si>
  <si>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</si>
  <si>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</si>
  <si>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</si>
  <si>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</si>
  <si>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</si>
  <si>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</si>
  <si>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</si>
  <si>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</si>
  <si>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</si>
  <si>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</si>
  <si>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</si>
  <si>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</si>
  <si>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</si>
  <si>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</si>
  <si>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</si>
  <si>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</si>
  <si>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</si>
  <si>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</si>
  <si>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</si>
  <si>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</si>
  <si>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</si>
  <si>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</si>
  <si>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</si>
  <si>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</si>
  <si>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</si>
  <si>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</si>
  <si>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</si>
  <si>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</si>
  <si>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</si>
  <si>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   5.2 Balance with Nepal Rastra Bank</t>
  </si>
  <si>
    <t xml:space="preserve">Changes during two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</si>
  <si>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</si>
  <si>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</si>
  <si>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</si>
  <si>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</si>
  <si>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</si>
  <si>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</si>
  <si>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</si>
  <si>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</si>
  <si>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</si>
  <si>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</si>
  <si>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</si>
  <si>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</si>
  <si>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</si>
  <si>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</si>
  <si>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</si>
  <si>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</si>
  <si>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</si>
  <si>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</si>
  <si>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</si>
  <si>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</si>
  <si>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</si>
  <si>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</si>
  <si>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</si>
  <si>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</si>
  <si>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</si>
  <si>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</si>
  <si>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</si>
  <si>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</si>
  <si>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</si>
  <si>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</si>
  <si>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</si>
  <si>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</si>
  <si>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</si>
  <si>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</si>
  <si>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</si>
  <si>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</si>
  <si>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</si>
  <si>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</si>
  <si>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</si>
  <si>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</si>
  <si>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</si>
  <si>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</si>
  <si>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</si>
  <si>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</si>
  <si>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</si>
  <si>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</si>
  <si>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</si>
  <si>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</si>
  <si>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</si>
  <si>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</si>
  <si>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</si>
  <si>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</si>
  <si>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</si>
  <si>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</si>
  <si>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</si>
  <si>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</si>
  <si>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</si>
  <si>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</si>
  <si>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</si>
  <si>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</si>
  <si>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</si>
  <si>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</si>
  <si>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</si>
  <si>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</si>
  <si>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</si>
  <si>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</si>
  <si>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</si>
  <si>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</si>
  <si>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</si>
  <si>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</si>
  <si>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</si>
  <si>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</si>
  <si>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</si>
  <si>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</si>
  <si>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</si>
  <si>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</si>
  <si>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</si>
  <si>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</si>
  <si>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</si>
  <si>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</si>
  <si>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</si>
  <si>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</si>
  <si>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</si>
  <si>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</si>
  <si>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</si>
  <si>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</si>
  <si>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</si>
  <si>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</si>
  <si>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</si>
  <si>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</si>
  <si>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</si>
  <si>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</si>
  <si>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</si>
  <si>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</si>
  <si>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</si>
  <si>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</si>
  <si>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</si>
  <si>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</si>
  <si>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</si>
  <si>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</si>
  <si>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</si>
  <si>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</si>
  <si>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</si>
  <si>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</si>
  <si>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</si>
  <si>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</si>
  <si>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</si>
  <si>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</si>
  <si>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</si>
  <si>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</si>
  <si>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</si>
  <si>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</si>
  <si>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</si>
  <si>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</si>
  <si>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</si>
  <si>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</si>
  <si>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</si>
  <si>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</si>
  <si>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</si>
  <si>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</si>
  <si>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</si>
  <si>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</si>
  <si>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</si>
  <si>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</si>
  <si>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</si>
  <si>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</si>
  <si>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</si>
  <si>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</si>
  <si>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</si>
  <si>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</si>
  <si>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</si>
  <si>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</si>
  <si>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</si>
  <si>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</si>
  <si>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</si>
  <si>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</si>
  <si>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</si>
  <si>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</si>
  <si>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</si>
  <si>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</si>
  <si>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</si>
  <si>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</si>
  <si>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</si>
  <si>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</si>
  <si>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</si>
  <si>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</si>
  <si>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</si>
  <si>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</si>
  <si>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</si>
  <si>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</si>
  <si>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</si>
  <si>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</si>
  <si>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</si>
  <si>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</si>
  <si>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</si>
  <si>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</si>
  <si>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</si>
  <si>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</si>
  <si>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</si>
  <si>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</si>
  <si>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</si>
  <si>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</si>
  <si>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</si>
  <si>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</si>
  <si>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</si>
  <si>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</si>
  <si>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</si>
  <si>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</si>
  <si>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</si>
  <si>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</si>
  <si>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</si>
  <si>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</si>
  <si>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</si>
  <si>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</si>
  <si>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</si>
  <si>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</si>
  <si>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</si>
  <si>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</si>
  <si>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</si>
  <si>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</si>
  <si>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</si>
  <si>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</si>
  <si>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</si>
  <si>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</si>
  <si>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</si>
  <si>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</si>
  <si>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25</t>
  </si>
  <si>
    <t>Table 1</t>
  </si>
  <si>
    <t>(2014/15=100)</t>
  </si>
  <si>
    <t>Groups &amp; Sub-Groups</t>
  </si>
  <si>
    <t>Weight %</t>
  </si>
  <si>
    <t>Jul/Aug</t>
  </si>
  <si>
    <t>Jun/Jul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</si>
  <si>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</si>
  <si>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</si>
  <si>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</si>
  <si>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</si>
  <si>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</si>
  <si>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</si>
  <si>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</si>
  <si>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</si>
  <si>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</si>
  <si>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</si>
  <si>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</si>
  <si>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</si>
  <si>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</si>
  <si>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</si>
  <si>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</si>
  <si>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</si>
  <si>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</si>
  <si>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</si>
  <si>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</si>
  <si>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</si>
  <si>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</si>
  <si>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</si>
  <si>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</si>
  <si>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</si>
  <si>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</si>
  <si>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</si>
  <si>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</si>
  <si>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(2014/15 = 100)</t>
  </si>
  <si>
    <t>(y-o-y)</t>
  </si>
  <si>
    <t>Mid- month</t>
  </si>
  <si>
    <t>100**</t>
  </si>
  <si>
    <t xml:space="preserve">** Geometric Average </t>
  </si>
  <si>
    <t>Mid-September</t>
  </si>
  <si>
    <t>% Change</t>
  </si>
  <si>
    <t>Particulars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</si>
  <si>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</si>
  <si>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</si>
  <si>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</si>
  <si>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</si>
  <si>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</si>
  <si>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</si>
  <si>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</si>
  <si>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</si>
  <si>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</si>
  <si>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</si>
  <si>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</si>
  <si>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</si>
  <si>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</si>
  <si>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</si>
  <si>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</si>
  <si>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</si>
  <si>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</si>
  <si>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Revised GDP of 2013 and 2014; preliminary estimates of GDP for 2015 by Central Bureau of Statistics. All figures are at Producer's Prices. </t>
  </si>
  <si>
    <t>GDP at Current Price ( Rs. million)</t>
  </si>
  <si>
    <t>(Mid-July to Mid-September, 2015)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</si>
  <si>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</si>
  <si>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</si>
  <si>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</si>
  <si>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</si>
  <si>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</si>
  <si>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</si>
  <si>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</si>
  <si>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</si>
  <si>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</si>
  <si>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B. Ordinary Share</t>
  </si>
  <si>
    <t>C. Debenture</t>
  </si>
  <si>
    <t>Source: Securities Board of Nepal</t>
  </si>
  <si>
    <t>Listed Companies and  Market Capitalization</t>
  </si>
  <si>
    <t xml:space="preserve">No. of Listed Companies </t>
  </si>
  <si>
    <t>Market Capitalization of Listed Companies (Rs in million)</t>
  </si>
  <si>
    <t xml:space="preserve">Particulars                                                                    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</si>
  <si>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</si>
  <si>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</si>
  <si>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</si>
  <si>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</si>
  <si>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</si>
  <si>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</si>
  <si>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</si>
  <si>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</si>
  <si>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</si>
  <si>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</si>
  <si>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</si>
  <si>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</si>
  <si>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</si>
  <si>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</si>
  <si>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</si>
  <si>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</si>
  <si>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(Mid-August/Mid-September)</t>
  </si>
  <si>
    <t>Group</t>
  </si>
  <si>
    <t>% change</t>
  </si>
  <si>
    <t>Closing</t>
  </si>
  <si>
    <t>High</t>
  </si>
  <si>
    <t>Low</t>
  </si>
  <si>
    <t>4 over 1</t>
  </si>
  <si>
    <t>7 over 4</t>
  </si>
  <si>
    <t>Commercial Banks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</si>
  <si>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</si>
  <si>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</si>
  <si>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Finance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</si>
  <si>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</si>
  <si>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</si>
  <si>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</si>
  <si>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</si>
  <si>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</si>
  <si>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</si>
  <si>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(Mid-August to Mid-September)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</si>
  <si>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</si>
  <si>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</si>
  <si>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</si>
  <si>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</si>
  <si>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</si>
  <si>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</si>
  <si>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</si>
  <si>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</si>
  <si>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Mid-September)</t>
  </si>
  <si>
    <t>2012/13</t>
  </si>
  <si>
    <t>Rs               in million</t>
  </si>
  <si>
    <t>Rs  in              million</t>
  </si>
  <si>
    <t xml:space="preserve">1. Institution-wise listing </t>
  </si>
  <si>
    <t xml:space="preserve">      Commercial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</si>
  <si>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</si>
  <si>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</si>
  <si>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</si>
  <si>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</si>
  <si>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</si>
  <si>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</si>
  <si>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</si>
  <si>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</si>
  <si>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</si>
  <si>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</si>
  <si>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</si>
  <si>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</si>
  <si>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</si>
  <si>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</si>
  <si>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</si>
  <si>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</si>
  <si>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</si>
  <si>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35</t>
  </si>
  <si>
    <t>Outright Sale Auction</t>
  </si>
  <si>
    <t>Standing Liquidity Facility</t>
  </si>
  <si>
    <t>Mid-month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</si>
  <si>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</si>
  <si>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</si>
  <si>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</si>
  <si>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</si>
  <si>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</si>
  <si>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36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</si>
  <si>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</si>
  <si>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</si>
  <si>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</si>
  <si>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</si>
  <si>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</si>
  <si>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</si>
  <si>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</si>
  <si>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</si>
  <si>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</si>
  <si>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</si>
  <si>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</si>
  <si>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37</t>
  </si>
  <si>
    <t>Table 17</t>
  </si>
  <si>
    <t xml:space="preserve"> Inter-bank Transaction Amount &amp; Weighted Average Interest Rate</t>
  </si>
  <si>
    <t>Mid-Month</t>
  </si>
  <si>
    <t>A &amp; B</t>
  </si>
  <si>
    <t>B &amp; B</t>
  </si>
  <si>
    <t>B &amp; C</t>
  </si>
  <si>
    <t>C &amp; C</t>
  </si>
  <si>
    <t>Rate (%)</t>
  </si>
  <si>
    <t>August*</t>
  </si>
  <si>
    <t>September</t>
  </si>
  <si>
    <t>Ocotber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</si>
  <si>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</si>
  <si>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</si>
  <si>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</si>
  <si>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</si>
  <si>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</si>
  <si>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</si>
  <si>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</si>
  <si>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</si>
  <si>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</si>
  <si>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</si>
  <si>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</si>
  <si>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</si>
  <si>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</si>
  <si>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</si>
  <si>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</si>
  <si>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</si>
  <si>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</si>
  <si>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</si>
  <si>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</si>
  <si>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</si>
  <si>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</si>
  <si>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</si>
  <si>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</si>
  <si>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</si>
  <si>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</si>
  <si>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</si>
  <si>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</si>
  <si>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</si>
  <si>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</si>
  <si>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</si>
  <si>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</si>
  <si>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</si>
  <si>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</si>
  <si>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</si>
  <si>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</si>
  <si>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</si>
  <si>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</si>
  <si>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</si>
  <si>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</si>
  <si>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</si>
  <si>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</si>
  <si>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</si>
  <si>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</si>
  <si>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</si>
  <si>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</si>
  <si>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</si>
  <si>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</si>
  <si>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</si>
  <si>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</si>
  <si>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</si>
  <si>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</si>
  <si>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</si>
  <si>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</si>
  <si>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</si>
  <si>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</si>
  <si>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</si>
  <si>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</si>
  <si>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</si>
  <si>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</si>
  <si>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</si>
  <si>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</si>
  <si>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</si>
  <si>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</si>
  <si>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</si>
  <si>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</si>
  <si>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</si>
  <si>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</si>
  <si>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</si>
  <si>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</si>
  <si>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</si>
  <si>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</si>
  <si>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</si>
  <si>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</si>
  <si>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</si>
  <si>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</si>
  <si>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A. Policy Rates</t>
  </si>
  <si>
    <t>Development Banks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</si>
  <si>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</si>
  <si>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</si>
  <si>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</si>
  <si>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</si>
  <si>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</si>
  <si>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</si>
  <si>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</si>
  <si>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</si>
  <si>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</si>
  <si>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</si>
  <si>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</si>
  <si>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</si>
  <si>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</si>
  <si>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</si>
  <si>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</si>
  <si>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</si>
  <si>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</si>
  <si>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</si>
  <si>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</si>
  <si>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</si>
  <si>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</si>
  <si>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</si>
  <si>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</si>
  <si>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</si>
  <si>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</si>
  <si>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</si>
  <si>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</si>
  <si>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</si>
  <si>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</si>
  <si>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</si>
  <si>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</si>
  <si>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</si>
  <si>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</si>
  <si>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</si>
  <si>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2011/12</t>
  </si>
  <si>
    <t>Annual average</t>
  </si>
  <si>
    <t>Table 26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</si>
  <si>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</si>
  <si>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</si>
  <si>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</si>
  <si>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</si>
  <si>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</si>
  <si>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</si>
  <si>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</si>
  <si>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</si>
  <si>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40</t>
  </si>
  <si>
    <t>Table 41</t>
  </si>
  <si>
    <t>Table 42</t>
  </si>
  <si>
    <t>Table 43</t>
  </si>
  <si>
    <t xml:space="preserve"> Table 44</t>
  </si>
  <si>
    <t>Table 45</t>
  </si>
  <si>
    <r>
      <t xml:space="preserve">      Development Banks</t>
    </r>
    <r>
      <rPr>
        <vertAlign val="superscript"/>
        <sz val="10"/>
        <rFont val="Times New Roman"/>
        <family val="1"/>
      </rPr>
      <t>#</t>
    </r>
  </si>
  <si>
    <r>
      <t xml:space="preserve">2015/16 </t>
    </r>
    <r>
      <rPr>
        <b/>
        <vertAlign val="superscript"/>
        <sz val="8"/>
        <color indexed="8"/>
        <rFont val="Times New Roman"/>
        <family val="1"/>
      </rPr>
      <t>P</t>
    </r>
  </si>
  <si>
    <t>Mid-Sep 2015</t>
  </si>
  <si>
    <t>Direction of Foreign Trade*</t>
  </si>
  <si>
    <r>
      <t>2013/14</t>
    </r>
    <r>
      <rPr>
        <b/>
        <vertAlign val="superscript"/>
        <sz val="9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</si>
  <si>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</si>
  <si>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</si>
  <si>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</si>
  <si>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</si>
  <si>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r>
      <t>TOTAL IMPORTS</t>
    </r>
    <r>
      <rPr>
        <b/>
        <vertAlign val="superscript"/>
        <sz val="10"/>
        <rFont val="Times New Roman"/>
        <family val="1"/>
      </rPr>
      <t>#</t>
    </r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</si>
  <si>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</si>
  <si>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</si>
  <si>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</si>
  <si>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</si>
  <si>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</si>
  <si>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</si>
  <si>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</si>
  <si>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</si>
  <si>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</si>
  <si>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India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</si>
  <si>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</si>
  <si>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</si>
  <si>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</si>
  <si>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</si>
  <si>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</si>
  <si>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</si>
  <si>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</si>
  <si>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</si>
  <si>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</si>
  <si>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</si>
  <si>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r>
      <rPr>
        <vertAlign val="superscript"/>
        <sz val="9"/>
        <rFont val="Times New Roman"/>
        <family val="1"/>
      </rPr>
      <t xml:space="preserve"> #</t>
    </r>
    <r>
      <rPr>
        <sz val="9"/>
        <rFont val="Times New Roman"/>
        <family val="1"/>
      </rPr>
      <t xml:space="preserve"> Imports from Mechi and Krishna Nagar Customs are not included in 2015/16..</t>
    </r>
  </si>
  <si>
    <t xml:space="preserve">P= Provisional   </t>
  </si>
  <si>
    <t>R= Revised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</si>
  <si>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</si>
  <si>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</si>
  <si>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</si>
  <si>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</si>
  <si>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</si>
  <si>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</si>
  <si>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</si>
  <si>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</si>
  <si>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</si>
  <si>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</si>
  <si>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</si>
  <si>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</si>
  <si>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</si>
  <si>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</si>
  <si>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</si>
  <si>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</si>
  <si>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</si>
  <si>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</si>
  <si>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</si>
  <si>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</si>
  <si>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</si>
  <si>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</si>
  <si>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</si>
  <si>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</si>
  <si>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</si>
  <si>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</si>
  <si>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</si>
  <si>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</si>
  <si>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</si>
  <si>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</si>
  <si>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</si>
  <si>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</si>
  <si>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</si>
  <si>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</si>
  <si>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</si>
  <si>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</si>
  <si>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</si>
  <si>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</si>
  <si>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</si>
  <si>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</si>
  <si>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</si>
  <si>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</si>
  <si>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</si>
  <si>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</si>
  <si>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</si>
  <si>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</si>
  <si>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</si>
  <si>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</si>
  <si>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</si>
  <si>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</si>
  <si>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</si>
  <si>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</si>
  <si>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</si>
  <si>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</si>
  <si>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</si>
  <si>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</si>
  <si>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</si>
  <si>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</si>
  <si>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</si>
  <si>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</si>
  <si>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</si>
  <si>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</si>
  <si>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</si>
  <si>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</si>
  <si>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</si>
  <si>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</si>
  <si>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</si>
  <si>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</si>
  <si>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</si>
  <si>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</si>
  <si>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</si>
  <si>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</si>
  <si>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</si>
  <si>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</si>
  <si>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</si>
  <si>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</si>
  <si>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</si>
  <si>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</si>
  <si>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</si>
  <si>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</si>
  <si>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</si>
  <si>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</si>
  <si>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</si>
  <si>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</si>
  <si>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</si>
  <si>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</si>
  <si>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</si>
  <si>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</si>
  <si>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</si>
  <si>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</si>
  <si>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</si>
  <si>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</si>
  <si>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</si>
  <si>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</si>
  <si>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</si>
  <si>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</si>
  <si>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</si>
  <si>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</si>
  <si>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</si>
  <si>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</si>
  <si>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</si>
  <si>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</si>
  <si>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</si>
  <si>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</si>
  <si>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</si>
  <si>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</si>
  <si>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</si>
  <si>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</si>
  <si>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</si>
  <si>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</si>
  <si>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</si>
  <si>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</si>
  <si>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</si>
  <si>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</si>
  <si>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</si>
  <si>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</si>
  <si>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</si>
  <si>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</si>
  <si>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</si>
  <si>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</si>
  <si>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</si>
  <si>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</si>
  <si>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</si>
  <si>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</si>
  <si>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</si>
  <si>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</si>
  <si>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</si>
  <si>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</si>
  <si>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</si>
  <si>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</si>
  <si>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</si>
  <si>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</si>
  <si>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</si>
  <si>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</si>
  <si>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</si>
  <si>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</si>
  <si>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</si>
  <si>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</si>
  <si>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</si>
  <si>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</si>
  <si>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</si>
  <si>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</si>
  <si>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</si>
  <si>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</si>
  <si>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</si>
  <si>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</si>
  <si>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</si>
  <si>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</si>
  <si>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</si>
  <si>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</si>
  <si>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</si>
  <si>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</si>
  <si>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</si>
  <si>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</si>
  <si>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</si>
  <si>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</si>
  <si>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</si>
  <si>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</si>
  <si>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</si>
  <si>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</si>
  <si>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</si>
  <si>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</si>
  <si>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</si>
  <si>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</si>
  <si>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</si>
  <si>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</si>
  <si>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</si>
  <si>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</si>
  <si>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</si>
  <si>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</si>
  <si>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</si>
  <si>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</si>
  <si>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</si>
  <si>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</si>
  <si>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</si>
  <si>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</si>
  <si>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</si>
  <si>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</si>
  <si>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</si>
  <si>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</si>
  <si>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</si>
  <si>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</si>
  <si>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</si>
  <si>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</si>
  <si>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</si>
  <si>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</si>
  <si>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</si>
  <si>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</si>
  <si>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</si>
  <si>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</si>
  <si>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</si>
  <si>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</si>
  <si>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</si>
  <si>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</si>
  <si>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</si>
  <si>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</si>
  <si>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</si>
  <si>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</si>
  <si>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Imports from India against Payment in US Dollar</t>
  </si>
  <si>
    <t>2006/07</t>
  </si>
  <si>
    <t>2007/08</t>
  </si>
  <si>
    <t>2008/09</t>
  </si>
  <si>
    <t>2009/10</t>
  </si>
  <si>
    <t>2010/11</t>
  </si>
  <si>
    <r>
      <t>2014/15</t>
    </r>
    <r>
      <rPr>
        <b/>
        <vertAlign val="superscript"/>
        <sz val="10"/>
        <rFont val="Times New Roman"/>
        <family val="1"/>
      </rPr>
      <t>R</t>
    </r>
  </si>
  <si>
    <t>* The monthly data are updated based on the latest information from custom office and differ from earlier issues.</t>
  </si>
  <si>
    <t xml:space="preserve">Summary of Balance of Payments Presentation                 </t>
  </si>
  <si>
    <t>(Rs. in million )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</si>
  <si>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</si>
  <si>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</si>
  <si>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>During 2 months</t>
  </si>
  <si>
    <t xml:space="preserve">2 Months </t>
  </si>
  <si>
    <t xml:space="preserve">2014/15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</si>
  <si>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</si>
  <si>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</si>
  <si>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</si>
  <si>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</si>
  <si>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</si>
  <si>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</si>
  <si>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</si>
  <si>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</si>
  <si>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</si>
  <si>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</si>
  <si>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</si>
  <si>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</si>
  <si>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</si>
  <si>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</si>
  <si>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</si>
  <si>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</si>
  <si>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</si>
  <si>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</si>
  <si>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</si>
  <si>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</si>
  <si>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</si>
  <si>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</si>
  <si>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</si>
  <si>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</si>
  <si>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</si>
  <si>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</si>
  <si>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</si>
  <si>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</si>
  <si>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</si>
  <si>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</si>
  <si>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</si>
  <si>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</si>
  <si>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</si>
  <si>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</si>
  <si>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</si>
  <si>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</si>
  <si>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</si>
  <si>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</si>
  <si>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</si>
  <si>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</si>
  <si>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</si>
  <si>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</si>
  <si>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</si>
  <si>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</si>
  <si>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</si>
  <si>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</si>
  <si>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</si>
  <si>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</si>
  <si>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</si>
  <si>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</si>
  <si>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</si>
  <si>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</si>
  <si>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</si>
  <si>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</si>
  <si>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</si>
  <si>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Mid-Jul to Mid-Sep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</si>
  <si>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</si>
  <si>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</si>
  <si>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</si>
  <si>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</si>
  <si>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</si>
  <si>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</si>
  <si>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</si>
  <si>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</si>
  <si>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</si>
  <si>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</si>
  <si>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</si>
  <si>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</si>
  <si>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</si>
  <si>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</si>
  <si>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</si>
  <si>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</si>
  <si>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</si>
  <si>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</si>
  <si>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</si>
  <si>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</si>
  <si>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</si>
  <si>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(USD in million)</t>
  </si>
  <si>
    <t>3.Gross Foreign Assets (1+2)</t>
  </si>
  <si>
    <t>5.Net Foreign Assets (3-4)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</si>
  <si>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</si>
  <si>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</si>
  <si>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</si>
  <si>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</si>
  <si>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</si>
  <si>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</si>
  <si>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</si>
  <si>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August</t>
  </si>
  <si>
    <t>October</t>
  </si>
  <si>
    <t xml:space="preserve">Feburary </t>
  </si>
  <si>
    <t xml:space="preserve">June </t>
  </si>
  <si>
    <t>* As per Nepalese Calendar.</t>
  </si>
  <si>
    <t>Mid-July</t>
  </si>
  <si>
    <t>Jul-Jul</t>
  </si>
  <si>
    <t>Sept-Sept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</si>
  <si>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</si>
  <si>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</si>
  <si>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</si>
  <si>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</si>
  <si>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</si>
  <si>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</si>
  <si>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</si>
  <si>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</si>
  <si>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</si>
  <si>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21</t>
  </si>
  <si>
    <t>(FY 2012/13 = 100)</t>
  </si>
  <si>
    <t>Percentage 
Change</t>
  </si>
  <si>
    <t xml:space="preserve">Import Unit Value Price Index </t>
  </si>
  <si>
    <t xml:space="preserve">Terms of Trade </t>
  </si>
  <si>
    <t>(FY 2012/13=100)</t>
  </si>
  <si>
    <t>TOT</t>
  </si>
  <si>
    <t>Table 6</t>
  </si>
  <si>
    <t>Table 7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</si>
  <si>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</si>
  <si>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</si>
  <si>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</si>
  <si>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</si>
  <si>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</si>
  <si>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</si>
  <si>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</si>
  <si>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</si>
  <si>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18</t>
  </si>
  <si>
    <t>Table 19</t>
  </si>
  <si>
    <t>Table 20</t>
  </si>
  <si>
    <t>Amount Change      Jul-Sep</t>
  </si>
  <si>
    <t>Mid- Sep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</si>
  <si>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</si>
  <si>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</si>
  <si>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</si>
  <si>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</si>
  <si>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</si>
  <si>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</si>
  <si>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</si>
  <si>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</si>
  <si>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</si>
  <si>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</si>
  <si>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</si>
  <si>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</si>
  <si>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</si>
  <si>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</si>
  <si>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</si>
  <si>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</si>
  <si>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</si>
  <si>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Memorandum Items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</si>
  <si>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</si>
  <si>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</si>
  <si>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</si>
  <si>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</si>
  <si>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Money multiplier (M1)</t>
  </si>
  <si>
    <t>Money multiplier (M1+)</t>
  </si>
  <si>
    <t>Money multiplier (M2)</t>
  </si>
  <si>
    <t>Table 24</t>
  </si>
  <si>
    <t>Sept (e)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</si>
</sst>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_)"/>
    <numFmt numFmtId="168" formatCode="0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_);_(* \(#,##0\);_(* &quot;-&quot;??_);_(@_)"/>
    <numFmt numFmtId="173" formatCode="General_)"/>
    <numFmt numFmtId="174" formatCode="0.00_)"/>
    <numFmt numFmtId="175" formatCode="_(* #,##0.00_);_(* \(#,##0.00\);_(* \-??_);_(@_)"/>
    <numFmt numFmtId="176" formatCode="0_);[Red]\(0\)"/>
    <numFmt numFmtId="177" formatCode="_(* #,##0_);_(* \(#,##0\);_(* \-??_);_(@_)"/>
    <numFmt numFmtId="178" formatCode="0.000_)"/>
    <numFmt numFmtId="179" formatCode="_-* #,##0.0_-;\-* #,##0.0_-;_-* &quot;-&quot;??_-;_-@_-"/>
    <numFmt numFmtId="180" formatCode="_-* #,##0.00_-;\-* #,##0.00_-;_-* &quot;-&quot;??_-;_-@_-"/>
    <numFmt numFmtId="181" formatCode="_-* #,##0.0000_-;\-* #,##0.0000_-;_-* &quot;-&quot;??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Helv"/>
      <family val="0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Univers (WN)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sz val="10.5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b/>
      <sz val="10.5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/>
      <top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 style="double"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medium"/>
    </border>
    <border>
      <left style="double"/>
      <right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1" fillId="0" borderId="0">
      <alignment/>
      <protection/>
    </xf>
    <xf numFmtId="167" fontId="15" fillId="0" borderId="0">
      <alignment/>
      <protection/>
    </xf>
    <xf numFmtId="167" fontId="15" fillId="0" borderId="0">
      <alignment/>
      <protection/>
    </xf>
    <xf numFmtId="167" fontId="15" fillId="0" borderId="0">
      <alignment/>
      <protection/>
    </xf>
    <xf numFmtId="167" fontId="15" fillId="0" borderId="0">
      <alignment/>
      <protection/>
    </xf>
    <xf numFmtId="167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77" fontId="0" fillId="0" borderId="0">
      <alignment/>
      <protection/>
    </xf>
    <xf numFmtId="165" fontId="6" fillId="0" borderId="0">
      <alignment/>
      <protection/>
    </xf>
    <xf numFmtId="165" fontId="6" fillId="0" borderId="0">
      <alignment/>
      <protection/>
    </xf>
    <xf numFmtId="168" fontId="6" fillId="0" borderId="0">
      <alignment/>
      <protection/>
    </xf>
    <xf numFmtId="165" fontId="6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5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5" fillId="0" borderId="0">
      <alignment/>
      <protection/>
    </xf>
    <xf numFmtId="166" fontId="15" fillId="0" borderId="0">
      <alignment/>
      <protection/>
    </xf>
    <xf numFmtId="166" fontId="15" fillId="0" borderId="0">
      <alignment/>
      <protection/>
    </xf>
    <xf numFmtId="166" fontId="15" fillId="0" borderId="0">
      <alignment/>
      <protection/>
    </xf>
    <xf numFmtId="166" fontId="15" fillId="0" borderId="0">
      <alignment/>
      <protection/>
    </xf>
    <xf numFmtId="166" fontId="15" fillId="0" borderId="0">
      <alignment/>
      <protection/>
    </xf>
    <xf numFmtId="166" fontId="15" fillId="0" borderId="0">
      <alignment/>
      <protection/>
    </xf>
    <xf numFmtId="166" fontId="15" fillId="0" borderId="0">
      <alignment/>
      <protection/>
    </xf>
    <xf numFmtId="166" fontId="15" fillId="0" borderId="0">
      <alignment/>
      <protection/>
    </xf>
    <xf numFmtId="0" fontId="1" fillId="32" borderId="7" applyNumberFormat="0" applyFont="0" applyAlignment="0" applyProtection="0"/>
    <xf numFmtId="0" fontId="8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984">
    <xf numFmtId="0" fontId="0" fillId="0" borderId="0" xfId="0" applyFont="1" applyAlignment="1">
      <alignment/>
    </xf>
    <xf numFmtId="0" fontId="7" fillId="0" borderId="0" xfId="178" applyFont="1" applyAlignment="1">
      <alignment horizontal="centerContinuous"/>
      <protection/>
    </xf>
    <xf numFmtId="0" fontId="7" fillId="0" borderId="0" xfId="178" applyFont="1">
      <alignment/>
      <protection/>
    </xf>
    <xf numFmtId="0" fontId="12" fillId="0" borderId="0" xfId="178" applyFont="1" applyAlignment="1">
      <alignment horizontal="centerContinuous"/>
      <protection/>
    </xf>
    <xf numFmtId="0" fontId="12" fillId="0" borderId="0" xfId="178" applyFont="1">
      <alignment/>
      <protection/>
    </xf>
    <xf numFmtId="0" fontId="7" fillId="0" borderId="0" xfId="178" applyFont="1" applyBorder="1">
      <alignment/>
      <protection/>
    </xf>
    <xf numFmtId="0" fontId="7" fillId="0" borderId="0" xfId="178" applyFont="1" applyBorder="1" applyAlignment="1">
      <alignment horizontal="center"/>
      <protection/>
    </xf>
    <xf numFmtId="0" fontId="8" fillId="0" borderId="0" xfId="178" applyFont="1">
      <alignment/>
      <protection/>
    </xf>
    <xf numFmtId="0" fontId="8" fillId="0" borderId="0" xfId="178" applyFont="1" applyAlignment="1">
      <alignment wrapText="1"/>
      <protection/>
    </xf>
    <xf numFmtId="0" fontId="8" fillId="0" borderId="0" xfId="178" applyFont="1" applyBorder="1">
      <alignment/>
      <protection/>
    </xf>
    <xf numFmtId="0" fontId="7" fillId="0" borderId="0" xfId="178" applyFont="1" applyFill="1" applyBorder="1">
      <alignment/>
      <protection/>
    </xf>
    <xf numFmtId="0" fontId="8" fillId="0" borderId="0" xfId="178" applyFont="1" applyBorder="1" applyAlignment="1">
      <alignment horizontal="left"/>
      <protection/>
    </xf>
    <xf numFmtId="0" fontId="2" fillId="0" borderId="0" xfId="178">
      <alignment/>
      <protection/>
    </xf>
    <xf numFmtId="0" fontId="9" fillId="0" borderId="0" xfId="126" applyFont="1">
      <alignment/>
      <protection/>
    </xf>
    <xf numFmtId="164" fontId="2" fillId="0" borderId="0" xfId="178" applyNumberFormat="1">
      <alignment/>
      <protection/>
    </xf>
    <xf numFmtId="0" fontId="9" fillId="0" borderId="10" xfId="178" applyFont="1" applyBorder="1">
      <alignment/>
      <protection/>
    </xf>
    <xf numFmtId="0" fontId="0" fillId="0" borderId="0" xfId="138" applyAlignment="1">
      <alignment horizontal="justify" vertical="center"/>
      <protection/>
    </xf>
    <xf numFmtId="0" fontId="3" fillId="0" borderId="0" xfId="138" applyFont="1" applyBorder="1" applyAlignment="1">
      <alignment horizontal="center" vertical="center"/>
      <protection/>
    </xf>
    <xf numFmtId="49" fontId="13" fillId="33" borderId="11" xfId="138" applyNumberFormat="1" applyFont="1" applyFill="1" applyBorder="1" applyAlignment="1">
      <alignment horizontal="center" vertical="center"/>
      <protection/>
    </xf>
    <xf numFmtId="0" fontId="13" fillId="33" borderId="12" xfId="138" applyFont="1" applyFill="1" applyBorder="1" applyAlignment="1" applyProtection="1">
      <alignment horizontal="center" vertical="center"/>
      <protection/>
    </xf>
    <xf numFmtId="2" fontId="13" fillId="33" borderId="13" xfId="138" applyNumberFormat="1" applyFont="1" applyFill="1" applyBorder="1" applyAlignment="1">
      <alignment horizontal="center" vertical="center"/>
      <protection/>
    </xf>
    <xf numFmtId="2" fontId="13" fillId="33" borderId="14" xfId="138" applyNumberFormat="1" applyFont="1" applyFill="1" applyBorder="1" applyAlignment="1">
      <alignment horizontal="center" vertical="center"/>
      <protection/>
    </xf>
    <xf numFmtId="49" fontId="13" fillId="33" borderId="14" xfId="138" applyNumberFormat="1" applyFont="1" applyFill="1" applyBorder="1" applyAlignment="1">
      <alignment horizontal="center" vertical="center"/>
      <protection/>
    </xf>
    <xf numFmtId="49" fontId="13" fillId="33" borderId="15" xfId="138" applyNumberFormat="1" applyFont="1" applyFill="1" applyBorder="1" applyAlignment="1">
      <alignment horizontal="center" vertical="center"/>
      <protection/>
    </xf>
    <xf numFmtId="0" fontId="13" fillId="0" borderId="10" xfId="138" applyFont="1" applyBorder="1" applyAlignment="1" applyProtection="1">
      <alignment horizontal="justify" vertical="center"/>
      <protection/>
    </xf>
    <xf numFmtId="164" fontId="13" fillId="0" borderId="16" xfId="138" applyNumberFormat="1" applyFont="1" applyBorder="1" applyAlignment="1" applyProtection="1">
      <alignment horizontal="right" vertical="center"/>
      <protection/>
    </xf>
    <xf numFmtId="164" fontId="13" fillId="0" borderId="16" xfId="138" applyNumberFormat="1" applyFont="1" applyBorder="1" applyAlignment="1">
      <alignment horizontal="center" vertical="center"/>
      <protection/>
    </xf>
    <xf numFmtId="164" fontId="13" fillId="0" borderId="17" xfId="138" applyNumberFormat="1" applyFont="1" applyBorder="1" applyAlignment="1">
      <alignment horizontal="center" vertical="center"/>
      <protection/>
    </xf>
    <xf numFmtId="164" fontId="13" fillId="0" borderId="16" xfId="138" applyNumberFormat="1" applyFont="1" applyFill="1" applyBorder="1" applyAlignment="1">
      <alignment horizontal="right" vertical="center"/>
      <protection/>
    </xf>
    <xf numFmtId="0" fontId="10" fillId="0" borderId="0" xfId="138" applyFont="1" applyAlignment="1">
      <alignment horizontal="justify" vertical="center"/>
      <protection/>
    </xf>
    <xf numFmtId="0" fontId="9" fillId="0" borderId="10" xfId="138" applyFont="1" applyBorder="1" applyAlignment="1" applyProtection="1">
      <alignment horizontal="left" vertical="center" indent="2"/>
      <protection/>
    </xf>
    <xf numFmtId="164" fontId="9" fillId="0" borderId="16" xfId="138" applyNumberFormat="1" applyFont="1" applyFill="1" applyBorder="1" applyAlignment="1">
      <alignment horizontal="right" vertical="center"/>
      <protection/>
    </xf>
    <xf numFmtId="164" fontId="9" fillId="0" borderId="16" xfId="138" applyNumberFormat="1" applyFont="1" applyBorder="1" applyAlignment="1">
      <alignment horizontal="center" vertical="center"/>
      <protection/>
    </xf>
    <xf numFmtId="164" fontId="9" fillId="0" borderId="17" xfId="138" applyNumberFormat="1" applyFont="1" applyBorder="1" applyAlignment="1">
      <alignment horizontal="center" vertical="center"/>
      <protection/>
    </xf>
    <xf numFmtId="0" fontId="13" fillId="0" borderId="18" xfId="138" applyFont="1" applyBorder="1" applyAlignment="1" applyProtection="1">
      <alignment horizontal="justify" vertical="center"/>
      <protection/>
    </xf>
    <xf numFmtId="0" fontId="9" fillId="0" borderId="12" xfId="138" applyFont="1" applyBorder="1" applyAlignment="1" applyProtection="1">
      <alignment horizontal="left" vertical="center" indent="2"/>
      <protection/>
    </xf>
    <xf numFmtId="164" fontId="9" fillId="0" borderId="11" xfId="138" applyNumberFormat="1" applyFont="1" applyFill="1" applyBorder="1" applyAlignment="1">
      <alignment horizontal="right" vertical="center"/>
      <protection/>
    </xf>
    <xf numFmtId="164" fontId="9" fillId="0" borderId="19" xfId="138" applyNumberFormat="1" applyFont="1" applyBorder="1" applyAlignment="1">
      <alignment horizontal="center" vertical="center"/>
      <protection/>
    </xf>
    <xf numFmtId="0" fontId="13" fillId="0" borderId="10" xfId="138" applyFont="1" applyBorder="1" applyAlignment="1" applyProtection="1">
      <alignment horizontal="left" vertical="center"/>
      <protection/>
    </xf>
    <xf numFmtId="164" fontId="13" fillId="0" borderId="16" xfId="138" applyNumberFormat="1" applyFont="1" applyBorder="1" applyAlignment="1">
      <alignment horizontal="right" vertical="center"/>
      <protection/>
    </xf>
    <xf numFmtId="164" fontId="13" fillId="0" borderId="16" xfId="177" applyNumberFormat="1" applyFont="1" applyBorder="1" applyAlignment="1">
      <alignment horizontal="right" vertical="center"/>
      <protection/>
    </xf>
    <xf numFmtId="0" fontId="2" fillId="0" borderId="0" xfId="138" applyFont="1" applyAlignment="1">
      <alignment vertical="center"/>
      <protection/>
    </xf>
    <xf numFmtId="0" fontId="9" fillId="0" borderId="10" xfId="138" applyFont="1" applyBorder="1" applyAlignment="1" applyProtection="1">
      <alignment horizontal="left" vertical="center"/>
      <protection/>
    </xf>
    <xf numFmtId="164" fontId="9" fillId="0" borderId="16" xfId="177" applyNumberFormat="1" applyFont="1" applyFill="1" applyBorder="1" applyAlignment="1">
      <alignment horizontal="right" vertical="center"/>
      <protection/>
    </xf>
    <xf numFmtId="164" fontId="9" fillId="0" borderId="16" xfId="138" applyNumberFormat="1" applyFont="1" applyBorder="1" applyAlignment="1">
      <alignment horizontal="right" vertical="center"/>
      <protection/>
    </xf>
    <xf numFmtId="164" fontId="9" fillId="0" borderId="17" xfId="138" applyNumberFormat="1" applyFont="1" applyBorder="1" applyAlignment="1" quotePrefix="1">
      <alignment horizontal="center" vertical="center"/>
      <protection/>
    </xf>
    <xf numFmtId="0" fontId="9" fillId="0" borderId="12" xfId="138" applyFont="1" applyBorder="1" applyAlignment="1" applyProtection="1">
      <alignment horizontal="left" vertical="center"/>
      <protection/>
    </xf>
    <xf numFmtId="164" fontId="9" fillId="0" borderId="11" xfId="138" applyNumberFormat="1" applyFont="1" applyBorder="1" applyAlignment="1" applyProtection="1">
      <alignment horizontal="right" vertical="center"/>
      <protection/>
    </xf>
    <xf numFmtId="164" fontId="9" fillId="0" borderId="19" xfId="138" applyNumberFormat="1" applyFont="1" applyBorder="1" applyAlignment="1" quotePrefix="1">
      <alignment horizontal="center" vertical="center"/>
      <protection/>
    </xf>
    <xf numFmtId="0" fontId="3" fillId="0" borderId="0" xfId="138" applyFont="1" applyAlignment="1">
      <alignment vertical="center"/>
      <protection/>
    </xf>
    <xf numFmtId="0" fontId="13" fillId="0" borderId="20" xfId="138" applyFont="1" applyBorder="1" applyAlignment="1" applyProtection="1">
      <alignment horizontal="justify" vertical="center"/>
      <protection/>
    </xf>
    <xf numFmtId="164" fontId="13" fillId="0" borderId="21" xfId="138" applyNumberFormat="1" applyFont="1" applyBorder="1" applyAlignment="1" applyProtection="1">
      <alignment horizontal="right" vertical="center"/>
      <protection/>
    </xf>
    <xf numFmtId="164" fontId="13" fillId="0" borderId="21" xfId="138" applyNumberFormat="1" applyFont="1" applyBorder="1" applyAlignment="1">
      <alignment horizontal="center" vertical="center"/>
      <protection/>
    </xf>
    <xf numFmtId="164" fontId="13" fillId="0" borderId="22" xfId="138" applyNumberFormat="1" applyFont="1" applyBorder="1" applyAlignment="1">
      <alignment horizontal="center" vertical="center"/>
      <protection/>
    </xf>
    <xf numFmtId="164" fontId="13" fillId="0" borderId="21" xfId="138" applyNumberFormat="1" applyFont="1" applyFill="1" applyBorder="1" applyAlignment="1" applyProtection="1">
      <alignment horizontal="right" vertical="center"/>
      <protection/>
    </xf>
    <xf numFmtId="164" fontId="13" fillId="0" borderId="21" xfId="177" applyNumberFormat="1" applyFont="1" applyFill="1" applyBorder="1" applyAlignment="1" applyProtection="1">
      <alignment horizontal="right" vertical="center"/>
      <protection/>
    </xf>
    <xf numFmtId="164" fontId="13" fillId="0" borderId="16" xfId="138" applyNumberFormat="1" applyFont="1" applyFill="1" applyBorder="1" applyAlignment="1" applyProtection="1">
      <alignment horizontal="right" vertical="center"/>
      <protection/>
    </xf>
    <xf numFmtId="164" fontId="9" fillId="0" borderId="16" xfId="177" applyNumberFormat="1" applyFont="1" applyFill="1" applyBorder="1" applyAlignment="1" applyProtection="1">
      <alignment horizontal="right" vertical="center"/>
      <protection/>
    </xf>
    <xf numFmtId="0" fontId="14" fillId="0" borderId="10" xfId="138" applyFont="1" applyBorder="1" applyAlignment="1" applyProtection="1">
      <alignment horizontal="left" vertical="center" indent="2"/>
      <protection/>
    </xf>
    <xf numFmtId="164" fontId="14" fillId="0" borderId="16" xfId="138" applyNumberFormat="1" applyFont="1" applyFill="1" applyBorder="1" applyAlignment="1">
      <alignment horizontal="right" vertical="center"/>
      <protection/>
    </xf>
    <xf numFmtId="164" fontId="14" fillId="0" borderId="16" xfId="177" applyNumberFormat="1" applyFont="1" applyFill="1" applyBorder="1" applyAlignment="1">
      <alignment horizontal="right" vertical="center"/>
      <protection/>
    </xf>
    <xf numFmtId="164" fontId="14" fillId="0" borderId="16" xfId="138" applyNumberFormat="1" applyFont="1" applyBorder="1" applyAlignment="1">
      <alignment horizontal="center" vertical="center"/>
      <protection/>
    </xf>
    <xf numFmtId="164" fontId="14" fillId="0" borderId="17" xfId="138" applyNumberFormat="1" applyFont="1" applyBorder="1" applyAlignment="1">
      <alignment horizontal="center" vertical="center"/>
      <protection/>
    </xf>
    <xf numFmtId="0" fontId="9" fillId="0" borderId="16" xfId="138" applyFont="1" applyBorder="1" applyAlignment="1">
      <alignment horizontal="right" vertical="center"/>
      <protection/>
    </xf>
    <xf numFmtId="169" fontId="9" fillId="0" borderId="16" xfId="71" applyNumberFormat="1" applyFont="1" applyBorder="1" applyAlignment="1">
      <alignment horizontal="right" vertical="center"/>
    </xf>
    <xf numFmtId="0" fontId="13" fillId="0" borderId="23" xfId="138" applyFont="1" applyBorder="1" applyAlignment="1" applyProtection="1">
      <alignment horizontal="justify" vertical="center"/>
      <protection/>
    </xf>
    <xf numFmtId="164" fontId="13" fillId="0" borderId="21" xfId="138" applyNumberFormat="1" applyFont="1" applyFill="1" applyBorder="1" applyAlignment="1">
      <alignment horizontal="right" vertical="center"/>
      <protection/>
    </xf>
    <xf numFmtId="164" fontId="13" fillId="0" borderId="21" xfId="177" applyNumberFormat="1" applyFont="1" applyFill="1" applyBorder="1" applyAlignment="1">
      <alignment horizontal="right" vertical="center"/>
      <protection/>
    </xf>
    <xf numFmtId="0" fontId="9" fillId="0" borderId="10" xfId="138" applyFont="1" applyBorder="1" applyAlignment="1" applyProtection="1">
      <alignment horizontal="justify" vertical="center"/>
      <protection/>
    </xf>
    <xf numFmtId="164" fontId="9" fillId="0" borderId="16" xfId="138" applyNumberFormat="1" applyFont="1" applyFill="1" applyBorder="1" applyAlignment="1" applyProtection="1">
      <alignment horizontal="right" vertical="center"/>
      <protection/>
    </xf>
    <xf numFmtId="0" fontId="9" fillId="0" borderId="10" xfId="138" applyFont="1" applyBorder="1" applyAlignment="1" applyProtection="1">
      <alignment horizontal="left" vertical="center" indent="1"/>
      <protection/>
    </xf>
    <xf numFmtId="164" fontId="9" fillId="0" borderId="16" xfId="138" applyNumberFormat="1" applyFont="1" applyBorder="1" applyAlignment="1" quotePrefix="1">
      <alignment horizontal="center" vertical="center"/>
      <protection/>
    </xf>
    <xf numFmtId="164" fontId="9" fillId="0" borderId="0" xfId="138" applyNumberFormat="1" applyFont="1" applyAlignment="1">
      <alignment horizontal="right" vertical="center"/>
      <protection/>
    </xf>
    <xf numFmtId="164" fontId="9" fillId="0" borderId="16" xfId="177" applyNumberFormat="1" applyFont="1" applyBorder="1" applyAlignment="1" applyProtection="1">
      <alignment horizontal="right" vertical="center"/>
      <protection/>
    </xf>
    <xf numFmtId="164" fontId="9" fillId="0" borderId="16" xfId="138" applyNumberFormat="1" applyFont="1" applyBorder="1" applyAlignment="1" applyProtection="1">
      <alignment horizontal="right" vertical="center"/>
      <protection/>
    </xf>
    <xf numFmtId="164" fontId="9" fillId="0" borderId="16" xfId="138" applyNumberFormat="1" applyFont="1" applyBorder="1" applyAlignment="1" applyProtection="1">
      <alignment horizontal="center" vertical="center"/>
      <protection/>
    </xf>
    <xf numFmtId="0" fontId="85" fillId="0" borderId="10" xfId="138" applyFont="1" applyBorder="1" applyAlignment="1" quotePrefix="1">
      <alignment horizontal="left" indent="1"/>
      <protection/>
    </xf>
    <xf numFmtId="164" fontId="9" fillId="0" borderId="24" xfId="177" applyNumberFormat="1" applyFont="1" applyFill="1" applyBorder="1" applyAlignment="1" applyProtection="1">
      <alignment horizontal="right" vertical="center"/>
      <protection/>
    </xf>
    <xf numFmtId="0" fontId="4" fillId="0" borderId="0" xfId="138" applyFont="1" applyBorder="1" applyAlignment="1" applyProtection="1">
      <alignment horizontal="justify" vertical="center"/>
      <protection/>
    </xf>
    <xf numFmtId="164" fontId="2" fillId="0" borderId="0" xfId="138" applyNumberFormat="1" applyFont="1" applyFill="1" applyBorder="1" applyAlignment="1" applyProtection="1">
      <alignment horizontal="right" vertical="center"/>
      <protection/>
    </xf>
    <xf numFmtId="164" fontId="2" fillId="0" borderId="0" xfId="138" applyNumberFormat="1" applyFont="1" applyBorder="1" applyAlignment="1" applyProtection="1">
      <alignment horizontal="center" vertical="center"/>
      <protection/>
    </xf>
    <xf numFmtId="164" fontId="2" fillId="0" borderId="0" xfId="138" applyNumberFormat="1" applyFont="1" applyBorder="1" applyAlignment="1">
      <alignment horizontal="center" vertical="center"/>
      <protection/>
    </xf>
    <xf numFmtId="0" fontId="0" fillId="0" borderId="0" xfId="138" applyBorder="1" applyAlignment="1">
      <alignment horizontal="justify" vertical="center"/>
      <protection/>
    </xf>
    <xf numFmtId="0" fontId="2" fillId="0" borderId="0" xfId="138" applyFont="1" applyBorder="1" applyAlignment="1" applyProtection="1">
      <alignment horizontal="justify" vertical="center"/>
      <protection/>
    </xf>
    <xf numFmtId="0" fontId="13" fillId="0" borderId="0" xfId="178" applyFont="1" applyAlignment="1">
      <alignment/>
      <protection/>
    </xf>
    <xf numFmtId="0" fontId="13" fillId="0" borderId="0" xfId="126" applyFont="1" applyBorder="1" applyAlignment="1">
      <alignment horizontal="center"/>
      <protection/>
    </xf>
    <xf numFmtId="0" fontId="13" fillId="34" borderId="25" xfId="126" applyFont="1" applyFill="1" applyBorder="1" applyAlignment="1">
      <alignment horizontal="center"/>
      <protection/>
    </xf>
    <xf numFmtId="0" fontId="13" fillId="34" borderId="26" xfId="126" applyFont="1" applyFill="1" applyBorder="1">
      <alignment/>
      <protection/>
    </xf>
    <xf numFmtId="49" fontId="13" fillId="34" borderId="25" xfId="126" applyNumberFormat="1" applyFont="1" applyFill="1" applyBorder="1" applyAlignment="1">
      <alignment horizontal="center"/>
      <protection/>
    </xf>
    <xf numFmtId="0" fontId="13" fillId="34" borderId="27" xfId="126" applyFont="1" applyFill="1" applyBorder="1">
      <alignment/>
      <protection/>
    </xf>
    <xf numFmtId="0" fontId="13" fillId="34" borderId="28" xfId="126" applyFont="1" applyFill="1" applyBorder="1">
      <alignment/>
      <protection/>
    </xf>
    <xf numFmtId="0" fontId="13" fillId="34" borderId="25" xfId="126" applyFont="1" applyFill="1" applyBorder="1" applyAlignment="1" quotePrefix="1">
      <alignment horizontal="center"/>
      <protection/>
    </xf>
    <xf numFmtId="0" fontId="13" fillId="34" borderId="29" xfId="126" applyFont="1" applyFill="1" applyBorder="1" applyAlignment="1">
      <alignment horizontal="center"/>
      <protection/>
    </xf>
    <xf numFmtId="0" fontId="9" fillId="0" borderId="30" xfId="126" applyFont="1" applyBorder="1">
      <alignment/>
      <protection/>
    </xf>
    <xf numFmtId="164" fontId="9" fillId="0" borderId="25" xfId="126" applyNumberFormat="1" applyFont="1" applyBorder="1">
      <alignment/>
      <protection/>
    </xf>
    <xf numFmtId="164" fontId="9" fillId="0" borderId="25" xfId="126" applyNumberFormat="1" applyFont="1" applyFill="1" applyBorder="1" applyAlignment="1">
      <alignment horizontal="right"/>
      <protection/>
    </xf>
    <xf numFmtId="170" fontId="9" fillId="0" borderId="25" xfId="126" applyNumberFormat="1" applyFont="1" applyBorder="1" applyAlignment="1">
      <alignment horizontal="center"/>
      <protection/>
    </xf>
    <xf numFmtId="164" fontId="9" fillId="0" borderId="25" xfId="126" applyNumberFormat="1" applyFont="1" applyBorder="1" applyAlignment="1">
      <alignment horizontal="center"/>
      <protection/>
    </xf>
    <xf numFmtId="164" fontId="9" fillId="0" borderId="29" xfId="126" applyNumberFormat="1" applyFont="1" applyBorder="1" applyAlignment="1">
      <alignment horizontal="center"/>
      <protection/>
    </xf>
    <xf numFmtId="0" fontId="9" fillId="0" borderId="18" xfId="126" applyFont="1" applyBorder="1">
      <alignment/>
      <protection/>
    </xf>
    <xf numFmtId="164" fontId="9" fillId="0" borderId="16" xfId="126" applyNumberFormat="1" applyFont="1" applyBorder="1">
      <alignment/>
      <protection/>
    </xf>
    <xf numFmtId="164" fontId="9" fillId="0" borderId="16" xfId="126" applyNumberFormat="1" applyFont="1" applyFill="1" applyBorder="1" applyAlignment="1">
      <alignment horizontal="right"/>
      <protection/>
    </xf>
    <xf numFmtId="170" fontId="9" fillId="0" borderId="16" xfId="126" applyNumberFormat="1" applyFont="1" applyBorder="1" applyAlignment="1">
      <alignment horizontal="center"/>
      <protection/>
    </xf>
    <xf numFmtId="164" fontId="9" fillId="0" borderId="16" xfId="126" applyNumberFormat="1" applyFont="1" applyBorder="1" applyAlignment="1">
      <alignment horizontal="center"/>
      <protection/>
    </xf>
    <xf numFmtId="164" fontId="9" fillId="0" borderId="17" xfId="126" applyNumberFormat="1" applyFont="1" applyBorder="1" applyAlignment="1">
      <alignment horizontal="center"/>
      <protection/>
    </xf>
    <xf numFmtId="164" fontId="9" fillId="0" borderId="16" xfId="126" applyNumberFormat="1" applyFont="1" applyBorder="1" applyAlignment="1">
      <alignment horizontal="right"/>
      <protection/>
    </xf>
    <xf numFmtId="0" fontId="13" fillId="0" borderId="31" xfId="126" applyFont="1" applyBorder="1">
      <alignment/>
      <protection/>
    </xf>
    <xf numFmtId="164" fontId="13" fillId="0" borderId="24" xfId="126" applyNumberFormat="1" applyFont="1" applyBorder="1">
      <alignment/>
      <protection/>
    </xf>
    <xf numFmtId="164" fontId="13" fillId="0" borderId="24" xfId="126" applyNumberFormat="1" applyFont="1" applyBorder="1" applyAlignment="1">
      <alignment horizontal="right"/>
      <protection/>
    </xf>
    <xf numFmtId="170" fontId="9" fillId="0" borderId="24" xfId="126" applyNumberFormat="1" applyFont="1" applyBorder="1" applyAlignment="1">
      <alignment horizontal="center"/>
      <protection/>
    </xf>
    <xf numFmtId="164" fontId="9" fillId="0" borderId="24" xfId="126" applyNumberFormat="1" applyFont="1" applyBorder="1" applyAlignment="1">
      <alignment horizontal="center"/>
      <protection/>
    </xf>
    <xf numFmtId="164" fontId="9" fillId="0" borderId="32" xfId="126" applyNumberFormat="1" applyFont="1" applyBorder="1" applyAlignment="1">
      <alignment horizontal="center"/>
      <protection/>
    </xf>
    <xf numFmtId="0" fontId="13" fillId="0" borderId="0" xfId="126" applyFont="1" applyBorder="1">
      <alignment/>
      <protection/>
    </xf>
    <xf numFmtId="164" fontId="13" fillId="0" borderId="0" xfId="126" applyNumberFormat="1" applyFont="1" applyBorder="1">
      <alignment/>
      <protection/>
    </xf>
    <xf numFmtId="164" fontId="13" fillId="0" borderId="0" xfId="126" applyNumberFormat="1" applyFont="1" applyBorder="1" applyAlignment="1">
      <alignment horizontal="right"/>
      <protection/>
    </xf>
    <xf numFmtId="170" fontId="9" fillId="0" borderId="0" xfId="126" applyNumberFormat="1" applyFont="1" applyBorder="1" applyAlignment="1">
      <alignment horizontal="center"/>
      <protection/>
    </xf>
    <xf numFmtId="164" fontId="9" fillId="0" borderId="0" xfId="126" applyNumberFormat="1" applyFont="1" applyBorder="1" applyAlignment="1">
      <alignment horizontal="center"/>
      <protection/>
    </xf>
    <xf numFmtId="0" fontId="7" fillId="0" borderId="0" xfId="126" applyFont="1">
      <alignment/>
      <protection/>
    </xf>
    <xf numFmtId="164" fontId="7" fillId="0" borderId="0" xfId="126" applyNumberFormat="1" applyFont="1">
      <alignment/>
      <protection/>
    </xf>
    <xf numFmtId="0" fontId="13" fillId="0" borderId="0" xfId="178" applyFont="1" applyFill="1" applyBorder="1" applyAlignment="1">
      <alignment horizontal="center" vertical="center"/>
      <protection/>
    </xf>
    <xf numFmtId="0" fontId="13" fillId="35" borderId="33" xfId="126" applyFont="1" applyFill="1" applyBorder="1" applyAlignment="1">
      <alignment horizontal="center" vertical="center"/>
      <protection/>
    </xf>
    <xf numFmtId="0" fontId="13" fillId="0" borderId="0" xfId="126" applyFont="1" applyFill="1" applyBorder="1" applyAlignment="1">
      <alignment horizontal="center" vertical="center"/>
      <protection/>
    </xf>
    <xf numFmtId="0" fontId="2" fillId="0" borderId="0" xfId="178" applyFont="1">
      <alignment/>
      <protection/>
    </xf>
    <xf numFmtId="0" fontId="9" fillId="0" borderId="34" xfId="138" applyFont="1" applyBorder="1" applyAlignment="1" applyProtection="1">
      <alignment horizontal="justify" vertical="center"/>
      <protection/>
    </xf>
    <xf numFmtId="164" fontId="9" fillId="0" borderId="24" xfId="138" applyNumberFormat="1" applyFont="1" applyFill="1" applyBorder="1" applyAlignment="1" applyProtection="1">
      <alignment horizontal="right" vertical="center"/>
      <protection/>
    </xf>
    <xf numFmtId="164" fontId="9" fillId="0" borderId="24" xfId="138" applyNumberFormat="1" applyFont="1" applyBorder="1" applyAlignment="1" applyProtection="1">
      <alignment horizontal="center" vertical="center"/>
      <protection/>
    </xf>
    <xf numFmtId="164" fontId="9" fillId="0" borderId="32" xfId="138" applyNumberFormat="1" applyFont="1" applyBorder="1" applyAlignment="1">
      <alignment horizontal="center" vertical="center"/>
      <protection/>
    </xf>
    <xf numFmtId="0" fontId="13" fillId="0" borderId="0" xfId="178" applyFont="1" applyBorder="1" applyAlignment="1">
      <alignment horizontal="center" vertical="center"/>
      <protection/>
    </xf>
    <xf numFmtId="0" fontId="9" fillId="0" borderId="0" xfId="233" applyFont="1">
      <alignment/>
      <protection/>
    </xf>
    <xf numFmtId="0" fontId="13" fillId="33" borderId="35" xfId="178" applyFont="1" applyFill="1" applyBorder="1" applyAlignment="1" applyProtection="1" quotePrefix="1">
      <alignment horizontal="center" vertical="center"/>
      <protection/>
    </xf>
    <xf numFmtId="16" fontId="24" fillId="33" borderId="36" xfId="178" applyNumberFormat="1" applyFont="1" applyFill="1" applyBorder="1" applyAlignment="1">
      <alignment horizontal="center" wrapText="1"/>
      <protection/>
    </xf>
    <xf numFmtId="0" fontId="13" fillId="33" borderId="26" xfId="233" applyFont="1" applyFill="1" applyBorder="1" applyAlignment="1">
      <alignment horizontal="center"/>
      <protection/>
    </xf>
    <xf numFmtId="0" fontId="13" fillId="33" borderId="25" xfId="233" applyFont="1" applyFill="1" applyBorder="1" applyAlignment="1">
      <alignment horizontal="center"/>
      <protection/>
    </xf>
    <xf numFmtId="0" fontId="13" fillId="33" borderId="27" xfId="233" applyFont="1" applyFill="1" applyBorder="1" applyAlignment="1">
      <alignment horizontal="center"/>
      <protection/>
    </xf>
    <xf numFmtId="0" fontId="13" fillId="33" borderId="29" xfId="233" applyFont="1" applyFill="1" applyBorder="1" applyAlignment="1">
      <alignment horizontal="center"/>
      <protection/>
    </xf>
    <xf numFmtId="0" fontId="9" fillId="33" borderId="37" xfId="233" applyNumberFormat="1" applyFont="1" applyFill="1" applyBorder="1" applyAlignment="1">
      <alignment horizontal="center"/>
      <protection/>
    </xf>
    <xf numFmtId="0" fontId="13" fillId="33" borderId="14" xfId="233" applyFont="1" applyFill="1" applyBorder="1" applyAlignment="1">
      <alignment horizontal="center"/>
      <protection/>
    </xf>
    <xf numFmtId="0" fontId="13" fillId="33" borderId="38" xfId="233" applyFont="1" applyFill="1" applyBorder="1" applyAlignment="1">
      <alignment horizontal="center"/>
      <protection/>
    </xf>
    <xf numFmtId="0" fontId="13" fillId="33" borderId="13" xfId="233" applyFont="1" applyFill="1" applyBorder="1" applyAlignment="1">
      <alignment horizontal="center"/>
      <protection/>
    </xf>
    <xf numFmtId="0" fontId="13" fillId="33" borderId="39" xfId="233" applyFont="1" applyFill="1" applyBorder="1" applyAlignment="1">
      <alignment horizontal="center"/>
      <protection/>
    </xf>
    <xf numFmtId="0" fontId="13" fillId="33" borderId="11" xfId="233" applyFont="1" applyFill="1" applyBorder="1" applyAlignment="1">
      <alignment horizontal="center"/>
      <protection/>
    </xf>
    <xf numFmtId="0" fontId="13" fillId="33" borderId="40" xfId="233" applyFont="1" applyFill="1" applyBorder="1" applyAlignment="1">
      <alignment horizontal="center"/>
      <protection/>
    </xf>
    <xf numFmtId="0" fontId="13" fillId="33" borderId="19" xfId="233" applyFont="1" applyFill="1" applyBorder="1" applyAlignment="1">
      <alignment horizontal="center"/>
      <protection/>
    </xf>
    <xf numFmtId="0" fontId="13" fillId="0" borderId="18" xfId="233" applyFont="1" applyBorder="1">
      <alignment/>
      <protection/>
    </xf>
    <xf numFmtId="2" fontId="13" fillId="0" borderId="16" xfId="233" applyNumberFormat="1" applyFont="1" applyBorder="1" applyAlignment="1">
      <alignment horizontal="center" vertical="center"/>
      <protection/>
    </xf>
    <xf numFmtId="164" fontId="13" fillId="0" borderId="0" xfId="178" applyNumberFormat="1" applyFont="1" applyBorder="1" applyAlignment="1">
      <alignment horizontal="right" vertical="center"/>
      <protection/>
    </xf>
    <xf numFmtId="164" fontId="13" fillId="0" borderId="41" xfId="226" applyNumberFormat="1" applyFont="1" applyBorder="1" applyAlignment="1">
      <alignment horizontal="right" vertical="center"/>
      <protection/>
    </xf>
    <xf numFmtId="164" fontId="13" fillId="0" borderId="13" xfId="226" applyNumberFormat="1" applyFont="1" applyBorder="1" applyAlignment="1">
      <alignment horizontal="right" vertical="center"/>
      <protection/>
    </xf>
    <xf numFmtId="164" fontId="13" fillId="0" borderId="26" xfId="226" applyNumberFormat="1" applyFont="1" applyBorder="1" applyAlignment="1">
      <alignment horizontal="right" vertical="center"/>
      <protection/>
    </xf>
    <xf numFmtId="164" fontId="13" fillId="0" borderId="27" xfId="226" applyNumberFormat="1" applyFont="1" applyBorder="1" applyAlignment="1">
      <alignment horizontal="right" vertical="center"/>
      <protection/>
    </xf>
    <xf numFmtId="164" fontId="13" fillId="0" borderId="27" xfId="226" applyNumberFormat="1" applyFont="1" applyFill="1" applyBorder="1" applyAlignment="1">
      <alignment horizontal="right" vertical="center"/>
      <protection/>
    </xf>
    <xf numFmtId="164" fontId="13" fillId="0" borderId="42" xfId="226" applyNumberFormat="1" applyFont="1" applyBorder="1" applyAlignment="1">
      <alignment horizontal="center" vertical="center"/>
      <protection/>
    </xf>
    <xf numFmtId="0" fontId="13" fillId="0" borderId="37" xfId="233" applyFont="1" applyBorder="1">
      <alignment/>
      <protection/>
    </xf>
    <xf numFmtId="2" fontId="13" fillId="0" borderId="38" xfId="233" applyNumberFormat="1" applyFont="1" applyBorder="1" applyAlignment="1">
      <alignment horizontal="center" vertical="center"/>
      <protection/>
    </xf>
    <xf numFmtId="164" fontId="13" fillId="0" borderId="38" xfId="178" applyNumberFormat="1" applyFont="1" applyBorder="1" applyAlignment="1">
      <alignment horizontal="right" vertical="center"/>
      <protection/>
    </xf>
    <xf numFmtId="164" fontId="13" fillId="0" borderId="41" xfId="178" applyNumberFormat="1" applyFont="1" applyBorder="1" applyAlignment="1">
      <alignment horizontal="right" vertical="center"/>
      <protection/>
    </xf>
    <xf numFmtId="164" fontId="13" fillId="0" borderId="38" xfId="226" applyNumberFormat="1" applyFont="1" applyBorder="1" applyAlignment="1">
      <alignment horizontal="right" vertical="center"/>
      <protection/>
    </xf>
    <xf numFmtId="164" fontId="13" fillId="0" borderId="41" xfId="226" applyNumberFormat="1" applyFont="1" applyFill="1" applyBorder="1" applyAlignment="1">
      <alignment horizontal="right" vertical="center"/>
      <protection/>
    </xf>
    <xf numFmtId="164" fontId="13" fillId="0" borderId="15" xfId="226" applyNumberFormat="1" applyFont="1" applyBorder="1" applyAlignment="1">
      <alignment horizontal="center" vertical="center"/>
      <protection/>
    </xf>
    <xf numFmtId="0" fontId="9" fillId="0" borderId="18" xfId="233" applyFont="1" applyBorder="1">
      <alignment/>
      <protection/>
    </xf>
    <xf numFmtId="2" fontId="9" fillId="0" borderId="16" xfId="233" applyNumberFormat="1" applyFont="1" applyBorder="1" applyAlignment="1">
      <alignment horizontal="center" vertical="center"/>
      <protection/>
    </xf>
    <xf numFmtId="164" fontId="9" fillId="0" borderId="0" xfId="178" applyNumberFormat="1" applyFont="1" applyBorder="1" applyAlignment="1">
      <alignment horizontal="right" vertical="center"/>
      <protection/>
    </xf>
    <xf numFmtId="164" fontId="9" fillId="0" borderId="27" xfId="226" applyNumberFormat="1" applyFont="1" applyBorder="1" applyAlignment="1">
      <alignment horizontal="right" vertical="center"/>
      <protection/>
    </xf>
    <xf numFmtId="164" fontId="9" fillId="0" borderId="28" xfId="226" applyNumberFormat="1" applyFont="1" applyBorder="1" applyAlignment="1">
      <alignment horizontal="right" vertical="center"/>
      <protection/>
    </xf>
    <xf numFmtId="164" fontId="9" fillId="0" borderId="43" xfId="226" applyNumberFormat="1" applyFont="1" applyBorder="1" applyAlignment="1">
      <alignment horizontal="right" vertical="center"/>
      <protection/>
    </xf>
    <xf numFmtId="164" fontId="9" fillId="0" borderId="0" xfId="226" applyNumberFormat="1" applyFont="1" applyBorder="1" applyAlignment="1">
      <alignment horizontal="right" vertical="center"/>
      <protection/>
    </xf>
    <xf numFmtId="164" fontId="9" fillId="0" borderId="0" xfId="226" applyNumberFormat="1" applyFont="1" applyFill="1" applyBorder="1" applyAlignment="1">
      <alignment horizontal="right" vertical="center"/>
      <protection/>
    </xf>
    <xf numFmtId="164" fontId="9" fillId="0" borderId="44" xfId="226" applyNumberFormat="1" applyFont="1" applyBorder="1" applyAlignment="1">
      <alignment horizontal="center" vertical="center"/>
      <protection/>
    </xf>
    <xf numFmtId="164" fontId="9" fillId="0" borderId="45" xfId="226" applyNumberFormat="1" applyFont="1" applyBorder="1" applyAlignment="1">
      <alignment horizontal="right" vertical="center"/>
      <protection/>
    </xf>
    <xf numFmtId="164" fontId="9" fillId="0" borderId="40" xfId="226" applyNumberFormat="1" applyFont="1" applyBorder="1" applyAlignment="1">
      <alignment horizontal="right" vertical="center"/>
      <protection/>
    </xf>
    <xf numFmtId="164" fontId="9" fillId="0" borderId="46" xfId="226" applyNumberFormat="1" applyFont="1" applyBorder="1" applyAlignment="1">
      <alignment horizontal="right" vertical="center"/>
      <protection/>
    </xf>
    <xf numFmtId="2" fontId="13" fillId="0" borderId="14" xfId="233" applyNumberFormat="1" applyFont="1" applyBorder="1" applyAlignment="1">
      <alignment horizontal="center" vertical="center"/>
      <protection/>
    </xf>
    <xf numFmtId="164" fontId="9" fillId="0" borderId="26" xfId="226" applyNumberFormat="1" applyFont="1" applyBorder="1" applyAlignment="1">
      <alignment horizontal="right" vertical="center"/>
      <protection/>
    </xf>
    <xf numFmtId="164" fontId="9" fillId="0" borderId="27" xfId="226" applyNumberFormat="1" applyFont="1" applyFill="1" applyBorder="1" applyAlignment="1">
      <alignment horizontal="right" vertical="center"/>
      <protection/>
    </xf>
    <xf numFmtId="164" fontId="9" fillId="0" borderId="42" xfId="226" applyNumberFormat="1" applyFont="1" applyBorder="1" applyAlignment="1">
      <alignment horizontal="center" vertical="center"/>
      <protection/>
    </xf>
    <xf numFmtId="164" fontId="9" fillId="0" borderId="39" xfId="226" applyNumberFormat="1" applyFont="1" applyBorder="1" applyAlignment="1">
      <alignment horizontal="right" vertical="center"/>
      <protection/>
    </xf>
    <xf numFmtId="164" fontId="9" fillId="0" borderId="40" xfId="226" applyNumberFormat="1" applyFont="1" applyFill="1" applyBorder="1" applyAlignment="1">
      <alignment horizontal="right" vertical="center"/>
      <protection/>
    </xf>
    <xf numFmtId="164" fontId="9" fillId="0" borderId="47" xfId="226" applyNumberFormat="1" applyFont="1" applyBorder="1" applyAlignment="1">
      <alignment horizontal="center" vertical="center"/>
      <protection/>
    </xf>
    <xf numFmtId="164" fontId="13" fillId="0" borderId="41" xfId="226" applyNumberFormat="1" applyFont="1" applyBorder="1" applyAlignment="1">
      <alignment vertical="center"/>
      <protection/>
    </xf>
    <xf numFmtId="164" fontId="13" fillId="0" borderId="13" xfId="226" applyNumberFormat="1" applyFont="1" applyBorder="1" applyAlignment="1">
      <alignment vertical="center"/>
      <protection/>
    </xf>
    <xf numFmtId="164" fontId="13" fillId="0" borderId="43" xfId="226" applyNumberFormat="1" applyFont="1" applyBorder="1" applyAlignment="1">
      <alignment horizontal="right" vertical="center"/>
      <protection/>
    </xf>
    <xf numFmtId="164" fontId="13" fillId="0" borderId="0" xfId="226" applyNumberFormat="1" applyFont="1" applyBorder="1" applyAlignment="1">
      <alignment horizontal="right" vertical="center"/>
      <protection/>
    </xf>
    <xf numFmtId="164" fontId="13" fillId="0" borderId="0" xfId="226" applyNumberFormat="1" applyFont="1" applyFill="1" applyBorder="1" applyAlignment="1">
      <alignment horizontal="right" vertical="center"/>
      <protection/>
    </xf>
    <xf numFmtId="164" fontId="13" fillId="0" borderId="44" xfId="226" applyNumberFormat="1" applyFont="1" applyBorder="1" applyAlignment="1">
      <alignment horizontal="center" vertical="center"/>
      <protection/>
    </xf>
    <xf numFmtId="0" fontId="13" fillId="0" borderId="0" xfId="233" applyFont="1">
      <alignment/>
      <protection/>
    </xf>
    <xf numFmtId="164" fontId="9" fillId="0" borderId="27" xfId="226" applyNumberFormat="1" applyFont="1" applyBorder="1" applyAlignment="1">
      <alignment vertical="center"/>
      <protection/>
    </xf>
    <xf numFmtId="164" fontId="9" fillId="0" borderId="28" xfId="226" applyNumberFormat="1" applyFont="1" applyBorder="1" applyAlignment="1">
      <alignment vertical="center"/>
      <protection/>
    </xf>
    <xf numFmtId="164" fontId="9" fillId="0" borderId="0" xfId="226" applyNumberFormat="1" applyFont="1" applyBorder="1" applyAlignment="1">
      <alignment vertical="center"/>
      <protection/>
    </xf>
    <xf numFmtId="164" fontId="9" fillId="0" borderId="45" xfId="226" applyNumberFormat="1" applyFont="1" applyBorder="1" applyAlignment="1">
      <alignment vertical="center"/>
      <protection/>
    </xf>
    <xf numFmtId="0" fontId="9" fillId="0" borderId="31" xfId="233" applyFont="1" applyBorder="1">
      <alignment/>
      <protection/>
    </xf>
    <xf numFmtId="2" fontId="9" fillId="0" borderId="24" xfId="233" applyNumberFormat="1" applyFont="1" applyBorder="1" applyAlignment="1">
      <alignment horizontal="center" vertical="center"/>
      <protection/>
    </xf>
    <xf numFmtId="164" fontId="9" fillId="0" borderId="48" xfId="178" applyNumberFormat="1" applyFont="1" applyBorder="1" applyAlignment="1">
      <alignment horizontal="right" vertical="center"/>
      <protection/>
    </xf>
    <xf numFmtId="164" fontId="9" fillId="0" borderId="48" xfId="226" applyNumberFormat="1" applyFont="1" applyBorder="1" applyAlignment="1">
      <alignment horizontal="right" vertical="center"/>
      <protection/>
    </xf>
    <xf numFmtId="164" fontId="9" fillId="0" borderId="48" xfId="226" applyNumberFormat="1" applyFont="1" applyBorder="1" applyAlignment="1">
      <alignment vertical="center"/>
      <protection/>
    </xf>
    <xf numFmtId="164" fontId="9" fillId="0" borderId="49" xfId="226" applyNumberFormat="1" applyFont="1" applyBorder="1" applyAlignment="1">
      <alignment vertical="center"/>
      <protection/>
    </xf>
    <xf numFmtId="164" fontId="9" fillId="0" borderId="50" xfId="226" applyNumberFormat="1" applyFont="1" applyBorder="1" applyAlignment="1">
      <alignment horizontal="right" vertical="center"/>
      <protection/>
    </xf>
    <xf numFmtId="164" fontId="9" fillId="0" borderId="48" xfId="226" applyNumberFormat="1" applyFont="1" applyFill="1" applyBorder="1" applyAlignment="1">
      <alignment horizontal="right" vertical="center"/>
      <protection/>
    </xf>
    <xf numFmtId="164" fontId="9" fillId="0" borderId="51" xfId="226" applyNumberFormat="1" applyFont="1" applyBorder="1" applyAlignment="1">
      <alignment horizontal="center" vertical="center"/>
      <protection/>
    </xf>
    <xf numFmtId="0" fontId="9" fillId="0" borderId="0" xfId="233" applyFont="1" applyBorder="1">
      <alignment/>
      <protection/>
    </xf>
    <xf numFmtId="173" fontId="9" fillId="0" borderId="0" xfId="235" applyNumberFormat="1" applyFont="1">
      <alignment/>
      <protection/>
    </xf>
    <xf numFmtId="173" fontId="9" fillId="0" borderId="0" xfId="229" applyNumberFormat="1" applyFont="1">
      <alignment/>
      <protection/>
    </xf>
    <xf numFmtId="173" fontId="9" fillId="0" borderId="0" xfId="229" applyNumberFormat="1" applyFont="1" applyFill="1">
      <alignment/>
      <protection/>
    </xf>
    <xf numFmtId="173" fontId="9" fillId="0" borderId="41" xfId="229" applyNumberFormat="1" applyFont="1" applyBorder="1" applyAlignment="1" applyProtection="1">
      <alignment horizontal="centerContinuous"/>
      <protection/>
    </xf>
    <xf numFmtId="173" fontId="9" fillId="0" borderId="13" xfId="229" applyNumberFormat="1" applyFont="1" applyBorder="1" applyAlignment="1">
      <alignment horizontal="centerContinuous"/>
      <protection/>
    </xf>
    <xf numFmtId="164" fontId="9" fillId="0" borderId="0" xfId="229" applyNumberFormat="1" applyFont="1">
      <alignment/>
      <protection/>
    </xf>
    <xf numFmtId="173" fontId="24" fillId="33" borderId="14" xfId="229" applyNumberFormat="1" applyFont="1" applyFill="1" applyBorder="1" applyAlignment="1" applyProtection="1">
      <alignment horizontal="center" vertical="center"/>
      <protection/>
    </xf>
    <xf numFmtId="173" fontId="24" fillId="33" borderId="11" xfId="229" applyNumberFormat="1" applyFont="1" applyFill="1" applyBorder="1" applyAlignment="1" applyProtection="1">
      <alignment horizontal="center" vertical="center"/>
      <protection/>
    </xf>
    <xf numFmtId="173" fontId="24" fillId="33" borderId="19" xfId="229" applyNumberFormat="1" applyFont="1" applyFill="1" applyBorder="1" applyAlignment="1" applyProtection="1">
      <alignment horizontal="center" vertical="center"/>
      <protection/>
    </xf>
    <xf numFmtId="173" fontId="9" fillId="0" borderId="46" xfId="229" applyNumberFormat="1" applyFont="1" applyBorder="1" applyAlignment="1" applyProtection="1">
      <alignment horizontal="center"/>
      <protection/>
    </xf>
    <xf numFmtId="173" fontId="25" fillId="0" borderId="10" xfId="229" applyNumberFormat="1" applyFont="1" applyBorder="1" applyAlignment="1" applyProtection="1">
      <alignment horizontal="left" vertical="center"/>
      <protection/>
    </xf>
    <xf numFmtId="164" fontId="25" fillId="0" borderId="16" xfId="229" applyNumberFormat="1" applyFont="1" applyBorder="1" applyAlignment="1">
      <alignment horizontal="center" vertical="center"/>
      <protection/>
    </xf>
    <xf numFmtId="164" fontId="25" fillId="0" borderId="17" xfId="229" applyNumberFormat="1" applyFont="1" applyBorder="1" applyAlignment="1">
      <alignment horizontal="center" vertical="center"/>
      <protection/>
    </xf>
    <xf numFmtId="173" fontId="24" fillId="0" borderId="52" xfId="229" applyNumberFormat="1" applyFont="1" applyBorder="1" applyAlignment="1" applyProtection="1">
      <alignment horizontal="center" vertical="center"/>
      <protection/>
    </xf>
    <xf numFmtId="164" fontId="24" fillId="0" borderId="53" xfId="229" applyNumberFormat="1" applyFont="1" applyBorder="1" applyAlignment="1">
      <alignment horizontal="center" vertical="center"/>
      <protection/>
    </xf>
    <xf numFmtId="164" fontId="24" fillId="0" borderId="54" xfId="229" applyNumberFormat="1" applyFont="1" applyBorder="1" applyAlignment="1">
      <alignment horizontal="center" vertical="center"/>
      <protection/>
    </xf>
    <xf numFmtId="173" fontId="9" fillId="0" borderId="0" xfId="229" applyNumberFormat="1" applyFont="1" applyAlignment="1" applyProtection="1">
      <alignment horizontal="left"/>
      <protection/>
    </xf>
    <xf numFmtId="173" fontId="9" fillId="0" borderId="0" xfId="229" applyNumberFormat="1" applyFont="1" applyBorder="1">
      <alignment/>
      <protection/>
    </xf>
    <xf numFmtId="173" fontId="9" fillId="0" borderId="0" xfId="229" applyNumberFormat="1" applyFont="1" applyBorder="1" applyAlignment="1" applyProtection="1">
      <alignment horizontal="center" vertical="center"/>
      <protection/>
    </xf>
    <xf numFmtId="0" fontId="13" fillId="0" borderId="0" xfId="233" applyFont="1" applyAlignment="1">
      <alignment horizontal="center"/>
      <protection/>
    </xf>
    <xf numFmtId="0" fontId="13" fillId="33" borderId="55" xfId="233" applyFont="1" applyFill="1" applyBorder="1" applyAlignment="1">
      <alignment horizontal="center"/>
      <protection/>
    </xf>
    <xf numFmtId="16" fontId="13" fillId="33" borderId="36" xfId="178" applyNumberFormat="1" applyFont="1" applyFill="1" applyBorder="1" applyAlignment="1">
      <alignment horizontal="center" wrapText="1"/>
      <protection/>
    </xf>
    <xf numFmtId="1" fontId="13" fillId="33" borderId="14" xfId="233" applyNumberFormat="1" applyFont="1" applyFill="1" applyBorder="1" applyAlignment="1" quotePrefix="1">
      <alignment horizontal="center"/>
      <protection/>
    </xf>
    <xf numFmtId="0" fontId="13" fillId="0" borderId="12" xfId="233" applyFont="1" applyBorder="1" applyAlignment="1">
      <alignment horizontal="center" vertical="center"/>
      <protection/>
    </xf>
    <xf numFmtId="0" fontId="13" fillId="0" borderId="40" xfId="233" applyFont="1" applyBorder="1" applyAlignment="1">
      <alignment vertical="center"/>
      <protection/>
    </xf>
    <xf numFmtId="164" fontId="13" fillId="0" borderId="11" xfId="233" applyNumberFormat="1" applyFont="1" applyBorder="1" applyAlignment="1">
      <alignment vertical="center"/>
      <protection/>
    </xf>
    <xf numFmtId="164" fontId="13" fillId="0" borderId="14" xfId="178" applyNumberFormat="1" applyFont="1" applyBorder="1" applyAlignment="1">
      <alignment horizontal="center" vertical="center"/>
      <protection/>
    </xf>
    <xf numFmtId="164" fontId="13" fillId="0" borderId="56" xfId="233" applyNumberFormat="1" applyFont="1" applyBorder="1" applyAlignment="1">
      <alignment horizontal="center" vertical="center"/>
      <protection/>
    </xf>
    <xf numFmtId="164" fontId="13" fillId="0" borderId="57" xfId="233" applyNumberFormat="1" applyFont="1" applyBorder="1" applyAlignment="1">
      <alignment horizontal="center" vertical="center"/>
      <protection/>
    </xf>
    <xf numFmtId="164" fontId="13" fillId="0" borderId="58" xfId="233" applyNumberFormat="1" applyFont="1" applyBorder="1" applyAlignment="1">
      <alignment horizontal="center" vertical="center"/>
      <protection/>
    </xf>
    <xf numFmtId="0" fontId="13" fillId="0" borderId="10" xfId="233" applyFont="1" applyBorder="1" applyAlignment="1">
      <alignment horizontal="center" vertical="center"/>
      <protection/>
    </xf>
    <xf numFmtId="0" fontId="13" fillId="0" borderId="0" xfId="233" applyFont="1" applyBorder="1" applyAlignment="1">
      <alignment vertical="center"/>
      <protection/>
    </xf>
    <xf numFmtId="164" fontId="13" fillId="0" borderId="16" xfId="233" applyNumberFormat="1" applyFont="1" applyBorder="1" applyAlignment="1">
      <alignment vertical="center"/>
      <protection/>
    </xf>
    <xf numFmtId="164" fontId="13" fillId="0" borderId="16" xfId="178" applyNumberFormat="1" applyFont="1" applyBorder="1" applyAlignment="1">
      <alignment horizontal="center" vertical="center"/>
      <protection/>
    </xf>
    <xf numFmtId="164" fontId="13" fillId="0" borderId="0" xfId="233" applyNumberFormat="1" applyFont="1" applyBorder="1" applyAlignment="1">
      <alignment horizontal="center" vertical="center"/>
      <protection/>
    </xf>
    <xf numFmtId="164" fontId="13" fillId="0" borderId="44" xfId="233" applyNumberFormat="1" applyFont="1" applyBorder="1" applyAlignment="1">
      <alignment horizontal="center" vertical="center"/>
      <protection/>
    </xf>
    <xf numFmtId="0" fontId="13" fillId="0" borderId="10" xfId="233" applyFont="1" applyBorder="1" applyAlignment="1">
      <alignment vertical="center"/>
      <protection/>
    </xf>
    <xf numFmtId="0" fontId="9" fillId="0" borderId="0" xfId="233" applyFont="1" applyBorder="1" applyAlignment="1">
      <alignment vertical="center"/>
      <protection/>
    </xf>
    <xf numFmtId="164" fontId="9" fillId="0" borderId="16" xfId="233" applyNumberFormat="1" applyFont="1" applyBorder="1" applyAlignment="1">
      <alignment vertical="center"/>
      <protection/>
    </xf>
    <xf numFmtId="164" fontId="9" fillId="0" borderId="16" xfId="178" applyNumberFormat="1" applyFont="1" applyBorder="1" applyAlignment="1">
      <alignment horizontal="center" vertical="center"/>
      <protection/>
    </xf>
    <xf numFmtId="164" fontId="9" fillId="0" borderId="0" xfId="233" applyNumberFormat="1" applyFont="1" applyBorder="1" applyAlignment="1">
      <alignment horizontal="center" vertical="center"/>
      <protection/>
    </xf>
    <xf numFmtId="164" fontId="9" fillId="0" borderId="44" xfId="233" applyNumberFormat="1" applyFont="1" applyBorder="1" applyAlignment="1">
      <alignment horizontal="center" vertical="center"/>
      <protection/>
    </xf>
    <xf numFmtId="164" fontId="13" fillId="0" borderId="16" xfId="234" applyNumberFormat="1" applyFont="1" applyBorder="1" applyAlignment="1">
      <alignment vertical="center"/>
      <protection/>
    </xf>
    <xf numFmtId="164" fontId="9" fillId="0" borderId="16" xfId="234" applyNumberFormat="1" applyFont="1" applyBorder="1" applyAlignment="1">
      <alignment vertical="center"/>
      <protection/>
    </xf>
    <xf numFmtId="2" fontId="9" fillId="0" borderId="0" xfId="233" applyNumberFormat="1" applyFont="1">
      <alignment/>
      <protection/>
    </xf>
    <xf numFmtId="164" fontId="13" fillId="0" borderId="0" xfId="233" applyNumberFormat="1" applyFont="1" applyFill="1" applyBorder="1" applyAlignment="1">
      <alignment horizontal="center" vertical="center"/>
      <protection/>
    </xf>
    <xf numFmtId="164" fontId="13" fillId="0" borderId="44" xfId="233" applyNumberFormat="1" applyFont="1" applyFill="1" applyBorder="1" applyAlignment="1">
      <alignment horizontal="center" vertical="center"/>
      <protection/>
    </xf>
    <xf numFmtId="164" fontId="86" fillId="0" borderId="44" xfId="233" applyNumberFormat="1" applyFont="1" applyBorder="1" applyAlignment="1">
      <alignment horizontal="center" vertical="center"/>
      <protection/>
    </xf>
    <xf numFmtId="0" fontId="13" fillId="0" borderId="10" xfId="233" applyFont="1" applyBorder="1" applyAlignment="1">
      <alignment horizontal="center"/>
      <protection/>
    </xf>
    <xf numFmtId="0" fontId="9" fillId="0" borderId="10" xfId="233" applyFont="1" applyBorder="1" applyAlignment="1">
      <alignment horizontal="center"/>
      <protection/>
    </xf>
    <xf numFmtId="0" fontId="13" fillId="0" borderId="34" xfId="233" applyFont="1" applyBorder="1">
      <alignment/>
      <protection/>
    </xf>
    <xf numFmtId="0" fontId="9" fillId="0" borderId="50" xfId="233" applyFont="1" applyBorder="1" applyAlignment="1">
      <alignment vertical="center"/>
      <protection/>
    </xf>
    <xf numFmtId="164" fontId="9" fillId="0" borderId="24" xfId="233" applyNumberFormat="1" applyFont="1" applyBorder="1" applyAlignment="1">
      <alignment vertical="center"/>
      <protection/>
    </xf>
    <xf numFmtId="164" fontId="9" fillId="0" borderId="24" xfId="178" applyNumberFormat="1" applyFont="1" applyBorder="1" applyAlignment="1">
      <alignment horizontal="center" vertical="center"/>
      <protection/>
    </xf>
    <xf numFmtId="164" fontId="9" fillId="0" borderId="48" xfId="233" applyNumberFormat="1" applyFont="1" applyBorder="1" applyAlignment="1">
      <alignment horizontal="center" vertical="center"/>
      <protection/>
    </xf>
    <xf numFmtId="164" fontId="9" fillId="0" borderId="51" xfId="233" applyNumberFormat="1" applyFont="1" applyBorder="1" applyAlignment="1">
      <alignment horizontal="center" vertical="center"/>
      <protection/>
    </xf>
    <xf numFmtId="0" fontId="9" fillId="0" borderId="0" xfId="233" applyFont="1" applyAlignment="1">
      <alignment horizontal="center"/>
      <protection/>
    </xf>
    <xf numFmtId="0" fontId="9" fillId="0" borderId="0" xfId="178" applyFont="1">
      <alignment/>
      <protection/>
    </xf>
    <xf numFmtId="0" fontId="9" fillId="0" borderId="0" xfId="178" applyFont="1" applyFill="1" applyBorder="1">
      <alignment/>
      <protection/>
    </xf>
    <xf numFmtId="0" fontId="13" fillId="0" borderId="0" xfId="178" applyFont="1" applyFill="1" applyBorder="1" applyAlignment="1">
      <alignment horizontal="center"/>
      <protection/>
    </xf>
    <xf numFmtId="0" fontId="13" fillId="0" borderId="59" xfId="178" applyFont="1" applyFill="1" applyBorder="1">
      <alignment/>
      <protection/>
    </xf>
    <xf numFmtId="168" fontId="13" fillId="0" borderId="41" xfId="178" applyNumberFormat="1" applyFont="1" applyFill="1" applyBorder="1" applyAlignment="1" applyProtection="1" quotePrefix="1">
      <alignment horizontal="center"/>
      <protection/>
    </xf>
    <xf numFmtId="174" fontId="9" fillId="0" borderId="60" xfId="178" applyNumberFormat="1" applyFont="1" applyFill="1" applyBorder="1" applyAlignment="1" applyProtection="1">
      <alignment horizontal="left"/>
      <protection/>
    </xf>
    <xf numFmtId="167" fontId="9" fillId="0" borderId="41" xfId="178" applyNumberFormat="1" applyFont="1" applyFill="1" applyBorder="1" applyProtection="1">
      <alignment/>
      <protection/>
    </xf>
    <xf numFmtId="167" fontId="9" fillId="0" borderId="13" xfId="178" applyNumberFormat="1" applyFont="1" applyFill="1" applyBorder="1" applyProtection="1">
      <alignment/>
      <protection/>
    </xf>
    <xf numFmtId="167" fontId="9" fillId="0" borderId="38" xfId="178" applyNumberFormat="1" applyFont="1" applyFill="1" applyBorder="1" applyProtection="1">
      <alignment/>
      <protection/>
    </xf>
    <xf numFmtId="167" fontId="9" fillId="0" borderId="15" xfId="178" applyNumberFormat="1" applyFont="1" applyFill="1" applyBorder="1" applyProtection="1">
      <alignment/>
      <protection/>
    </xf>
    <xf numFmtId="174" fontId="9" fillId="0" borderId="10" xfId="178" applyNumberFormat="1" applyFont="1" applyFill="1" applyBorder="1" applyAlignment="1" applyProtection="1" quotePrefix="1">
      <alignment horizontal="left"/>
      <protection/>
    </xf>
    <xf numFmtId="167" fontId="9" fillId="0" borderId="0" xfId="178" applyNumberFormat="1" applyFont="1" applyFill="1" applyBorder="1" applyProtection="1">
      <alignment/>
      <protection/>
    </xf>
    <xf numFmtId="167" fontId="9" fillId="0" borderId="45" xfId="178" applyNumberFormat="1" applyFont="1" applyFill="1" applyBorder="1" applyProtection="1">
      <alignment/>
      <protection/>
    </xf>
    <xf numFmtId="167" fontId="9" fillId="0" borderId="43" xfId="178" applyNumberFormat="1" applyFont="1" applyFill="1" applyBorder="1" applyProtection="1">
      <alignment/>
      <protection/>
    </xf>
    <xf numFmtId="167" fontId="9" fillId="0" borderId="44" xfId="178" applyNumberFormat="1" applyFont="1" applyFill="1" applyBorder="1" applyProtection="1">
      <alignment/>
      <protection/>
    </xf>
    <xf numFmtId="174" fontId="9" fillId="0" borderId="10" xfId="178" applyNumberFormat="1" applyFont="1" applyFill="1" applyBorder="1" applyAlignment="1" applyProtection="1">
      <alignment horizontal="left"/>
      <protection/>
    </xf>
    <xf numFmtId="0" fontId="9" fillId="0" borderId="0" xfId="178" applyFont="1" applyBorder="1">
      <alignment/>
      <protection/>
    </xf>
    <xf numFmtId="174" fontId="9" fillId="0" borderId="12" xfId="178" applyNumberFormat="1" applyFont="1" applyFill="1" applyBorder="1" applyAlignment="1" applyProtection="1" quotePrefix="1">
      <alignment horizontal="left"/>
      <protection/>
    </xf>
    <xf numFmtId="167" fontId="9" fillId="0" borderId="40" xfId="178" applyNumberFormat="1" applyFont="1" applyFill="1" applyBorder="1" applyProtection="1">
      <alignment/>
      <protection/>
    </xf>
    <xf numFmtId="167" fontId="9" fillId="0" borderId="46" xfId="178" applyNumberFormat="1" applyFont="1" applyFill="1" applyBorder="1" applyProtection="1">
      <alignment/>
      <protection/>
    </xf>
    <xf numFmtId="167" fontId="9" fillId="0" borderId="39" xfId="178" applyNumberFormat="1" applyFont="1" applyFill="1" applyBorder="1" applyProtection="1">
      <alignment/>
      <protection/>
    </xf>
    <xf numFmtId="167" fontId="9" fillId="0" borderId="47" xfId="178" applyNumberFormat="1" applyFont="1" applyFill="1" applyBorder="1" applyProtection="1">
      <alignment/>
      <protection/>
    </xf>
    <xf numFmtId="167" fontId="9" fillId="0" borderId="48" xfId="178" applyNumberFormat="1" applyFont="1" applyFill="1" applyBorder="1" applyProtection="1">
      <alignment/>
      <protection/>
    </xf>
    <xf numFmtId="167" fontId="9" fillId="0" borderId="49" xfId="178" applyNumberFormat="1" applyFont="1" applyFill="1" applyBorder="1" applyProtection="1">
      <alignment/>
      <protection/>
    </xf>
    <xf numFmtId="167" fontId="9" fillId="0" borderId="50" xfId="178" applyNumberFormat="1" applyFont="1" applyFill="1" applyBorder="1" applyProtection="1">
      <alignment/>
      <protection/>
    </xf>
    <xf numFmtId="167" fontId="9" fillId="0" borderId="51" xfId="178" applyNumberFormat="1" applyFont="1" applyFill="1" applyBorder="1" applyProtection="1">
      <alignment/>
      <protection/>
    </xf>
    <xf numFmtId="0" fontId="9" fillId="0" borderId="0" xfId="178" applyFont="1" applyFill="1" applyBorder="1" applyAlignment="1" quotePrefix="1">
      <alignment horizontal="left"/>
      <protection/>
    </xf>
    <xf numFmtId="167" fontId="27" fillId="0" borderId="0" xfId="178" applyNumberFormat="1" applyFont="1" applyFill="1" applyBorder="1" applyProtection="1">
      <alignment/>
      <protection/>
    </xf>
    <xf numFmtId="174" fontId="9" fillId="0" borderId="0" xfId="178" applyNumberFormat="1" applyFont="1" applyFill="1" applyBorder="1" applyAlignment="1" applyProtection="1">
      <alignment horizontal="left"/>
      <protection/>
    </xf>
    <xf numFmtId="0" fontId="9" fillId="0" borderId="0" xfId="178" applyFont="1" applyFill="1">
      <alignment/>
      <protection/>
    </xf>
    <xf numFmtId="164" fontId="9" fillId="0" borderId="0" xfId="178" applyNumberFormat="1" applyFont="1" applyFill="1">
      <alignment/>
      <protection/>
    </xf>
    <xf numFmtId="168" fontId="13" fillId="0" borderId="61" xfId="178" applyNumberFormat="1" applyFont="1" applyFill="1" applyBorder="1" applyAlignment="1" applyProtection="1">
      <alignment horizontal="center"/>
      <protection/>
    </xf>
    <xf numFmtId="168" fontId="13" fillId="0" borderId="62" xfId="178" applyNumberFormat="1" applyFont="1" applyFill="1" applyBorder="1" applyAlignment="1" applyProtection="1">
      <alignment horizontal="center"/>
      <protection/>
    </xf>
    <xf numFmtId="0" fontId="13" fillId="0" borderId="10" xfId="178" applyFont="1" applyFill="1" applyBorder="1">
      <alignment/>
      <protection/>
    </xf>
    <xf numFmtId="0" fontId="13" fillId="0" borderId="0" xfId="178" applyFont="1" applyFill="1" applyBorder="1" applyAlignment="1" applyProtection="1">
      <alignment horizontal="center"/>
      <protection/>
    </xf>
    <xf numFmtId="0" fontId="13" fillId="0" borderId="43" xfId="178" applyFont="1" applyFill="1" applyBorder="1" applyAlignment="1" applyProtection="1">
      <alignment horizontal="center"/>
      <protection/>
    </xf>
    <xf numFmtId="168" fontId="13" fillId="0" borderId="28" xfId="178" applyNumberFormat="1" applyFont="1" applyFill="1" applyBorder="1" applyAlignment="1" applyProtection="1">
      <alignment horizontal="right"/>
      <protection/>
    </xf>
    <xf numFmtId="168" fontId="13" fillId="0" borderId="45" xfId="178" applyNumberFormat="1" applyFont="1" applyFill="1" applyBorder="1" applyAlignment="1" applyProtection="1">
      <alignment horizontal="center"/>
      <protection/>
    </xf>
    <xf numFmtId="168" fontId="13" fillId="0" borderId="44" xfId="178" applyNumberFormat="1" applyFont="1" applyFill="1" applyBorder="1" applyAlignment="1" applyProtection="1">
      <alignment horizontal="center"/>
      <protection/>
    </xf>
    <xf numFmtId="168" fontId="19" fillId="0" borderId="13" xfId="178" applyNumberFormat="1" applyFont="1" applyFill="1" applyBorder="1" applyProtection="1">
      <alignment/>
      <protection/>
    </xf>
    <xf numFmtId="168" fontId="19" fillId="0" borderId="13" xfId="178" applyNumberFormat="1" applyFont="1" applyFill="1" applyBorder="1" applyAlignment="1" applyProtection="1" quotePrefix="1">
      <alignment horizontal="left"/>
      <protection/>
    </xf>
    <xf numFmtId="168" fontId="19" fillId="0" borderId="45" xfId="178" applyNumberFormat="1" applyFont="1" applyFill="1" applyBorder="1" applyProtection="1">
      <alignment/>
      <protection/>
    </xf>
    <xf numFmtId="174" fontId="9" fillId="0" borderId="60" xfId="178" applyNumberFormat="1" applyFont="1" applyFill="1" applyBorder="1" applyAlignment="1" applyProtection="1" quotePrefix="1">
      <alignment horizontal="left"/>
      <protection/>
    </xf>
    <xf numFmtId="168" fontId="19" fillId="0" borderId="49" xfId="178" applyNumberFormat="1" applyFont="1" applyFill="1" applyBorder="1" applyProtection="1">
      <alignment/>
      <protection/>
    </xf>
    <xf numFmtId="167" fontId="9" fillId="0" borderId="0" xfId="178" applyNumberFormat="1" applyFont="1">
      <alignment/>
      <protection/>
    </xf>
    <xf numFmtId="168" fontId="13" fillId="0" borderId="0" xfId="178" applyNumberFormat="1" applyFont="1" applyFill="1" applyBorder="1" applyAlignment="1">
      <alignment horizontal="centerContinuous"/>
      <protection/>
    </xf>
    <xf numFmtId="168" fontId="13" fillId="0" borderId="45" xfId="178" applyNumberFormat="1" applyFont="1" applyFill="1" applyBorder="1" applyAlignment="1">
      <alignment horizontal="centerContinuous"/>
      <protection/>
    </xf>
    <xf numFmtId="168" fontId="13" fillId="0" borderId="41" xfId="178" applyNumberFormat="1" applyFont="1" applyFill="1" applyBorder="1" applyAlignment="1" applyProtection="1" quotePrefix="1">
      <alignment horizontal="centerContinuous"/>
      <protection/>
    </xf>
    <xf numFmtId="0" fontId="13" fillId="0" borderId="15" xfId="178" applyFont="1" applyFill="1" applyBorder="1" applyAlignment="1" applyProtection="1" quotePrefix="1">
      <alignment horizontal="centerContinuous"/>
      <protection/>
    </xf>
    <xf numFmtId="167" fontId="9" fillId="0" borderId="60" xfId="178" applyNumberFormat="1" applyFont="1" applyFill="1" applyBorder="1" applyAlignment="1" applyProtection="1" quotePrefix="1">
      <alignment horizontal="left"/>
      <protection/>
    </xf>
    <xf numFmtId="167" fontId="9" fillId="0" borderId="10" xfId="178" applyNumberFormat="1" applyFont="1" applyFill="1" applyBorder="1" applyAlignment="1" applyProtection="1">
      <alignment horizontal="left"/>
      <protection/>
    </xf>
    <xf numFmtId="167" fontId="13" fillId="0" borderId="60" xfId="178" applyNumberFormat="1" applyFont="1" applyFill="1" applyBorder="1" applyAlignment="1" applyProtection="1" quotePrefix="1">
      <alignment horizontal="left"/>
      <protection/>
    </xf>
    <xf numFmtId="167" fontId="13" fillId="0" borderId="41" xfId="178" applyNumberFormat="1" applyFont="1" applyFill="1" applyBorder="1" applyProtection="1">
      <alignment/>
      <protection/>
    </xf>
    <xf numFmtId="167" fontId="13" fillId="0" borderId="13" xfId="178" applyNumberFormat="1" applyFont="1" applyFill="1" applyBorder="1" applyProtection="1">
      <alignment/>
      <protection/>
    </xf>
    <xf numFmtId="167" fontId="13" fillId="0" borderId="38" xfId="178" applyNumberFormat="1" applyFont="1" applyFill="1" applyBorder="1" applyProtection="1">
      <alignment/>
      <protection/>
    </xf>
    <xf numFmtId="168" fontId="16" fillId="0" borderId="13" xfId="178" applyNumberFormat="1" applyFont="1" applyFill="1" applyBorder="1" applyProtection="1">
      <alignment/>
      <protection/>
    </xf>
    <xf numFmtId="167" fontId="13" fillId="0" borderId="15" xfId="178" applyNumberFormat="1" applyFont="1" applyFill="1" applyBorder="1" applyProtection="1">
      <alignment/>
      <protection/>
    </xf>
    <xf numFmtId="174" fontId="9" fillId="0" borderId="10" xfId="178" applyNumberFormat="1" applyFont="1" applyFill="1" applyBorder="1" applyAlignment="1" applyProtection="1">
      <alignment horizontal="left" indent="3"/>
      <protection/>
    </xf>
    <xf numFmtId="168" fontId="19" fillId="0" borderId="46" xfId="178" applyNumberFormat="1" applyFont="1" applyFill="1" applyBorder="1" applyProtection="1">
      <alignment/>
      <protection/>
    </xf>
    <xf numFmtId="167" fontId="9" fillId="0" borderId="34" xfId="178" applyNumberFormat="1" applyFont="1" applyFill="1" applyBorder="1" applyAlignment="1" applyProtection="1">
      <alignment horizontal="left"/>
      <protection/>
    </xf>
    <xf numFmtId="167" fontId="9" fillId="0" borderId="0" xfId="178" applyNumberFormat="1" applyFont="1" applyFill="1" applyBorder="1" applyAlignment="1">
      <alignment horizontal="center"/>
      <protection/>
    </xf>
    <xf numFmtId="168" fontId="13" fillId="0" borderId="61" xfId="178" applyNumberFormat="1" applyFont="1" applyFill="1" applyBorder="1" applyAlignment="1">
      <alignment horizontal="centerContinuous"/>
      <protection/>
    </xf>
    <xf numFmtId="168" fontId="13" fillId="0" borderId="62" xfId="178" applyNumberFormat="1" applyFont="1" applyFill="1" applyBorder="1" applyAlignment="1">
      <alignment horizontal="centerContinuous"/>
      <protection/>
    </xf>
    <xf numFmtId="164" fontId="13" fillId="0" borderId="0" xfId="178" applyNumberFormat="1" applyFont="1" applyFill="1" applyAlignment="1">
      <alignment horizontal="center"/>
      <protection/>
    </xf>
    <xf numFmtId="2" fontId="9" fillId="0" borderId="0" xfId="178" applyNumberFormat="1" applyFont="1" applyFill="1">
      <alignment/>
      <protection/>
    </xf>
    <xf numFmtId="164" fontId="13" fillId="0" borderId="59" xfId="178" applyNumberFormat="1" applyFont="1" applyFill="1" applyBorder="1" applyAlignment="1" applyProtection="1">
      <alignment horizontal="left"/>
      <protection/>
    </xf>
    <xf numFmtId="0" fontId="13" fillId="0" borderId="55" xfId="178" applyFont="1" applyBorder="1" applyAlignment="1" applyProtection="1">
      <alignment horizontal="center"/>
      <protection/>
    </xf>
    <xf numFmtId="168" fontId="13" fillId="0" borderId="55" xfId="178" applyNumberFormat="1" applyFont="1" applyBorder="1" applyAlignment="1">
      <alignment horizontal="center"/>
      <protection/>
    </xf>
    <xf numFmtId="168" fontId="13" fillId="0" borderId="55" xfId="178" applyNumberFormat="1" applyFont="1" applyFill="1" applyBorder="1" applyAlignment="1">
      <alignment horizontal="center"/>
      <protection/>
    </xf>
    <xf numFmtId="164" fontId="13" fillId="0" borderId="10" xfId="178" applyNumberFormat="1" applyFont="1" applyFill="1" applyBorder="1" applyAlignment="1" applyProtection="1">
      <alignment horizontal="left"/>
      <protection/>
    </xf>
    <xf numFmtId="168" fontId="13" fillId="0" borderId="16" xfId="178" applyNumberFormat="1" applyFont="1" applyBorder="1" applyAlignment="1">
      <alignment horizontal="center"/>
      <protection/>
    </xf>
    <xf numFmtId="168" fontId="13" fillId="0" borderId="16" xfId="178" applyNumberFormat="1" applyFont="1" applyFill="1" applyBorder="1" applyAlignment="1">
      <alignment horizontal="center"/>
      <protection/>
    </xf>
    <xf numFmtId="164" fontId="13" fillId="0" borderId="10" xfId="178" applyNumberFormat="1" applyFont="1" applyFill="1" applyBorder="1" applyAlignment="1">
      <alignment horizontal="left"/>
      <protection/>
    </xf>
    <xf numFmtId="164" fontId="13" fillId="0" borderId="11" xfId="51" applyNumberFormat="1" applyFont="1" applyFill="1" applyBorder="1" applyAlignment="1" quotePrefix="1">
      <alignment horizontal="center"/>
    </xf>
    <xf numFmtId="164" fontId="13" fillId="0" borderId="11" xfId="51" applyNumberFormat="1" applyFont="1" applyFill="1" applyBorder="1" applyAlignment="1">
      <alignment horizontal="right"/>
    </xf>
    <xf numFmtId="2" fontId="13" fillId="0" borderId="11" xfId="51" applyNumberFormat="1" applyFont="1" applyFill="1" applyBorder="1" applyAlignment="1">
      <alignment horizontal="right"/>
    </xf>
    <xf numFmtId="2" fontId="13" fillId="0" borderId="19" xfId="51" applyNumberFormat="1" applyFont="1" applyFill="1" applyBorder="1" applyAlignment="1">
      <alignment horizontal="right"/>
    </xf>
    <xf numFmtId="164" fontId="13" fillId="0" borderId="0" xfId="178" applyNumberFormat="1" applyFont="1" applyFill="1" applyBorder="1" applyAlignment="1">
      <alignment horizontal="center"/>
      <protection/>
    </xf>
    <xf numFmtId="164" fontId="9" fillId="0" borderId="60" xfId="178" applyNumberFormat="1" applyFont="1" applyFill="1" applyBorder="1" applyAlignment="1" applyProtection="1">
      <alignment horizontal="left"/>
      <protection/>
    </xf>
    <xf numFmtId="164" fontId="9" fillId="0" borderId="11" xfId="44" applyNumberFormat="1" applyFont="1" applyFill="1" applyBorder="1" applyAlignment="1">
      <alignment/>
    </xf>
    <xf numFmtId="164" fontId="9" fillId="0" borderId="19" xfId="44" applyNumberFormat="1" applyFont="1" applyFill="1" applyBorder="1" applyAlignment="1">
      <alignment/>
    </xf>
    <xf numFmtId="164" fontId="9" fillId="0" borderId="0" xfId="178" applyNumberFormat="1" applyFont="1" applyFill="1" applyBorder="1" applyAlignment="1" applyProtection="1">
      <alignment horizontal="left" vertical="center"/>
      <protection/>
    </xf>
    <xf numFmtId="164" fontId="9" fillId="0" borderId="0" xfId="178" applyNumberFormat="1" applyFont="1" applyFill="1" applyBorder="1">
      <alignment/>
      <protection/>
    </xf>
    <xf numFmtId="164" fontId="9" fillId="0" borderId="12" xfId="178" applyNumberFormat="1" applyFont="1" applyFill="1" applyBorder="1" applyAlignment="1" applyProtection="1">
      <alignment horizontal="left"/>
      <protection/>
    </xf>
    <xf numFmtId="164" fontId="9" fillId="0" borderId="14" xfId="44" applyNumberFormat="1" applyFont="1" applyFill="1" applyBorder="1" applyAlignment="1">
      <alignment/>
    </xf>
    <xf numFmtId="164" fontId="9" fillId="0" borderId="33" xfId="44" applyNumberFormat="1" applyFont="1" applyFill="1" applyBorder="1" applyAlignment="1">
      <alignment/>
    </xf>
    <xf numFmtId="164" fontId="9" fillId="0" borderId="10" xfId="178" applyNumberFormat="1" applyFont="1" applyFill="1" applyBorder="1" applyAlignment="1" applyProtection="1">
      <alignment horizontal="left"/>
      <protection/>
    </xf>
    <xf numFmtId="164" fontId="9" fillId="0" borderId="16" xfId="44" applyNumberFormat="1" applyFont="1" applyFill="1" applyBorder="1" applyAlignment="1">
      <alignment/>
    </xf>
    <xf numFmtId="164" fontId="9" fillId="0" borderId="17" xfId="44" applyNumberFormat="1" applyFont="1" applyFill="1" applyBorder="1" applyAlignment="1">
      <alignment/>
    </xf>
    <xf numFmtId="164" fontId="13" fillId="0" borderId="52" xfId="178" applyNumberFormat="1" applyFont="1" applyFill="1" applyBorder="1" applyAlignment="1" applyProtection="1">
      <alignment horizontal="left"/>
      <protection/>
    </xf>
    <xf numFmtId="164" fontId="13" fillId="0" borderId="53" xfId="44" applyNumberFormat="1" applyFont="1" applyFill="1" applyBorder="1" applyAlignment="1">
      <alignment/>
    </xf>
    <xf numFmtId="164" fontId="13" fillId="0" borderId="54" xfId="44" applyNumberFormat="1" applyFont="1" applyFill="1" applyBorder="1" applyAlignment="1">
      <alignment/>
    </xf>
    <xf numFmtId="164" fontId="13" fillId="0" borderId="0" xfId="178" applyNumberFormat="1" applyFont="1" applyFill="1" applyBorder="1" applyAlignment="1" applyProtection="1">
      <alignment horizontal="left" vertical="center"/>
      <protection/>
    </xf>
    <xf numFmtId="164" fontId="9" fillId="0" borderId="0" xfId="178" applyNumberFormat="1" applyFont="1" applyFill="1" applyBorder="1" applyAlignment="1" applyProtection="1">
      <alignment horizontal="left"/>
      <protection/>
    </xf>
    <xf numFmtId="164" fontId="13" fillId="0" borderId="0" xfId="51" applyNumberFormat="1" applyFont="1" applyFill="1" applyBorder="1" applyAlignment="1">
      <alignment/>
    </xf>
    <xf numFmtId="2" fontId="13" fillId="0" borderId="0" xfId="51" applyNumberFormat="1" applyFont="1" applyFill="1" applyBorder="1" applyAlignment="1">
      <alignment/>
    </xf>
    <xf numFmtId="2" fontId="9" fillId="0" borderId="0" xfId="51" applyNumberFormat="1" applyFont="1" applyFill="1" applyBorder="1" applyAlignment="1">
      <alignment/>
    </xf>
    <xf numFmtId="164" fontId="13" fillId="0" borderId="0" xfId="178" applyNumberFormat="1" applyFont="1" applyFill="1" applyBorder="1" applyAlignment="1" applyProtection="1">
      <alignment horizontal="left"/>
      <protection/>
    </xf>
    <xf numFmtId="164" fontId="13" fillId="0" borderId="0" xfId="178" applyNumberFormat="1" applyFont="1" applyFill="1">
      <alignment/>
      <protection/>
    </xf>
    <xf numFmtId="0" fontId="9" fillId="0" borderId="0" xfId="178" applyFont="1" applyFill="1" applyBorder="1" applyAlignment="1">
      <alignment horizontal="left"/>
      <protection/>
    </xf>
    <xf numFmtId="164" fontId="14" fillId="0" borderId="0" xfId="178" applyNumberFormat="1" applyFont="1" applyFill="1">
      <alignment/>
      <protection/>
    </xf>
    <xf numFmtId="2" fontId="14" fillId="0" borderId="0" xfId="178" applyNumberFormat="1" applyFont="1" applyFill="1">
      <alignment/>
      <protection/>
    </xf>
    <xf numFmtId="2" fontId="14" fillId="0" borderId="0" xfId="51" applyNumberFormat="1" applyFont="1" applyFill="1" applyBorder="1" applyAlignment="1">
      <alignment/>
    </xf>
    <xf numFmtId="164" fontId="14" fillId="0" borderId="0" xfId="178" applyNumberFormat="1" applyFont="1" applyFill="1" applyBorder="1">
      <alignment/>
      <protection/>
    </xf>
    <xf numFmtId="2" fontId="9" fillId="0" borderId="0" xfId="178" applyNumberFormat="1" applyFont="1" applyFill="1" applyBorder="1">
      <alignment/>
      <protection/>
    </xf>
    <xf numFmtId="0" fontId="13" fillId="0" borderId="0" xfId="178" applyFont="1" applyFill="1">
      <alignment/>
      <protection/>
    </xf>
    <xf numFmtId="0" fontId="13" fillId="0" borderId="59" xfId="178" applyFont="1" applyFill="1" applyBorder="1" applyAlignment="1">
      <alignment horizontal="center"/>
      <protection/>
    </xf>
    <xf numFmtId="0" fontId="13" fillId="0" borderId="10" xfId="178" applyFont="1" applyFill="1" applyBorder="1" applyAlignment="1">
      <alignment horizontal="left"/>
      <protection/>
    </xf>
    <xf numFmtId="0" fontId="9" fillId="0" borderId="10" xfId="178" applyFont="1" applyFill="1" applyBorder="1" applyAlignment="1">
      <alignment horizontal="center"/>
      <protection/>
    </xf>
    <xf numFmtId="0" fontId="13" fillId="0" borderId="45" xfId="178" applyFont="1" applyFill="1" applyBorder="1" applyAlignment="1">
      <alignment horizontal="center"/>
      <protection/>
    </xf>
    <xf numFmtId="0" fontId="13" fillId="0" borderId="16" xfId="178" applyFont="1" applyFill="1" applyBorder="1" applyAlignment="1">
      <alignment horizontal="center"/>
      <protection/>
    </xf>
    <xf numFmtId="0" fontId="13" fillId="0" borderId="17" xfId="178" applyFont="1" applyFill="1" applyBorder="1" applyAlignment="1">
      <alignment horizontal="center"/>
      <protection/>
    </xf>
    <xf numFmtId="0" fontId="13" fillId="0" borderId="60" xfId="178" applyFont="1" applyFill="1" applyBorder="1">
      <alignment/>
      <protection/>
    </xf>
    <xf numFmtId="164" fontId="13" fillId="0" borderId="13" xfId="160" applyNumberFormat="1" applyFont="1" applyFill="1" applyBorder="1">
      <alignment/>
      <protection/>
    </xf>
    <xf numFmtId="164" fontId="13" fillId="0" borderId="14" xfId="160" applyNumberFormat="1" applyFont="1" applyFill="1" applyBorder="1">
      <alignment/>
      <protection/>
    </xf>
    <xf numFmtId="164" fontId="13" fillId="0" borderId="33" xfId="160" applyNumberFormat="1" applyFont="1" applyFill="1" applyBorder="1" applyAlignment="1">
      <alignment vertical="center"/>
      <protection/>
    </xf>
    <xf numFmtId="164" fontId="13" fillId="0" borderId="13" xfId="162" applyNumberFormat="1" applyFont="1" applyFill="1" applyBorder="1">
      <alignment/>
      <protection/>
    </xf>
    <xf numFmtId="164" fontId="13" fillId="0" borderId="14" xfId="162" applyNumberFormat="1" applyFont="1" applyFill="1" applyBorder="1">
      <alignment/>
      <protection/>
    </xf>
    <xf numFmtId="164" fontId="24" fillId="0" borderId="33" xfId="162" applyNumberFormat="1" applyFont="1" applyFill="1" applyBorder="1" applyAlignment="1">
      <alignment vertical="center"/>
      <protection/>
    </xf>
    <xf numFmtId="0" fontId="9" fillId="0" borderId="10" xfId="178" applyFont="1" applyFill="1" applyBorder="1">
      <alignment/>
      <protection/>
    </xf>
    <xf numFmtId="164" fontId="9" fillId="0" borderId="28" xfId="160" applyNumberFormat="1" applyFont="1" applyFill="1" applyBorder="1">
      <alignment/>
      <protection/>
    </xf>
    <xf numFmtId="164" fontId="9" fillId="0" borderId="25" xfId="160" applyNumberFormat="1" applyFont="1" applyFill="1" applyBorder="1">
      <alignment/>
      <protection/>
    </xf>
    <xf numFmtId="164" fontId="9" fillId="0" borderId="16" xfId="160" applyNumberFormat="1" applyFont="1" applyFill="1" applyBorder="1">
      <alignment/>
      <protection/>
    </xf>
    <xf numFmtId="164" fontId="25" fillId="0" borderId="17" xfId="160" applyNumberFormat="1" applyFont="1" applyFill="1" applyBorder="1" applyAlignment="1">
      <alignment vertical="center"/>
      <protection/>
    </xf>
    <xf numFmtId="164" fontId="9" fillId="0" borderId="28" xfId="162" applyNumberFormat="1" applyFont="1" applyFill="1" applyBorder="1">
      <alignment/>
      <protection/>
    </xf>
    <xf numFmtId="164" fontId="9" fillId="0" borderId="25" xfId="162" applyNumberFormat="1" applyFont="1" applyFill="1" applyBorder="1">
      <alignment/>
      <protection/>
    </xf>
    <xf numFmtId="164" fontId="9" fillId="0" borderId="16" xfId="162" applyNumberFormat="1" applyFont="1" applyFill="1" applyBorder="1">
      <alignment/>
      <protection/>
    </xf>
    <xf numFmtId="164" fontId="25" fillId="0" borderId="17" xfId="162" applyNumberFormat="1" applyFont="1" applyFill="1" applyBorder="1" applyAlignment="1">
      <alignment vertical="center"/>
      <protection/>
    </xf>
    <xf numFmtId="164" fontId="9" fillId="0" borderId="45" xfId="160" applyNumberFormat="1" applyFont="1" applyFill="1" applyBorder="1">
      <alignment/>
      <protection/>
    </xf>
    <xf numFmtId="164" fontId="9" fillId="0" borderId="45" xfId="162" applyNumberFormat="1" applyFont="1" applyFill="1" applyBorder="1">
      <alignment/>
      <protection/>
    </xf>
    <xf numFmtId="164" fontId="9" fillId="0" borderId="46" xfId="162" applyNumberFormat="1" applyFont="1" applyFill="1" applyBorder="1">
      <alignment/>
      <protection/>
    </xf>
    <xf numFmtId="164" fontId="9" fillId="0" borderId="11" xfId="162" applyNumberFormat="1" applyFont="1" applyFill="1" applyBorder="1">
      <alignment/>
      <protection/>
    </xf>
    <xf numFmtId="164" fontId="9" fillId="0" borderId="46" xfId="160" applyNumberFormat="1" applyFont="1" applyFill="1" applyBorder="1">
      <alignment/>
      <protection/>
    </xf>
    <xf numFmtId="164" fontId="9" fillId="0" borderId="11" xfId="160" applyNumberFormat="1" applyFont="1" applyFill="1" applyBorder="1">
      <alignment/>
      <protection/>
    </xf>
    <xf numFmtId="164" fontId="9" fillId="0" borderId="45" xfId="162" applyNumberFormat="1" applyFont="1" applyFill="1" applyBorder="1" applyAlignment="1" quotePrefix="1">
      <alignment horizontal="right"/>
      <protection/>
    </xf>
    <xf numFmtId="164" fontId="9" fillId="0" borderId="16" xfId="162" applyNumberFormat="1" applyFont="1" applyFill="1" applyBorder="1" applyAlignment="1" quotePrefix="1">
      <alignment horizontal="right"/>
      <protection/>
    </xf>
    <xf numFmtId="164" fontId="25" fillId="0" borderId="17" xfId="162" applyNumberFormat="1" applyFont="1" applyFill="1" applyBorder="1" applyAlignment="1" quotePrefix="1">
      <alignment horizontal="right" vertical="center"/>
      <protection/>
    </xf>
    <xf numFmtId="164" fontId="9" fillId="0" borderId="16" xfId="162" applyNumberFormat="1" applyFont="1" applyFill="1" applyBorder="1" applyAlignment="1">
      <alignment horizontal="right"/>
      <protection/>
    </xf>
    <xf numFmtId="164" fontId="25" fillId="0" borderId="17" xfId="162" applyNumberFormat="1" applyFont="1" applyFill="1" applyBorder="1" applyAlignment="1">
      <alignment horizontal="right" vertical="center"/>
      <protection/>
    </xf>
    <xf numFmtId="164" fontId="13" fillId="0" borderId="14" xfId="162" applyNumberFormat="1" applyFont="1" applyFill="1" applyBorder="1" applyAlignment="1">
      <alignment horizontal="right"/>
      <protection/>
    </xf>
    <xf numFmtId="164" fontId="24" fillId="0" borderId="33" xfId="162" applyNumberFormat="1" applyFont="1" applyFill="1" applyBorder="1" applyAlignment="1">
      <alignment horizontal="right" vertical="center"/>
      <protection/>
    </xf>
    <xf numFmtId="164" fontId="9" fillId="0" borderId="17" xfId="160" applyNumberFormat="1" applyFont="1" applyFill="1" applyBorder="1" applyAlignment="1">
      <alignment vertical="center"/>
      <protection/>
    </xf>
    <xf numFmtId="164" fontId="9" fillId="0" borderId="45" xfId="160" applyNumberFormat="1" applyFont="1" applyFill="1" applyBorder="1" applyAlignment="1" quotePrefix="1">
      <alignment horizontal="right"/>
      <protection/>
    </xf>
    <xf numFmtId="164" fontId="9" fillId="0" borderId="16" xfId="160" applyNumberFormat="1" applyFont="1" applyFill="1" applyBorder="1" applyAlignment="1" quotePrefix="1">
      <alignment horizontal="right"/>
      <protection/>
    </xf>
    <xf numFmtId="164" fontId="9" fillId="0" borderId="17" xfId="160" applyNumberFormat="1" applyFont="1" applyFill="1" applyBorder="1" applyAlignment="1" quotePrefix="1">
      <alignment horizontal="right"/>
      <protection/>
    </xf>
    <xf numFmtId="164" fontId="9" fillId="0" borderId="10" xfId="178" applyNumberFormat="1" applyFont="1" applyFill="1" applyBorder="1">
      <alignment/>
      <protection/>
    </xf>
    <xf numFmtId="164" fontId="9" fillId="0" borderId="16" xfId="160" applyNumberFormat="1" applyFont="1" applyFill="1" applyBorder="1" applyAlignment="1">
      <alignment horizontal="right"/>
      <protection/>
    </xf>
    <xf numFmtId="164" fontId="9" fillId="0" borderId="17" xfId="160" applyNumberFormat="1" applyFont="1" applyFill="1" applyBorder="1" applyAlignment="1">
      <alignment horizontal="right"/>
      <protection/>
    </xf>
    <xf numFmtId="0" fontId="13" fillId="0" borderId="34" xfId="178" applyFont="1" applyFill="1" applyBorder="1">
      <alignment/>
      <protection/>
    </xf>
    <xf numFmtId="164" fontId="13" fillId="0" borderId="24" xfId="88" applyNumberFormat="1" applyFont="1" applyFill="1" applyBorder="1" applyAlignment="1">
      <alignment/>
    </xf>
    <xf numFmtId="164" fontId="13" fillId="0" borderId="24" xfId="88" applyNumberFormat="1" applyFont="1" applyFill="1" applyBorder="1" applyAlignment="1">
      <alignment horizontal="right"/>
    </xf>
    <xf numFmtId="164" fontId="13" fillId="0" borderId="32" xfId="88" applyNumberFormat="1" applyFont="1" applyFill="1" applyBorder="1" applyAlignment="1">
      <alignment horizontal="right"/>
    </xf>
    <xf numFmtId="174" fontId="9" fillId="0" borderId="0" xfId="178" applyNumberFormat="1" applyFont="1" applyFill="1" applyAlignment="1" applyProtection="1" quotePrefix="1">
      <alignment horizontal="left"/>
      <protection/>
    </xf>
    <xf numFmtId="0" fontId="9" fillId="0" borderId="34" xfId="178" applyFont="1" applyFill="1" applyBorder="1">
      <alignment/>
      <protection/>
    </xf>
    <xf numFmtId="164" fontId="9" fillId="0" borderId="24" xfId="160" applyNumberFormat="1" applyFont="1" applyFill="1" applyBorder="1">
      <alignment/>
      <protection/>
    </xf>
    <xf numFmtId="164" fontId="25" fillId="0" borderId="32" xfId="160" applyNumberFormat="1" applyFont="1" applyFill="1" applyBorder="1" applyAlignment="1" quotePrefix="1">
      <alignment horizontal="right" vertical="center"/>
      <protection/>
    </xf>
    <xf numFmtId="164" fontId="13" fillId="0" borderId="14" xfId="164" applyNumberFormat="1" applyFont="1" applyFill="1" applyBorder="1">
      <alignment/>
      <protection/>
    </xf>
    <xf numFmtId="164" fontId="13" fillId="0" borderId="33" xfId="164" applyNumberFormat="1" applyFont="1" applyFill="1" applyBorder="1">
      <alignment/>
      <protection/>
    </xf>
    <xf numFmtId="164" fontId="9" fillId="0" borderId="16" xfId="164" applyNumberFormat="1" applyFont="1" applyFill="1" applyBorder="1">
      <alignment/>
      <protection/>
    </xf>
    <xf numFmtId="164" fontId="9" fillId="0" borderId="17" xfId="164" applyNumberFormat="1" applyFont="1" applyFill="1" applyBorder="1">
      <alignment/>
      <protection/>
    </xf>
    <xf numFmtId="164" fontId="13" fillId="0" borderId="14" xfId="164" applyNumberFormat="1" applyFont="1" applyFill="1" applyBorder="1" applyAlignment="1">
      <alignment vertical="center"/>
      <protection/>
    </xf>
    <xf numFmtId="164" fontId="13" fillId="0" borderId="33" xfId="164" applyNumberFormat="1" applyFont="1" applyFill="1" applyBorder="1" applyAlignment="1">
      <alignment vertical="center"/>
      <protection/>
    </xf>
    <xf numFmtId="164" fontId="13" fillId="0" borderId="14" xfId="164" applyNumberFormat="1" applyFont="1" applyFill="1" applyBorder="1" applyAlignment="1" quotePrefix="1">
      <alignment horizontal="right"/>
      <protection/>
    </xf>
    <xf numFmtId="164" fontId="13" fillId="0" borderId="33" xfId="164" applyNumberFormat="1" applyFont="1" applyFill="1" applyBorder="1" applyAlignment="1" quotePrefix="1">
      <alignment horizontal="right"/>
      <protection/>
    </xf>
    <xf numFmtId="0" fontId="13" fillId="0" borderId="34" xfId="178" applyFont="1" applyFill="1" applyBorder="1" applyAlignment="1">
      <alignment horizontal="left"/>
      <protection/>
    </xf>
    <xf numFmtId="164" fontId="13" fillId="0" borderId="24" xfId="164" applyNumberFormat="1" applyFont="1" applyFill="1" applyBorder="1">
      <alignment/>
      <protection/>
    </xf>
    <xf numFmtId="164" fontId="13" fillId="0" borderId="32" xfId="164" applyNumberFormat="1" applyFont="1" applyFill="1" applyBorder="1">
      <alignment/>
      <protection/>
    </xf>
    <xf numFmtId="164" fontId="9" fillId="0" borderId="0" xfId="51" applyNumberFormat="1" applyFont="1" applyFill="1" applyBorder="1" applyAlignment="1">
      <alignment/>
    </xf>
    <xf numFmtId="164" fontId="13" fillId="0" borderId="59" xfId="178" applyNumberFormat="1" applyFont="1" applyFill="1" applyBorder="1">
      <alignment/>
      <protection/>
    </xf>
    <xf numFmtId="164" fontId="13" fillId="0" borderId="0" xfId="178" applyNumberFormat="1" applyFont="1" applyFill="1" applyBorder="1">
      <alignment/>
      <protection/>
    </xf>
    <xf numFmtId="164" fontId="13" fillId="0" borderId="10" xfId="178" applyNumberFormat="1" applyFont="1" applyFill="1" applyBorder="1">
      <alignment/>
      <protection/>
    </xf>
    <xf numFmtId="1" fontId="13" fillId="0" borderId="11" xfId="178" applyNumberFormat="1" applyFont="1" applyFill="1" applyBorder="1" applyAlignment="1">
      <alignment horizontal="center" vertical="center"/>
      <protection/>
    </xf>
    <xf numFmtId="1" fontId="13" fillId="0" borderId="45" xfId="178" applyNumberFormat="1" applyFont="1" applyFill="1" applyBorder="1" applyAlignment="1">
      <alignment horizontal="center" vertical="center"/>
      <protection/>
    </xf>
    <xf numFmtId="164" fontId="13" fillId="0" borderId="16" xfId="178" applyNumberFormat="1" applyFont="1" applyFill="1" applyBorder="1" applyAlignment="1">
      <alignment horizontal="center"/>
      <protection/>
    </xf>
    <xf numFmtId="164" fontId="13" fillId="0" borderId="17" xfId="178" applyNumberFormat="1" applyFont="1" applyFill="1" applyBorder="1" applyAlignment="1">
      <alignment horizontal="center"/>
      <protection/>
    </xf>
    <xf numFmtId="164" fontId="13" fillId="0" borderId="60" xfId="178" applyNumberFormat="1" applyFont="1" applyFill="1" applyBorder="1">
      <alignment/>
      <protection/>
    </xf>
    <xf numFmtId="164" fontId="13" fillId="0" borderId="14" xfId="166" applyNumberFormat="1" applyFont="1" applyFill="1" applyBorder="1">
      <alignment/>
      <protection/>
    </xf>
    <xf numFmtId="164" fontId="13" fillId="0" borderId="33" xfId="166" applyNumberFormat="1" applyFont="1" applyFill="1" applyBorder="1">
      <alignment/>
      <protection/>
    </xf>
    <xf numFmtId="164" fontId="9" fillId="0" borderId="16" xfId="166" applyNumberFormat="1" applyFont="1" applyFill="1" applyBorder="1">
      <alignment/>
      <protection/>
    </xf>
    <xf numFmtId="164" fontId="9" fillId="0" borderId="17" xfId="166" applyNumberFormat="1" applyFont="1" applyFill="1" applyBorder="1">
      <alignment/>
      <protection/>
    </xf>
    <xf numFmtId="164" fontId="9" fillId="0" borderId="34" xfId="178" applyNumberFormat="1" applyFont="1" applyFill="1" applyBorder="1">
      <alignment/>
      <protection/>
    </xf>
    <xf numFmtId="164" fontId="9" fillId="0" borderId="24" xfId="166" applyNumberFormat="1" applyFont="1" applyFill="1" applyBorder="1">
      <alignment/>
      <protection/>
    </xf>
    <xf numFmtId="164" fontId="9" fillId="0" borderId="32" xfId="166" applyNumberFormat="1" applyFont="1" applyFill="1" applyBorder="1">
      <alignment/>
      <protection/>
    </xf>
    <xf numFmtId="0" fontId="87" fillId="0" borderId="0" xfId="138" applyFont="1">
      <alignment/>
      <protection/>
    </xf>
    <xf numFmtId="0" fontId="88" fillId="35" borderId="14" xfId="138" applyFont="1" applyFill="1" applyBorder="1" applyAlignment="1">
      <alignment horizontal="left" vertical="center" wrapText="1"/>
      <protection/>
    </xf>
    <xf numFmtId="0" fontId="88" fillId="35" borderId="14" xfId="138" applyFont="1" applyFill="1" applyBorder="1" applyAlignment="1">
      <alignment horizontal="left" vertical="center"/>
      <protection/>
    </xf>
    <xf numFmtId="0" fontId="88" fillId="35" borderId="14" xfId="138" applyFont="1" applyFill="1" applyBorder="1" applyAlignment="1">
      <alignment horizontal="left"/>
      <protection/>
    </xf>
    <xf numFmtId="0" fontId="88" fillId="35" borderId="14" xfId="138" applyFont="1" applyFill="1" applyBorder="1" applyAlignment="1">
      <alignment horizontal="center"/>
      <protection/>
    </xf>
    <xf numFmtId="0" fontId="88" fillId="0" borderId="14" xfId="138" applyFont="1" applyBorder="1" applyAlignment="1">
      <alignment/>
      <protection/>
    </xf>
    <xf numFmtId="2" fontId="88" fillId="0" borderId="14" xfId="138" applyNumberFormat="1" applyFont="1" applyBorder="1" applyAlignment="1">
      <alignment horizontal="right"/>
      <protection/>
    </xf>
    <xf numFmtId="164" fontId="88" fillId="0" borderId="14" xfId="138" applyNumberFormat="1" applyFont="1" applyBorder="1" applyAlignment="1">
      <alignment horizontal="right"/>
      <protection/>
    </xf>
    <xf numFmtId="0" fontId="89" fillId="0" borderId="0" xfId="138" applyFont="1">
      <alignment/>
      <protection/>
    </xf>
    <xf numFmtId="0" fontId="90" fillId="0" borderId="14" xfId="138" applyFont="1" applyBorder="1" applyAlignment="1">
      <alignment/>
      <protection/>
    </xf>
    <xf numFmtId="164" fontId="90" fillId="0" borderId="14" xfId="138" applyNumberFormat="1" applyFont="1" applyBorder="1" applyAlignment="1">
      <alignment horizontal="right"/>
      <protection/>
    </xf>
    <xf numFmtId="0" fontId="88" fillId="0" borderId="14" xfId="138" applyFont="1" applyBorder="1" applyAlignment="1">
      <alignment horizontal="left" wrapText="1"/>
      <protection/>
    </xf>
    <xf numFmtId="0" fontId="90" fillId="0" borderId="14" xfId="138" applyFont="1" applyBorder="1" applyAlignment="1">
      <alignment horizontal="left" vertical="center" wrapText="1"/>
      <protection/>
    </xf>
    <xf numFmtId="2" fontId="90" fillId="0" borderId="14" xfId="138" applyNumberFormat="1" applyFont="1" applyBorder="1" applyAlignment="1">
      <alignment horizontal="right" vertical="center" wrapText="1"/>
      <protection/>
    </xf>
    <xf numFmtId="164" fontId="90" fillId="0" borderId="14" xfId="138" applyNumberFormat="1" applyFont="1" applyBorder="1" applyAlignment="1">
      <alignment horizontal="right" vertical="center" wrapText="1"/>
      <protection/>
    </xf>
    <xf numFmtId="0" fontId="88" fillId="0" borderId="14" xfId="138" applyFont="1" applyBorder="1" applyAlignment="1">
      <alignment horizontal="left" vertical="center" wrapText="1"/>
      <protection/>
    </xf>
    <xf numFmtId="2" fontId="88" fillId="0" borderId="14" xfId="138" applyNumberFormat="1" applyFont="1" applyBorder="1" applyAlignment="1">
      <alignment horizontal="right" vertical="center" wrapText="1"/>
      <protection/>
    </xf>
    <xf numFmtId="164" fontId="88" fillId="0" borderId="14" xfId="138" applyNumberFormat="1" applyFont="1" applyBorder="1" applyAlignment="1">
      <alignment horizontal="right" vertical="center" wrapText="1"/>
      <protection/>
    </xf>
    <xf numFmtId="0" fontId="90" fillId="0" borderId="0" xfId="138" applyFont="1" applyAlignment="1">
      <alignment/>
      <protection/>
    </xf>
    <xf numFmtId="0" fontId="90" fillId="0" borderId="0" xfId="138" applyFont="1">
      <alignment/>
      <protection/>
    </xf>
    <xf numFmtId="0" fontId="87" fillId="0" borderId="0" xfId="138" applyFont="1" applyAlignment="1">
      <alignment/>
      <protection/>
    </xf>
    <xf numFmtId="0" fontId="0" fillId="0" borderId="0" xfId="138">
      <alignment/>
      <protection/>
    </xf>
    <xf numFmtId="164" fontId="9" fillId="0" borderId="16" xfId="49" applyNumberFormat="1" applyFont="1" applyBorder="1" applyAlignment="1" applyProtection="1">
      <alignment horizontal="center" vertical="center"/>
      <protection/>
    </xf>
    <xf numFmtId="164" fontId="9" fillId="0" borderId="16" xfId="49" applyNumberFormat="1" applyFont="1" applyFill="1" applyBorder="1" applyAlignment="1" applyProtection="1">
      <alignment horizontal="center" vertical="center"/>
      <protection/>
    </xf>
    <xf numFmtId="164" fontId="9" fillId="0" borderId="16" xfId="49" applyNumberFormat="1" applyFont="1" applyBorder="1" applyAlignment="1">
      <alignment horizontal="center" vertical="center"/>
    </xf>
    <xf numFmtId="164" fontId="9" fillId="0" borderId="16" xfId="138" applyNumberFormat="1" applyFont="1" applyBorder="1" applyAlignment="1">
      <alignment horizontal="center" vertical="center" wrapText="1"/>
      <protection/>
    </xf>
    <xf numFmtId="0" fontId="0" fillId="0" borderId="0" xfId="138" applyAlignment="1">
      <alignment horizontal="center"/>
      <protection/>
    </xf>
    <xf numFmtId="173" fontId="13" fillId="33" borderId="11" xfId="231" applyNumberFormat="1" applyFont="1" applyFill="1" applyBorder="1" applyAlignment="1" applyProtection="1">
      <alignment horizontal="center" vertical="center"/>
      <protection/>
    </xf>
    <xf numFmtId="173" fontId="13" fillId="33" borderId="14" xfId="231" applyNumberFormat="1" applyFont="1" applyFill="1" applyBorder="1" applyAlignment="1" applyProtection="1">
      <alignment horizontal="center" vertical="center"/>
      <protection/>
    </xf>
    <xf numFmtId="173" fontId="13" fillId="33" borderId="33" xfId="231" applyNumberFormat="1" applyFont="1" applyFill="1" applyBorder="1" applyAlignment="1" applyProtection="1">
      <alignment horizontal="center" vertical="center"/>
      <protection/>
    </xf>
    <xf numFmtId="173" fontId="9" fillId="0" borderId="10" xfId="231" applyNumberFormat="1" applyFont="1" applyBorder="1" applyAlignment="1" applyProtection="1">
      <alignment horizontal="left" vertical="center"/>
      <protection/>
    </xf>
    <xf numFmtId="164" fontId="9" fillId="0" borderId="16" xfId="231" applyNumberFormat="1" applyFont="1" applyBorder="1" applyAlignment="1">
      <alignment horizontal="center" vertical="center"/>
      <protection/>
    </xf>
    <xf numFmtId="167" fontId="9" fillId="0" borderId="16" xfId="231" applyNumberFormat="1" applyFont="1" applyBorder="1" applyAlignment="1" applyProtection="1">
      <alignment horizontal="center" vertical="center"/>
      <protection/>
    </xf>
    <xf numFmtId="167" fontId="9" fillId="0" borderId="17" xfId="231" applyNumberFormat="1" applyFont="1" applyBorder="1" applyAlignment="1" applyProtection="1">
      <alignment horizontal="center" vertical="center"/>
      <protection/>
    </xf>
    <xf numFmtId="173" fontId="9" fillId="0" borderId="16" xfId="231" applyNumberFormat="1" applyFont="1" applyFill="1" applyBorder="1" applyAlignment="1" applyProtection="1">
      <alignment horizontal="center" vertical="center"/>
      <protection/>
    </xf>
    <xf numFmtId="173" fontId="9" fillId="0" borderId="17" xfId="231" applyNumberFormat="1" applyFont="1" applyFill="1" applyBorder="1" applyAlignment="1" applyProtection="1">
      <alignment horizontal="center" vertical="center"/>
      <protection/>
    </xf>
    <xf numFmtId="164" fontId="9" fillId="0" borderId="17" xfId="231" applyNumberFormat="1" applyFont="1" applyBorder="1" applyAlignment="1">
      <alignment horizontal="center" vertical="center"/>
      <protection/>
    </xf>
    <xf numFmtId="173" fontId="13" fillId="0" borderId="52" xfId="231" applyNumberFormat="1" applyFont="1" applyBorder="1" applyAlignment="1" applyProtection="1">
      <alignment horizontal="center" vertical="center"/>
      <protection/>
    </xf>
    <xf numFmtId="164" fontId="13" fillId="0" borderId="53" xfId="231" applyNumberFormat="1" applyFont="1" applyBorder="1" applyAlignment="1">
      <alignment horizontal="center" vertical="center"/>
      <protection/>
    </xf>
    <xf numFmtId="164" fontId="13" fillId="0" borderId="54" xfId="231" applyNumberFormat="1" applyFont="1" applyBorder="1" applyAlignment="1">
      <alignment horizontal="center" vertical="center"/>
      <protection/>
    </xf>
    <xf numFmtId="173" fontId="30" fillId="0" borderId="61" xfId="229" applyNumberFormat="1" applyFont="1" applyFill="1" applyBorder="1" applyAlignment="1" applyProtection="1">
      <alignment horizontal="left" vertical="center"/>
      <protection/>
    </xf>
    <xf numFmtId="173" fontId="30" fillId="0" borderId="0" xfId="229" applyNumberFormat="1" applyFont="1" applyFill="1" applyBorder="1" applyAlignment="1" applyProtection="1">
      <alignment horizontal="left" vertical="center"/>
      <protection/>
    </xf>
    <xf numFmtId="14" fontId="8" fillId="0" borderId="0" xfId="178" applyNumberFormat="1" applyFont="1" applyFill="1" applyBorder="1" applyAlignment="1">
      <alignment horizontal="center"/>
      <protection/>
    </xf>
    <xf numFmtId="0" fontId="9" fillId="33" borderId="63" xfId="178" applyFont="1" applyFill="1" applyBorder="1">
      <alignment/>
      <protection/>
    </xf>
    <xf numFmtId="0" fontId="13" fillId="33" borderId="64" xfId="178" applyFont="1" applyFill="1" applyBorder="1" applyAlignment="1">
      <alignment horizontal="center"/>
      <protection/>
    </xf>
    <xf numFmtId="0" fontId="13" fillId="33" borderId="14" xfId="178" applyFont="1" applyFill="1" applyBorder="1" applyAlignment="1">
      <alignment horizontal="center" vertical="center"/>
      <protection/>
    </xf>
    <xf numFmtId="0" fontId="13" fillId="33" borderId="25" xfId="178" applyFont="1" applyFill="1" applyBorder="1" applyAlignment="1">
      <alignment horizontal="center" vertical="center"/>
      <protection/>
    </xf>
    <xf numFmtId="0" fontId="13" fillId="33" borderId="65" xfId="178" applyFont="1" applyFill="1" applyBorder="1" applyAlignment="1">
      <alignment horizontal="center" vertical="center"/>
      <protection/>
    </xf>
    <xf numFmtId="0" fontId="9" fillId="33" borderId="66" xfId="178" applyFont="1" applyFill="1" applyBorder="1">
      <alignment/>
      <protection/>
    </xf>
    <xf numFmtId="0" fontId="13" fillId="33" borderId="38" xfId="178" applyFont="1" applyFill="1" applyBorder="1" applyAlignment="1">
      <alignment horizontal="center" vertical="center"/>
      <protection/>
    </xf>
    <xf numFmtId="0" fontId="13" fillId="33" borderId="11" xfId="178" applyFont="1" applyFill="1" applyBorder="1" applyAlignment="1">
      <alignment horizontal="center" vertical="center"/>
      <protection/>
    </xf>
    <xf numFmtId="0" fontId="13" fillId="33" borderId="67" xfId="178" applyFont="1" applyFill="1" applyBorder="1" applyAlignment="1">
      <alignment horizontal="center" vertical="center"/>
      <protection/>
    </xf>
    <xf numFmtId="0" fontId="9" fillId="0" borderId="68" xfId="178" applyFont="1" applyBorder="1">
      <alignment/>
      <protection/>
    </xf>
    <xf numFmtId="164" fontId="9" fillId="0" borderId="14" xfId="178" applyNumberFormat="1" applyFont="1" applyFill="1" applyBorder="1" applyAlignment="1">
      <alignment horizontal="right"/>
      <protection/>
    </xf>
    <xf numFmtId="164" fontId="9" fillId="0" borderId="14" xfId="178" applyNumberFormat="1" applyFont="1" applyBorder="1" applyAlignment="1">
      <alignment horizontal="center"/>
      <protection/>
    </xf>
    <xf numFmtId="164" fontId="9" fillId="0" borderId="69" xfId="178" applyNumberFormat="1" applyFont="1" applyBorder="1" applyAlignment="1">
      <alignment horizontal="center"/>
      <protection/>
    </xf>
    <xf numFmtId="0" fontId="9" fillId="0" borderId="68" xfId="178" applyFont="1" applyFill="1" applyBorder="1">
      <alignment/>
      <protection/>
    </xf>
    <xf numFmtId="172" fontId="9" fillId="0" borderId="14" xfId="51" applyNumberFormat="1" applyFont="1" applyFill="1" applyBorder="1" applyAlignment="1">
      <alignment horizontal="right"/>
    </xf>
    <xf numFmtId="0" fontId="9" fillId="0" borderId="68" xfId="178" applyFont="1" applyBorder="1" applyAlignment="1">
      <alignment wrapText="1"/>
      <protection/>
    </xf>
    <xf numFmtId="0" fontId="9" fillId="0" borderId="68" xfId="178" applyFont="1" applyBorder="1" applyAlignment="1">
      <alignment horizontal="left" vertical="center"/>
      <protection/>
    </xf>
    <xf numFmtId="1" fontId="9" fillId="0" borderId="14" xfId="178" applyNumberFormat="1" applyFont="1" applyFill="1" applyBorder="1" applyAlignment="1">
      <alignment horizontal="right"/>
      <protection/>
    </xf>
    <xf numFmtId="164" fontId="9" fillId="0" borderId="14" xfId="178" applyNumberFormat="1" applyFont="1" applyBorder="1" applyAlignment="1" quotePrefix="1">
      <alignment horizontal="center"/>
      <protection/>
    </xf>
    <xf numFmtId="1" fontId="9" fillId="0" borderId="14" xfId="51" applyNumberFormat="1" applyFont="1" applyFill="1" applyBorder="1" applyAlignment="1">
      <alignment horizontal="right"/>
    </xf>
    <xf numFmtId="164" fontId="9" fillId="0" borderId="0" xfId="178" applyNumberFormat="1" applyFont="1">
      <alignment/>
      <protection/>
    </xf>
    <xf numFmtId="0" fontId="9" fillId="0" borderId="68" xfId="178" applyFont="1" applyBorder="1" applyAlignment="1">
      <alignment horizontal="left" vertical="center" wrapText="1"/>
      <protection/>
    </xf>
    <xf numFmtId="0" fontId="9" fillId="0" borderId="70" xfId="178" applyFont="1" applyFill="1" applyBorder="1" applyAlignment="1">
      <alignment horizontal="left" vertical="center" wrapText="1"/>
      <protection/>
    </xf>
    <xf numFmtId="164" fontId="9" fillId="0" borderId="71" xfId="178" applyNumberFormat="1" applyFont="1" applyFill="1" applyBorder="1" applyAlignment="1">
      <alignment horizontal="right"/>
      <protection/>
    </xf>
    <xf numFmtId="164" fontId="9" fillId="0" borderId="71" xfId="178" applyNumberFormat="1" applyFont="1" applyFill="1" applyBorder="1" applyAlignment="1">
      <alignment horizontal="center"/>
      <protection/>
    </xf>
    <xf numFmtId="164" fontId="9" fillId="0" borderId="72" xfId="178" applyNumberFormat="1" applyFont="1" applyBorder="1" applyAlignment="1">
      <alignment horizontal="center"/>
      <protection/>
    </xf>
    <xf numFmtId="0" fontId="25" fillId="0" borderId="0" xfId="178" applyFont="1">
      <alignment/>
      <protection/>
    </xf>
    <xf numFmtId="0" fontId="9" fillId="0" borderId="0" xfId="178" applyFont="1" applyBorder="1" applyAlignment="1">
      <alignment horizontal="left"/>
      <protection/>
    </xf>
    <xf numFmtId="2" fontId="9" fillId="0" borderId="0" xfId="178" applyNumberFormat="1" applyFont="1" applyBorder="1" applyAlignment="1" quotePrefix="1">
      <alignment horizontal="center"/>
      <protection/>
    </xf>
    <xf numFmtId="2" fontId="9" fillId="0" borderId="0" xfId="178" applyNumberFormat="1" applyFont="1">
      <alignment/>
      <protection/>
    </xf>
    <xf numFmtId="43" fontId="9" fillId="0" borderId="0" xfId="51" applyFont="1" applyAlignment="1">
      <alignment/>
    </xf>
    <xf numFmtId="0" fontId="9" fillId="0" borderId="70" xfId="178" applyFont="1" applyBorder="1" applyAlignment="1">
      <alignment horizontal="left" vertical="center" wrapText="1"/>
      <protection/>
    </xf>
    <xf numFmtId="164" fontId="9" fillId="36" borderId="71" xfId="178" applyNumberFormat="1" applyFont="1" applyFill="1" applyBorder="1">
      <alignment/>
      <protection/>
    </xf>
    <xf numFmtId="164" fontId="9" fillId="0" borderId="71" xfId="178" applyNumberFormat="1" applyFont="1" applyBorder="1" applyAlignment="1" quotePrefix="1">
      <alignment horizontal="center"/>
      <protection/>
    </xf>
    <xf numFmtId="164" fontId="9" fillId="0" borderId="72" xfId="178" applyNumberFormat="1" applyFont="1" applyBorder="1" applyAlignment="1" quotePrefix="1">
      <alignment horizontal="center"/>
      <protection/>
    </xf>
    <xf numFmtId="0" fontId="2" fillId="0" borderId="0" xfId="178" applyNumberFormat="1">
      <alignment/>
      <protection/>
    </xf>
    <xf numFmtId="0" fontId="13" fillId="35" borderId="14" xfId="178" applyFont="1" applyFill="1" applyBorder="1" applyAlignment="1">
      <alignment horizontal="center"/>
      <protection/>
    </xf>
    <xf numFmtId="0" fontId="13" fillId="35" borderId="14" xfId="137" applyFont="1" applyFill="1" applyBorder="1" applyAlignment="1">
      <alignment horizontal="center"/>
      <protection/>
    </xf>
    <xf numFmtId="0" fontId="13" fillId="35" borderId="14" xfId="178" applyFont="1" applyFill="1" applyBorder="1">
      <alignment/>
      <protection/>
    </xf>
    <xf numFmtId="0" fontId="13" fillId="0" borderId="14" xfId="178" applyFont="1" applyBorder="1">
      <alignment/>
      <protection/>
    </xf>
    <xf numFmtId="2" fontId="13" fillId="0" borderId="14" xfId="178" applyNumberFormat="1" applyFont="1" applyBorder="1">
      <alignment/>
      <protection/>
    </xf>
    <xf numFmtId="14" fontId="9" fillId="0" borderId="14" xfId="178" applyNumberFormat="1" applyFont="1" applyBorder="1">
      <alignment/>
      <protection/>
    </xf>
    <xf numFmtId="0" fontId="9" fillId="0" borderId="14" xfId="178" applyFont="1" applyBorder="1" applyAlignment="1">
      <alignment horizontal="left" indent="2"/>
      <protection/>
    </xf>
    <xf numFmtId="2" fontId="9" fillId="0" borderId="14" xfId="178" applyNumberFormat="1" applyFont="1" applyBorder="1">
      <alignment/>
      <protection/>
    </xf>
    <xf numFmtId="14" fontId="9" fillId="0" borderId="14" xfId="178" applyNumberFormat="1" applyFont="1" applyBorder="1" applyAlignment="1" quotePrefix="1">
      <alignment horizontal="right"/>
      <protection/>
    </xf>
    <xf numFmtId="0" fontId="13" fillId="0" borderId="14" xfId="178" applyFont="1" applyBorder="1" applyAlignment="1">
      <alignment horizontal="left" vertical="center"/>
      <protection/>
    </xf>
    <xf numFmtId="2" fontId="13" fillId="0" borderId="14" xfId="178" applyNumberFormat="1" applyFont="1" applyBorder="1" applyAlignment="1">
      <alignment vertical="center"/>
      <protection/>
    </xf>
    <xf numFmtId="14" fontId="9" fillId="0" borderId="14" xfId="178" applyNumberFormat="1" applyFont="1" applyBorder="1" applyAlignment="1" quotePrefix="1">
      <alignment horizontal="right" vertical="center"/>
      <protection/>
    </xf>
    <xf numFmtId="0" fontId="13" fillId="0" borderId="14" xfId="178" applyFont="1" applyBorder="1" applyAlignment="1">
      <alignment horizontal="left"/>
      <protection/>
    </xf>
    <xf numFmtId="14" fontId="31" fillId="0" borderId="14" xfId="178" applyNumberFormat="1" applyFont="1" applyBorder="1" applyAlignment="1">
      <alignment vertical="top" wrapText="1"/>
      <protection/>
    </xf>
    <xf numFmtId="0" fontId="9" fillId="0" borderId="14" xfId="178" applyFont="1" applyBorder="1">
      <alignment/>
      <protection/>
    </xf>
    <xf numFmtId="0" fontId="13" fillId="0" borderId="0" xfId="178" applyFont="1" applyFill="1" applyBorder="1" applyAlignment="1">
      <alignment vertical="center"/>
      <protection/>
    </xf>
    <xf numFmtId="0" fontId="2" fillId="0" borderId="0" xfId="178" applyNumberFormat="1" applyBorder="1">
      <alignment/>
      <protection/>
    </xf>
    <xf numFmtId="0" fontId="9" fillId="0" borderId="0" xfId="178" applyNumberFormat="1" applyFont="1" applyBorder="1" applyAlignment="1" quotePrefix="1">
      <alignment horizontal="right"/>
      <protection/>
    </xf>
    <xf numFmtId="0" fontId="32" fillId="0" borderId="0" xfId="178" applyFont="1">
      <alignment/>
      <protection/>
    </xf>
    <xf numFmtId="0" fontId="13" fillId="33" borderId="73" xfId="178" applyFont="1" applyFill="1" applyBorder="1" applyAlignment="1">
      <alignment horizontal="center" vertical="center"/>
      <protection/>
    </xf>
    <xf numFmtId="0" fontId="13" fillId="33" borderId="74" xfId="178" applyFont="1" applyFill="1" applyBorder="1" applyAlignment="1">
      <alignment horizontal="center" vertical="center"/>
      <protection/>
    </xf>
    <xf numFmtId="0" fontId="13" fillId="33" borderId="74" xfId="178" applyFont="1" applyFill="1" applyBorder="1" applyAlignment="1">
      <alignment horizontal="center" vertical="center" wrapText="1"/>
      <protection/>
    </xf>
    <xf numFmtId="0" fontId="9" fillId="33" borderId="25" xfId="178" applyFont="1" applyFill="1" applyBorder="1">
      <alignment/>
      <protection/>
    </xf>
    <xf numFmtId="0" fontId="9" fillId="34" borderId="25" xfId="178" applyFont="1" applyFill="1" applyBorder="1">
      <alignment/>
      <protection/>
    </xf>
    <xf numFmtId="0" fontId="13" fillId="33" borderId="13" xfId="178" applyFont="1" applyFill="1" applyBorder="1" applyAlignment="1">
      <alignment horizontal="center" vertical="center"/>
      <protection/>
    </xf>
    <xf numFmtId="0" fontId="13" fillId="33" borderId="16" xfId="178" applyFont="1" applyFill="1" applyBorder="1" applyAlignment="1">
      <alignment horizontal="center"/>
      <protection/>
    </xf>
    <xf numFmtId="0" fontId="13" fillId="34" borderId="16" xfId="178" applyFont="1" applyFill="1" applyBorder="1" applyAlignment="1">
      <alignment horizontal="center"/>
      <protection/>
    </xf>
    <xf numFmtId="0" fontId="13" fillId="33" borderId="13" xfId="178" applyFont="1" applyFill="1" applyBorder="1" applyAlignment="1">
      <alignment horizontal="center"/>
      <protection/>
    </xf>
    <xf numFmtId="0" fontId="13" fillId="33" borderId="75" xfId="178" applyFont="1" applyFill="1" applyBorder="1" applyAlignment="1">
      <alignment horizontal="center" vertical="center" wrapText="1"/>
      <protection/>
    </xf>
    <xf numFmtId="0" fontId="13" fillId="33" borderId="11" xfId="178" applyFont="1" applyFill="1" applyBorder="1" applyAlignment="1">
      <alignment horizontal="center" vertical="center" wrapText="1"/>
      <protection/>
    </xf>
    <xf numFmtId="0" fontId="13" fillId="34" borderId="11" xfId="178" applyFont="1" applyFill="1" applyBorder="1" applyAlignment="1">
      <alignment horizontal="center"/>
      <protection/>
    </xf>
    <xf numFmtId="0" fontId="9" fillId="0" borderId="76" xfId="178" applyFont="1" applyBorder="1" applyAlignment="1">
      <alignment horizontal="left" vertical="center" wrapText="1"/>
      <protection/>
    </xf>
    <xf numFmtId="0" fontId="9" fillId="0" borderId="14" xfId="178" applyFont="1" applyFill="1" applyBorder="1" applyAlignment="1">
      <alignment horizontal="right"/>
      <protection/>
    </xf>
    <xf numFmtId="2" fontId="9" fillId="37" borderId="14" xfId="178" applyNumberFormat="1" applyFont="1" applyFill="1" applyBorder="1" applyAlignment="1">
      <alignment vertical="center"/>
      <protection/>
    </xf>
    <xf numFmtId="164" fontId="9" fillId="0" borderId="14" xfId="178" applyNumberFormat="1" applyFont="1" applyBorder="1" applyAlignment="1">
      <alignment vertical="center"/>
      <protection/>
    </xf>
    <xf numFmtId="164" fontId="9" fillId="0" borderId="14" xfId="178" applyNumberFormat="1" applyFont="1" applyFill="1" applyBorder="1" applyAlignment="1">
      <alignment vertical="center"/>
      <protection/>
    </xf>
    <xf numFmtId="164" fontId="9" fillId="0" borderId="69" xfId="178" applyNumberFormat="1" applyFont="1" applyBorder="1" applyAlignment="1">
      <alignment vertical="center"/>
      <protection/>
    </xf>
    <xf numFmtId="0" fontId="14" fillId="0" borderId="76" xfId="178" applyFont="1" applyBorder="1" applyAlignment="1">
      <alignment horizontal="left" vertical="center"/>
      <protection/>
    </xf>
    <xf numFmtId="0" fontId="9" fillId="0" borderId="76" xfId="178" applyFont="1" applyBorder="1" applyAlignment="1">
      <alignment vertical="center"/>
      <protection/>
    </xf>
    <xf numFmtId="0" fontId="9" fillId="0" borderId="76" xfId="178" applyFont="1" applyFill="1" applyBorder="1" applyAlignment="1">
      <alignment vertical="center"/>
      <protection/>
    </xf>
    <xf numFmtId="0" fontId="13" fillId="0" borderId="77" xfId="178" applyFont="1" applyBorder="1" applyAlignment="1">
      <alignment vertical="center" wrapText="1"/>
      <protection/>
    </xf>
    <xf numFmtId="0" fontId="13" fillId="0" borderId="71" xfId="178" applyFont="1" applyFill="1" applyBorder="1" applyAlignment="1">
      <alignment horizontal="right"/>
      <protection/>
    </xf>
    <xf numFmtId="2" fontId="13" fillId="0" borderId="78" xfId="178" applyNumberFormat="1" applyFont="1" applyFill="1" applyBorder="1" applyAlignment="1">
      <alignment vertical="center"/>
      <protection/>
    </xf>
    <xf numFmtId="164" fontId="13" fillId="0" borderId="71" xfId="178" applyNumberFormat="1" applyFont="1" applyBorder="1" applyAlignment="1">
      <alignment vertical="center"/>
      <protection/>
    </xf>
    <xf numFmtId="164" fontId="13" fillId="0" borderId="71" xfId="178" applyNumberFormat="1" applyFont="1" applyFill="1" applyBorder="1" applyAlignment="1">
      <alignment vertical="center"/>
      <protection/>
    </xf>
    <xf numFmtId="0" fontId="25" fillId="0" borderId="0" xfId="178" applyFont="1" applyBorder="1">
      <alignment/>
      <protection/>
    </xf>
    <xf numFmtId="164" fontId="9" fillId="0" borderId="0" xfId="178" applyNumberFormat="1" applyFont="1" applyBorder="1">
      <alignment/>
      <protection/>
    </xf>
    <xf numFmtId="2" fontId="9" fillId="0" borderId="0" xfId="178" applyNumberFormat="1" applyFont="1" applyFill="1" applyBorder="1" applyAlignment="1">
      <alignment vertical="center"/>
      <protection/>
    </xf>
    <xf numFmtId="0" fontId="13" fillId="0" borderId="0" xfId="178" applyFont="1" applyAlignment="1">
      <alignment horizontal="center" vertical="center"/>
      <protection/>
    </xf>
    <xf numFmtId="0" fontId="9" fillId="0" borderId="0" xfId="178" applyFont="1" applyAlignment="1">
      <alignment vertical="center"/>
      <protection/>
    </xf>
    <xf numFmtId="0" fontId="13" fillId="33" borderId="79" xfId="178" applyFont="1" applyFill="1" applyBorder="1" applyAlignment="1">
      <alignment horizontal="center" vertical="center"/>
      <protection/>
    </xf>
    <xf numFmtId="0" fontId="13" fillId="33" borderId="14" xfId="178" applyFont="1" applyFill="1" applyBorder="1" applyAlignment="1">
      <alignment horizontal="center" vertical="center" wrapText="1"/>
      <protection/>
    </xf>
    <xf numFmtId="0" fontId="9" fillId="0" borderId="0" xfId="178" applyFont="1" applyBorder="1" applyAlignment="1">
      <alignment horizontal="center" vertical="center" wrapText="1"/>
      <protection/>
    </xf>
    <xf numFmtId="0" fontId="9" fillId="0" borderId="0" xfId="178" applyFont="1" applyBorder="1" applyAlignment="1">
      <alignment horizontal="center" vertical="center"/>
      <protection/>
    </xf>
    <xf numFmtId="16" fontId="9" fillId="0" borderId="0" xfId="178" applyNumberFormat="1" applyFont="1" applyBorder="1" applyAlignment="1">
      <alignment horizontal="center" vertical="center" wrapText="1"/>
      <protection/>
    </xf>
    <xf numFmtId="164" fontId="9" fillId="0" borderId="14" xfId="178" applyNumberFormat="1" applyFont="1" applyFill="1" applyBorder="1" applyAlignment="1">
      <alignment horizontal="right" vertical="center"/>
      <protection/>
    </xf>
    <xf numFmtId="164" fontId="9" fillId="0" borderId="14" xfId="178" applyNumberFormat="1" applyFont="1" applyBorder="1" applyAlignment="1">
      <alignment horizontal="right" vertical="center"/>
      <protection/>
    </xf>
    <xf numFmtId="164" fontId="9" fillId="0" borderId="69" xfId="178" applyNumberFormat="1" applyFont="1" applyBorder="1" applyAlignment="1">
      <alignment horizontal="right" vertical="center"/>
      <protection/>
    </xf>
    <xf numFmtId="2" fontId="9" fillId="0" borderId="0" xfId="178" applyNumberFormat="1" applyFont="1" applyBorder="1" applyAlignment="1">
      <alignment horizontal="center" vertical="center"/>
      <protection/>
    </xf>
    <xf numFmtId="0" fontId="13" fillId="0" borderId="68" xfId="178" applyFont="1" applyBorder="1" applyAlignment="1">
      <alignment horizontal="left" vertical="center"/>
      <protection/>
    </xf>
    <xf numFmtId="164" fontId="13" fillId="0" borderId="14" xfId="178" applyNumberFormat="1" applyFont="1" applyFill="1" applyBorder="1" applyAlignment="1">
      <alignment horizontal="right" vertical="center"/>
      <protection/>
    </xf>
    <xf numFmtId="164" fontId="13" fillId="0" borderId="14" xfId="178" applyNumberFormat="1" applyFont="1" applyBorder="1" applyAlignment="1">
      <alignment horizontal="right" vertical="center"/>
      <protection/>
    </xf>
    <xf numFmtId="164" fontId="13" fillId="0" borderId="69" xfId="178" applyNumberFormat="1" applyFont="1" applyBorder="1" applyAlignment="1">
      <alignment horizontal="right" vertical="center"/>
      <protection/>
    </xf>
    <xf numFmtId="2" fontId="13" fillId="0" borderId="0" xfId="178" applyNumberFormat="1" applyFont="1" applyBorder="1" applyAlignment="1">
      <alignment horizontal="center" vertical="center"/>
      <protection/>
    </xf>
    <xf numFmtId="0" fontId="13" fillId="0" borderId="70" xfId="178" applyFont="1" applyBorder="1" applyAlignment="1">
      <alignment horizontal="left" vertical="center"/>
      <protection/>
    </xf>
    <xf numFmtId="164" fontId="13" fillId="0" borderId="71" xfId="178" applyNumberFormat="1" applyFont="1" applyFill="1" applyBorder="1" applyAlignment="1">
      <alignment horizontal="right" vertical="center"/>
      <protection/>
    </xf>
    <xf numFmtId="164" fontId="13" fillId="0" borderId="71" xfId="178" applyNumberFormat="1" applyFont="1" applyBorder="1" applyAlignment="1">
      <alignment horizontal="right" vertical="center"/>
      <protection/>
    </xf>
    <xf numFmtId="164" fontId="13" fillId="0" borderId="72" xfId="178" applyNumberFormat="1" applyFont="1" applyBorder="1" applyAlignment="1">
      <alignment horizontal="right" vertical="center"/>
      <protection/>
    </xf>
    <xf numFmtId="2" fontId="9" fillId="0" borderId="0" xfId="178" applyNumberFormat="1" applyFont="1" applyBorder="1" applyAlignment="1">
      <alignment vertical="center"/>
      <protection/>
    </xf>
    <xf numFmtId="164" fontId="9" fillId="0" borderId="0" xfId="178" applyNumberFormat="1" applyFont="1" applyBorder="1" applyAlignment="1">
      <alignment horizontal="center" vertical="center"/>
      <protection/>
    </xf>
    <xf numFmtId="0" fontId="9" fillId="0" borderId="0" xfId="178" applyFont="1" applyBorder="1" applyAlignment="1">
      <alignment vertical="center"/>
      <protection/>
    </xf>
    <xf numFmtId="2" fontId="9" fillId="0" borderId="0" xfId="178" applyNumberFormat="1" applyFont="1" applyBorder="1">
      <alignment/>
      <protection/>
    </xf>
    <xf numFmtId="0" fontId="9" fillId="36" borderId="0" xfId="178" applyFont="1" applyFill="1" applyBorder="1" applyAlignment="1">
      <alignment horizontal="center" vertical="center"/>
      <protection/>
    </xf>
    <xf numFmtId="2" fontId="9" fillId="0" borderId="0" xfId="178" applyNumberFormat="1" applyFont="1" applyFill="1" applyBorder="1" applyAlignment="1">
      <alignment horizontal="center"/>
      <protection/>
    </xf>
    <xf numFmtId="0" fontId="9" fillId="36" borderId="0" xfId="178" applyFont="1" applyFill="1" applyBorder="1" applyAlignment="1">
      <alignment horizontal="center" vertical="center" wrapText="1"/>
      <protection/>
    </xf>
    <xf numFmtId="164" fontId="9" fillId="0" borderId="0" xfId="178" applyNumberFormat="1" applyFont="1" applyBorder="1" applyAlignment="1">
      <alignment vertical="center"/>
      <protection/>
    </xf>
    <xf numFmtId="0" fontId="8" fillId="0" borderId="0" xfId="178" applyFont="1" applyBorder="1" applyAlignment="1">
      <alignment vertical="center"/>
      <protection/>
    </xf>
    <xf numFmtId="0" fontId="13" fillId="33" borderId="69" xfId="178" applyFont="1" applyFill="1" applyBorder="1" applyAlignment="1">
      <alignment horizontal="center" vertical="center" wrapText="1"/>
      <protection/>
    </xf>
    <xf numFmtId="0" fontId="9" fillId="0" borderId="68" xfId="178" applyFont="1" applyBorder="1" applyAlignment="1">
      <alignment horizontal="left" vertical="center" indent="1"/>
      <protection/>
    </xf>
    <xf numFmtId="0" fontId="9" fillId="0" borderId="14" xfId="178" applyNumberFormat="1" applyFont="1" applyFill="1" applyBorder="1" applyAlignment="1">
      <alignment horizontal="right" vertical="center"/>
      <protection/>
    </xf>
    <xf numFmtId="2" fontId="9" fillId="0" borderId="14" xfId="178" applyNumberFormat="1" applyFont="1" applyFill="1" applyBorder="1" applyAlignment="1">
      <alignment horizontal="right" vertical="center"/>
      <protection/>
    </xf>
    <xf numFmtId="164" fontId="13" fillId="0" borderId="72" xfId="178" applyNumberFormat="1" applyFont="1" applyFill="1" applyBorder="1" applyAlignment="1">
      <alignment horizontal="right" vertical="center"/>
      <protection/>
    </xf>
    <xf numFmtId="0" fontId="34" fillId="34" borderId="14" xfId="178" applyFont="1" applyFill="1" applyBorder="1" applyAlignment="1">
      <alignment horizontal="center" vertical="center" wrapText="1"/>
      <protection/>
    </xf>
    <xf numFmtId="0" fontId="34" fillId="34" borderId="69" xfId="178" applyFont="1" applyFill="1" applyBorder="1" applyAlignment="1">
      <alignment horizontal="center" vertical="center" wrapText="1"/>
      <protection/>
    </xf>
    <xf numFmtId="0" fontId="34" fillId="35" borderId="68" xfId="178" applyFont="1" applyFill="1" applyBorder="1" applyAlignment="1">
      <alignment vertical="center"/>
      <protection/>
    </xf>
    <xf numFmtId="0" fontId="2" fillId="0" borderId="0" xfId="178" applyFont="1" quotePrefix="1">
      <alignment/>
      <protection/>
    </xf>
    <xf numFmtId="0" fontId="13" fillId="0" borderId="0" xfId="178" applyFont="1" applyAlignment="1">
      <alignment vertical="center"/>
      <protection/>
    </xf>
    <xf numFmtId="0" fontId="8" fillId="0" borderId="0" xfId="178" applyFont="1" applyAlignment="1" applyProtection="1">
      <alignment vertical="center"/>
      <protection/>
    </xf>
    <xf numFmtId="0" fontId="14" fillId="0" borderId="0" xfId="178" applyFont="1" applyBorder="1" applyAlignment="1">
      <alignment horizontal="right"/>
      <protection/>
    </xf>
    <xf numFmtId="0" fontId="9" fillId="35" borderId="59" xfId="222" applyFont="1" applyFill="1" applyBorder="1">
      <alignment/>
      <protection/>
    </xf>
    <xf numFmtId="0" fontId="13" fillId="0" borderId="0" xfId="222" applyFont="1" applyFill="1" applyBorder="1" applyAlignment="1">
      <alignment/>
      <protection/>
    </xf>
    <xf numFmtId="39" fontId="13" fillId="35" borderId="80" xfId="222" applyNumberFormat="1" applyFont="1" applyFill="1" applyBorder="1" applyAlignment="1" quotePrefix="1">
      <alignment horizontal="center"/>
      <protection/>
    </xf>
    <xf numFmtId="39" fontId="13" fillId="35" borderId="39" xfId="222" applyNumberFormat="1" applyFont="1" applyFill="1" applyBorder="1" applyAlignment="1" quotePrefix="1">
      <alignment horizontal="center"/>
      <protection/>
    </xf>
    <xf numFmtId="39" fontId="13" fillId="35" borderId="17" xfId="222" applyNumberFormat="1" applyFont="1" applyFill="1" applyBorder="1" applyAlignment="1" quotePrefix="1">
      <alignment horizontal="center"/>
      <protection/>
    </xf>
    <xf numFmtId="0" fontId="13" fillId="35" borderId="14" xfId="222" applyFont="1" applyFill="1" applyBorder="1" applyAlignment="1">
      <alignment horizontal="center"/>
      <protection/>
    </xf>
    <xf numFmtId="0" fontId="13" fillId="35" borderId="13" xfId="222" applyFont="1" applyFill="1" applyBorder="1" applyAlignment="1">
      <alignment horizontal="center" wrapText="1"/>
      <protection/>
    </xf>
    <xf numFmtId="0" fontId="13" fillId="35" borderId="38" xfId="222" applyFont="1" applyFill="1" applyBorder="1" applyAlignment="1">
      <alignment horizontal="center"/>
      <protection/>
    </xf>
    <xf numFmtId="0" fontId="13" fillId="35" borderId="38" xfId="222" applyFont="1" applyFill="1" applyBorder="1" applyAlignment="1">
      <alignment horizontal="center" wrapText="1"/>
      <protection/>
    </xf>
    <xf numFmtId="0" fontId="13" fillId="35" borderId="14" xfId="222" applyFont="1" applyFill="1" applyBorder="1" applyAlignment="1">
      <alignment horizontal="center" wrapText="1"/>
      <protection/>
    </xf>
    <xf numFmtId="0" fontId="13" fillId="35" borderId="60" xfId="222" applyFont="1" applyFill="1" applyBorder="1" applyAlignment="1">
      <alignment horizontal="center"/>
      <protection/>
    </xf>
    <xf numFmtId="39" fontId="13" fillId="35" borderId="29" xfId="222" applyNumberFormat="1" applyFont="1" applyFill="1" applyBorder="1" applyAlignment="1">
      <alignment horizontal="center"/>
      <protection/>
    </xf>
    <xf numFmtId="0" fontId="13" fillId="0" borderId="0" xfId="222" applyFont="1" applyFill="1" applyBorder="1" applyAlignment="1">
      <alignment horizontal="center" wrapText="1"/>
      <protection/>
    </xf>
    <xf numFmtId="179" fontId="9" fillId="0" borderId="16" xfId="167" applyNumberFormat="1" applyFont="1" applyFill="1" applyBorder="1">
      <alignment/>
      <protection/>
    </xf>
    <xf numFmtId="180" fontId="9" fillId="0" borderId="45" xfId="167" applyNumberFormat="1" applyFont="1" applyFill="1" applyBorder="1">
      <alignment/>
      <protection/>
    </xf>
    <xf numFmtId="179" fontId="9" fillId="0" borderId="43" xfId="167" applyNumberFormat="1" applyFont="1" applyFill="1" applyBorder="1">
      <alignment/>
      <protection/>
    </xf>
    <xf numFmtId="180" fontId="9" fillId="0" borderId="43" xfId="167" applyNumberFormat="1" applyFont="1" applyFill="1" applyBorder="1">
      <alignment/>
      <protection/>
    </xf>
    <xf numFmtId="179" fontId="9" fillId="0" borderId="16" xfId="167" applyNumberFormat="1" applyFont="1" applyFill="1" applyBorder="1" applyAlignment="1">
      <alignment horizontal="right" indent="1"/>
      <protection/>
    </xf>
    <xf numFmtId="179" fontId="9" fillId="0" borderId="10" xfId="171" applyNumberFormat="1" applyFont="1" applyFill="1" applyBorder="1">
      <alignment/>
      <protection/>
    </xf>
    <xf numFmtId="180" fontId="9" fillId="0" borderId="43" xfId="171" applyNumberFormat="1" applyFont="1" applyFill="1" applyBorder="1">
      <alignment/>
      <protection/>
    </xf>
    <xf numFmtId="180" fontId="9" fillId="0" borderId="17" xfId="171" applyNumberFormat="1" applyFont="1" applyFill="1" applyBorder="1">
      <alignment/>
      <protection/>
    </xf>
    <xf numFmtId="180" fontId="9" fillId="0" borderId="0" xfId="167" applyNumberFormat="1" applyFont="1" applyFill="1" applyBorder="1">
      <alignment/>
      <protection/>
    </xf>
    <xf numFmtId="180" fontId="9" fillId="0" borderId="16" xfId="167" applyNumberFormat="1" applyFont="1" applyFill="1" applyBorder="1">
      <alignment/>
      <protection/>
    </xf>
    <xf numFmtId="180" fontId="9" fillId="0" borderId="10" xfId="171" applyNumberFormat="1" applyFont="1" applyFill="1" applyBorder="1">
      <alignment/>
      <protection/>
    </xf>
    <xf numFmtId="179" fontId="9" fillId="0" borderId="43" xfId="171" applyNumberFormat="1" applyFont="1" applyFill="1" applyBorder="1">
      <alignment/>
      <protection/>
    </xf>
    <xf numFmtId="179" fontId="9" fillId="0" borderId="17" xfId="171" applyNumberFormat="1" applyFont="1" applyFill="1" applyBorder="1">
      <alignment/>
      <protection/>
    </xf>
    <xf numFmtId="179" fontId="9" fillId="0" borderId="17" xfId="171" applyNumberFormat="1" applyFont="1" applyFill="1" applyBorder="1" applyAlignment="1">
      <alignment horizontal="center"/>
      <protection/>
    </xf>
    <xf numFmtId="181" fontId="9" fillId="0" borderId="43" xfId="167" applyNumberFormat="1" applyFont="1" applyFill="1" applyBorder="1">
      <alignment/>
      <protection/>
    </xf>
    <xf numFmtId="0" fontId="9" fillId="0" borderId="12" xfId="178" applyFont="1" applyBorder="1">
      <alignment/>
      <protection/>
    </xf>
    <xf numFmtId="179" fontId="9" fillId="0" borderId="43" xfId="167" applyNumberFormat="1" applyFont="1" applyFill="1" applyBorder="1" applyAlignment="1">
      <alignment horizontal="center"/>
      <protection/>
    </xf>
    <xf numFmtId="180" fontId="9" fillId="0" borderId="43" xfId="167" applyNumberFormat="1" applyFont="1" applyFill="1" applyBorder="1" applyAlignment="1">
      <alignment horizontal="center"/>
      <protection/>
    </xf>
    <xf numFmtId="179" fontId="9" fillId="0" borderId="12" xfId="171" applyNumberFormat="1" applyFont="1" applyFill="1" applyBorder="1">
      <alignment/>
      <protection/>
    </xf>
    <xf numFmtId="179" fontId="9" fillId="0" borderId="39" xfId="171" applyNumberFormat="1" applyFont="1" applyFill="1" applyBorder="1">
      <alignment/>
      <protection/>
    </xf>
    <xf numFmtId="0" fontId="13" fillId="0" borderId="52" xfId="178" applyFont="1" applyBorder="1" applyAlignment="1">
      <alignment horizontal="center" vertical="center"/>
      <protection/>
    </xf>
    <xf numFmtId="179" fontId="24" fillId="0" borderId="53" xfId="167" applyNumberFormat="1" applyFont="1" applyFill="1" applyBorder="1" applyAlignment="1">
      <alignment vertical="center"/>
      <protection/>
    </xf>
    <xf numFmtId="180" fontId="24" fillId="0" borderId="81" xfId="167" applyNumberFormat="1" applyFont="1" applyFill="1" applyBorder="1" applyAlignment="1">
      <alignment vertical="center"/>
      <protection/>
    </xf>
    <xf numFmtId="179" fontId="24" fillId="0" borderId="82" xfId="167" applyNumberFormat="1" applyFont="1" applyFill="1" applyBorder="1" applyAlignment="1">
      <alignment vertical="center"/>
      <protection/>
    </xf>
    <xf numFmtId="180" fontId="24" fillId="0" borderId="82" xfId="167" applyNumberFormat="1" applyFont="1" applyFill="1" applyBorder="1" applyAlignment="1">
      <alignment vertical="center"/>
      <protection/>
    </xf>
    <xf numFmtId="181" fontId="24" fillId="0" borderId="82" xfId="167" applyNumberFormat="1" applyFont="1" applyFill="1" applyBorder="1" applyAlignment="1">
      <alignment vertical="center"/>
      <protection/>
    </xf>
    <xf numFmtId="179" fontId="13" fillId="0" borderId="52" xfId="171" applyNumberFormat="1" applyFont="1" applyFill="1" applyBorder="1" applyAlignment="1">
      <alignment vertical="center"/>
      <protection/>
    </xf>
    <xf numFmtId="179" fontId="13" fillId="0" borderId="50" xfId="171" applyNumberFormat="1" applyFont="1" applyFill="1" applyBorder="1" applyAlignment="1">
      <alignment vertical="center"/>
      <protection/>
    </xf>
    <xf numFmtId="179" fontId="13" fillId="0" borderId="54" xfId="171" applyNumberFormat="1" applyFont="1" applyFill="1" applyBorder="1" applyAlignment="1">
      <alignment vertical="center"/>
      <protection/>
    </xf>
    <xf numFmtId="180" fontId="24" fillId="0" borderId="0" xfId="167" applyNumberFormat="1" applyFont="1" applyFill="1" applyBorder="1" applyAlignment="1">
      <alignment vertical="center"/>
      <protection/>
    </xf>
    <xf numFmtId="0" fontId="13" fillId="38" borderId="10" xfId="178" applyFont="1" applyFill="1" applyBorder="1" applyAlignment="1">
      <alignment horizontal="center" vertical="center"/>
      <protection/>
    </xf>
    <xf numFmtId="0" fontId="13" fillId="35" borderId="60" xfId="223" applyFont="1" applyFill="1" applyBorder="1" applyAlignment="1">
      <alignment horizontal="center" vertical="center"/>
      <protection/>
    </xf>
    <xf numFmtId="179" fontId="9" fillId="0" borderId="25" xfId="169" applyNumberFormat="1" applyFont="1" applyFill="1" applyBorder="1">
      <alignment/>
      <protection/>
    </xf>
    <xf numFmtId="180" fontId="9" fillId="0" borderId="45" xfId="169" applyNumberFormat="1" applyFont="1" applyFill="1" applyBorder="1">
      <alignment/>
      <protection/>
    </xf>
    <xf numFmtId="179" fontId="9" fillId="0" borderId="43" xfId="169" applyNumberFormat="1" applyFont="1" applyFill="1" applyBorder="1">
      <alignment/>
      <protection/>
    </xf>
    <xf numFmtId="180" fontId="9" fillId="0" borderId="43" xfId="169" applyNumberFormat="1" applyFont="1" applyFill="1" applyBorder="1">
      <alignment/>
      <protection/>
    </xf>
    <xf numFmtId="179" fontId="9" fillId="0" borderId="16" xfId="178" applyNumberFormat="1" applyFont="1" applyFill="1" applyBorder="1">
      <alignment/>
      <protection/>
    </xf>
    <xf numFmtId="180" fontId="9" fillId="0" borderId="29" xfId="169" applyNumberFormat="1" applyFont="1" applyFill="1" applyBorder="1">
      <alignment/>
      <protection/>
    </xf>
    <xf numFmtId="179" fontId="9" fillId="0" borderId="45" xfId="186" applyNumberFormat="1" applyFont="1" applyFill="1" applyBorder="1" applyAlignment="1" quotePrefix="1">
      <alignment/>
      <protection/>
    </xf>
    <xf numFmtId="179" fontId="9" fillId="0" borderId="16" xfId="169" applyNumberFormat="1" applyFont="1" applyFill="1" applyBorder="1">
      <alignment/>
      <protection/>
    </xf>
    <xf numFmtId="180" fontId="9" fillId="0" borderId="17" xfId="169" applyNumberFormat="1" applyFont="1" applyFill="1" applyBorder="1">
      <alignment/>
      <protection/>
    </xf>
    <xf numFmtId="179" fontId="9" fillId="0" borderId="45" xfId="186" applyNumberFormat="1" applyFont="1" applyFill="1" applyBorder="1" applyAlignment="1" quotePrefix="1">
      <alignment horizontal="right"/>
      <protection/>
    </xf>
    <xf numFmtId="179" fontId="9" fillId="0" borderId="45" xfId="186" applyNumberFormat="1" applyFont="1" applyFill="1" applyBorder="1">
      <alignment/>
      <protection/>
    </xf>
    <xf numFmtId="179" fontId="9" fillId="0" borderId="45" xfId="186" applyNumberFormat="1" applyFont="1" applyFill="1" applyBorder="1" applyAlignment="1">
      <alignment horizontal="right"/>
      <protection/>
    </xf>
    <xf numFmtId="180" fontId="9" fillId="0" borderId="16" xfId="178" applyNumberFormat="1" applyFont="1" applyFill="1" applyBorder="1">
      <alignment/>
      <protection/>
    </xf>
    <xf numFmtId="179" fontId="9" fillId="0" borderId="11" xfId="169" applyNumberFormat="1" applyFont="1" applyFill="1" applyBorder="1">
      <alignment/>
      <protection/>
    </xf>
    <xf numFmtId="180" fontId="9" fillId="0" borderId="43" xfId="169" applyNumberFormat="1" applyFont="1" applyFill="1" applyBorder="1" applyAlignment="1">
      <alignment/>
      <protection/>
    </xf>
    <xf numFmtId="180" fontId="9" fillId="0" borderId="11" xfId="178" applyNumberFormat="1" applyFont="1" applyFill="1" applyBorder="1">
      <alignment/>
      <protection/>
    </xf>
    <xf numFmtId="180" fontId="9" fillId="0" borderId="17" xfId="169" applyNumberFormat="1" applyFont="1" applyFill="1" applyBorder="1" applyAlignment="1">
      <alignment/>
      <protection/>
    </xf>
    <xf numFmtId="179" fontId="13" fillId="0" borderId="53" xfId="169" applyNumberFormat="1" applyFont="1" applyFill="1" applyBorder="1" applyAlignment="1">
      <alignment horizontal="center" vertical="center"/>
      <protection/>
    </xf>
    <xf numFmtId="180" fontId="24" fillId="0" borderId="81" xfId="169" applyNumberFormat="1" applyFont="1" applyFill="1" applyBorder="1" applyAlignment="1">
      <alignment vertical="center"/>
      <protection/>
    </xf>
    <xf numFmtId="179" fontId="24" fillId="0" borderId="82" xfId="169" applyNumberFormat="1" applyFont="1" applyFill="1" applyBorder="1" applyAlignment="1">
      <alignment vertical="center"/>
      <protection/>
    </xf>
    <xf numFmtId="180" fontId="24" fillId="0" borderId="82" xfId="169" applyNumberFormat="1" applyFont="1" applyFill="1" applyBorder="1" applyAlignment="1">
      <alignment/>
      <protection/>
    </xf>
    <xf numFmtId="179" fontId="24" fillId="0" borderId="24" xfId="178" applyNumberFormat="1" applyFont="1" applyFill="1" applyBorder="1" applyAlignment="1">
      <alignment vertical="center"/>
      <protection/>
    </xf>
    <xf numFmtId="180" fontId="24" fillId="0" borderId="54" xfId="169" applyNumberFormat="1" applyFont="1" applyFill="1" applyBorder="1" applyAlignment="1">
      <alignment/>
      <protection/>
    </xf>
    <xf numFmtId="179" fontId="13" fillId="0" borderId="81" xfId="186" applyNumberFormat="1" applyFont="1" applyFill="1" applyBorder="1" applyAlignment="1">
      <alignment vertical="center"/>
      <protection/>
    </xf>
    <xf numFmtId="39" fontId="13" fillId="0" borderId="0" xfId="178" applyNumberFormat="1" applyFont="1" applyAlignment="1" applyProtection="1">
      <alignment horizontal="center"/>
      <protection/>
    </xf>
    <xf numFmtId="0" fontId="14" fillId="0" borderId="0" xfId="178" applyFont="1" applyAlignment="1">
      <alignment horizontal="right"/>
      <protection/>
    </xf>
    <xf numFmtId="0" fontId="9" fillId="39" borderId="83" xfId="178" applyFont="1" applyFill="1" applyBorder="1">
      <alignment/>
      <protection/>
    </xf>
    <xf numFmtId="39" fontId="13" fillId="39" borderId="38" xfId="178" applyNumberFormat="1" applyFont="1" applyFill="1" applyBorder="1" applyAlignment="1" applyProtection="1" quotePrefix="1">
      <alignment horizontal="center"/>
      <protection/>
    </xf>
    <xf numFmtId="39" fontId="13" fillId="39" borderId="41" xfId="178" applyNumberFormat="1" applyFont="1" applyFill="1" applyBorder="1" applyAlignment="1" applyProtection="1" quotePrefix="1">
      <alignment horizontal="center"/>
      <protection/>
    </xf>
    <xf numFmtId="39" fontId="13" fillId="39" borderId="13" xfId="178" applyNumberFormat="1" applyFont="1" applyFill="1" applyBorder="1" applyAlignment="1" applyProtection="1" quotePrefix="1">
      <alignment horizontal="center"/>
      <protection/>
    </xf>
    <xf numFmtId="39" fontId="13" fillId="39" borderId="38" xfId="178" applyNumberFormat="1" applyFont="1" applyFill="1" applyBorder="1" applyAlignment="1" applyProtection="1">
      <alignment horizontal="center" vertical="center"/>
      <protection/>
    </xf>
    <xf numFmtId="39" fontId="13" fillId="39" borderId="41" xfId="178" applyNumberFormat="1" applyFont="1" applyFill="1" applyBorder="1" applyAlignment="1" applyProtection="1">
      <alignment horizontal="center" vertical="center"/>
      <protection/>
    </xf>
    <xf numFmtId="39" fontId="13" fillId="39" borderId="13" xfId="178" applyNumberFormat="1" applyFont="1" applyFill="1" applyBorder="1" applyAlignment="1" applyProtection="1">
      <alignment horizontal="center" vertical="center" wrapText="1"/>
      <protection/>
    </xf>
    <xf numFmtId="39" fontId="13" fillId="39" borderId="14" xfId="178" applyNumberFormat="1" applyFont="1" applyFill="1" applyBorder="1" applyAlignment="1" applyProtection="1">
      <alignment horizontal="center" vertical="center"/>
      <protection/>
    </xf>
    <xf numFmtId="39" fontId="13" fillId="39" borderId="25" xfId="178" applyNumberFormat="1" applyFont="1" applyFill="1" applyBorder="1" applyAlignment="1" applyProtection="1">
      <alignment horizontal="center" vertical="center"/>
      <protection/>
    </xf>
    <xf numFmtId="39" fontId="13" fillId="39" borderId="33" xfId="178" applyNumberFormat="1" applyFont="1" applyFill="1" applyBorder="1" applyAlignment="1" applyProtection="1">
      <alignment horizontal="center" vertical="center" wrapText="1"/>
      <protection/>
    </xf>
    <xf numFmtId="0" fontId="13" fillId="39" borderId="13" xfId="178" applyFont="1" applyFill="1" applyBorder="1" applyAlignment="1">
      <alignment horizontal="right"/>
      <protection/>
    </xf>
    <xf numFmtId="0" fontId="13" fillId="39" borderId="41" xfId="178" applyFont="1" applyFill="1" applyBorder="1" applyAlignment="1">
      <alignment horizontal="right"/>
      <protection/>
    </xf>
    <xf numFmtId="0" fontId="13" fillId="39" borderId="14" xfId="178" applyFont="1" applyFill="1" applyBorder="1" applyAlignment="1">
      <alignment horizontal="right"/>
      <protection/>
    </xf>
    <xf numFmtId="0" fontId="13" fillId="39" borderId="15" xfId="178" applyFont="1" applyFill="1" applyBorder="1" applyAlignment="1">
      <alignment horizontal="right"/>
      <protection/>
    </xf>
    <xf numFmtId="180" fontId="9" fillId="0" borderId="43" xfId="178" applyNumberFormat="1" applyFont="1" applyFill="1" applyBorder="1">
      <alignment/>
      <protection/>
    </xf>
    <xf numFmtId="180" fontId="9" fillId="0" borderId="0" xfId="178" applyNumberFormat="1" applyFont="1" applyFill="1" applyBorder="1">
      <alignment/>
      <protection/>
    </xf>
    <xf numFmtId="180" fontId="9" fillId="0" borderId="45" xfId="178" applyNumberFormat="1" applyFont="1" applyFill="1" applyBorder="1">
      <alignment/>
      <protection/>
    </xf>
    <xf numFmtId="179" fontId="9" fillId="0" borderId="16" xfId="184" applyNumberFormat="1" applyFont="1" applyFill="1" applyBorder="1">
      <alignment/>
      <protection/>
    </xf>
    <xf numFmtId="179" fontId="9" fillId="0" borderId="43" xfId="184" applyNumberFormat="1" applyFont="1" applyFill="1" applyBorder="1">
      <alignment/>
      <protection/>
    </xf>
    <xf numFmtId="179" fontId="9" fillId="0" borderId="16" xfId="184" applyNumberFormat="1" applyFont="1" applyFill="1" applyBorder="1" applyAlignment="1">
      <alignment/>
      <protection/>
    </xf>
    <xf numFmtId="179" fontId="9" fillId="0" borderId="45" xfId="184" applyNumberFormat="1" applyFont="1" applyFill="1" applyBorder="1">
      <alignment/>
      <protection/>
    </xf>
    <xf numFmtId="179" fontId="9" fillId="0" borderId="25" xfId="184" applyNumberFormat="1" applyFont="1" applyFill="1" applyBorder="1">
      <alignment/>
      <protection/>
    </xf>
    <xf numFmtId="179" fontId="9" fillId="0" borderId="0" xfId="184" applyNumberFormat="1" applyFont="1" applyFill="1" applyBorder="1">
      <alignment/>
      <protection/>
    </xf>
    <xf numFmtId="169" fontId="9" fillId="0" borderId="10" xfId="98" applyNumberFormat="1" applyFont="1" applyBorder="1" applyAlignment="1">
      <alignment horizontal="right" vertical="center"/>
    </xf>
    <xf numFmtId="169" fontId="9" fillId="0" borderId="0" xfId="98" applyNumberFormat="1" applyFont="1" applyBorder="1" applyAlignment="1">
      <alignment horizontal="right" vertical="center"/>
    </xf>
    <xf numFmtId="169" fontId="9" fillId="0" borderId="16" xfId="98" applyNumberFormat="1" applyFont="1" applyBorder="1" applyAlignment="1">
      <alignment horizontal="right" vertical="center"/>
    </xf>
    <xf numFmtId="169" fontId="9" fillId="0" borderId="44" xfId="98" applyNumberFormat="1" applyFont="1" applyBorder="1" applyAlignment="1">
      <alignment horizontal="right" vertical="center"/>
    </xf>
    <xf numFmtId="180" fontId="9" fillId="0" borderId="16" xfId="184" applyNumberFormat="1" applyFont="1" applyFill="1" applyBorder="1" applyAlignment="1">
      <alignment/>
      <protection/>
    </xf>
    <xf numFmtId="180" fontId="9" fillId="0" borderId="45" xfId="184" applyNumberFormat="1" applyFont="1" applyFill="1" applyBorder="1">
      <alignment/>
      <protection/>
    </xf>
    <xf numFmtId="169" fontId="9" fillId="0" borderId="10" xfId="98" applyNumberFormat="1" applyFont="1" applyFill="1" applyBorder="1" applyAlignment="1">
      <alignment horizontal="right" vertical="center"/>
    </xf>
    <xf numFmtId="169" fontId="9" fillId="0" borderId="0" xfId="98" applyNumberFormat="1" applyFont="1" applyFill="1" applyBorder="1" applyAlignment="1">
      <alignment horizontal="right" vertical="center"/>
    </xf>
    <xf numFmtId="169" fontId="9" fillId="0" borderId="16" xfId="98" applyNumberFormat="1" applyFont="1" applyFill="1" applyBorder="1" applyAlignment="1">
      <alignment horizontal="right" vertical="center"/>
    </xf>
    <xf numFmtId="169" fontId="9" fillId="0" borderId="44" xfId="98" applyNumberFormat="1" applyFont="1" applyFill="1" applyBorder="1" applyAlignment="1">
      <alignment horizontal="right" vertical="center"/>
    </xf>
    <xf numFmtId="179" fontId="9" fillId="0" borderId="16" xfId="184" applyNumberFormat="1" applyFont="1" applyBorder="1">
      <alignment/>
      <protection/>
    </xf>
    <xf numFmtId="179" fontId="25" fillId="0" borderId="16" xfId="184" applyNumberFormat="1" applyFont="1" applyFill="1" applyBorder="1">
      <alignment/>
      <protection/>
    </xf>
    <xf numFmtId="179" fontId="25" fillId="0" borderId="43" xfId="184" applyNumberFormat="1" applyFont="1" applyFill="1" applyBorder="1">
      <alignment/>
      <protection/>
    </xf>
    <xf numFmtId="179" fontId="9" fillId="0" borderId="16" xfId="44" applyNumberFormat="1" applyFont="1" applyBorder="1" applyAlignment="1">
      <alignment/>
    </xf>
    <xf numFmtId="169" fontId="9" fillId="0" borderId="18" xfId="98" applyNumberFormat="1" applyFont="1" applyFill="1" applyBorder="1" applyAlignment="1">
      <alignment horizontal="right" vertical="center"/>
    </xf>
    <xf numFmtId="169" fontId="9" fillId="0" borderId="43" xfId="98" applyNumberFormat="1" applyFont="1" applyFill="1" applyBorder="1" applyAlignment="1">
      <alignment horizontal="right" vertical="center"/>
    </xf>
    <xf numFmtId="180" fontId="9" fillId="0" borderId="39" xfId="178" applyNumberFormat="1" applyFont="1" applyFill="1" applyBorder="1">
      <alignment/>
      <protection/>
    </xf>
    <xf numFmtId="180" fontId="9" fillId="0" borderId="40" xfId="178" applyNumberFormat="1" applyFont="1" applyFill="1" applyBorder="1">
      <alignment/>
      <protection/>
    </xf>
    <xf numFmtId="179" fontId="9" fillId="0" borderId="11" xfId="184" applyNumberFormat="1" applyFont="1" applyFill="1" applyBorder="1">
      <alignment/>
      <protection/>
    </xf>
    <xf numFmtId="179" fontId="9" fillId="0" borderId="16" xfId="92" applyNumberFormat="1" applyFont="1" applyBorder="1" applyAlignment="1">
      <alignment/>
    </xf>
    <xf numFmtId="180" fontId="9" fillId="0" borderId="11" xfId="184" applyNumberFormat="1" applyFont="1" applyFill="1" applyBorder="1" applyAlignment="1">
      <alignment/>
      <protection/>
    </xf>
    <xf numFmtId="179" fontId="9" fillId="0" borderId="39" xfId="184" applyNumberFormat="1" applyFont="1" applyFill="1" applyBorder="1">
      <alignment/>
      <protection/>
    </xf>
    <xf numFmtId="169" fontId="9" fillId="0" borderId="12" xfId="98" applyNumberFormat="1" applyFont="1" applyFill="1" applyBorder="1" applyAlignment="1">
      <alignment horizontal="right" vertical="center"/>
    </xf>
    <xf numFmtId="169" fontId="9" fillId="0" borderId="40" xfId="98" applyNumberFormat="1" applyFont="1" applyFill="1" applyBorder="1" applyAlignment="1">
      <alignment horizontal="right" vertical="center"/>
    </xf>
    <xf numFmtId="169" fontId="9" fillId="0" borderId="11" xfId="98" applyNumberFormat="1" applyFont="1" applyFill="1" applyBorder="1" applyAlignment="1">
      <alignment horizontal="right" vertical="center"/>
    </xf>
    <xf numFmtId="169" fontId="9" fillId="0" borderId="47" xfId="98" applyNumberFormat="1" applyFont="1" applyFill="1" applyBorder="1" applyAlignment="1">
      <alignment horizontal="right" vertical="center"/>
    </xf>
    <xf numFmtId="0" fontId="13" fillId="0" borderId="34" xfId="178" applyFont="1" applyFill="1" applyBorder="1" applyAlignment="1">
      <alignment horizontal="center" vertical="center"/>
      <protection/>
    </xf>
    <xf numFmtId="180" fontId="13" fillId="0" borderId="82" xfId="178" applyNumberFormat="1" applyFont="1" applyFill="1" applyBorder="1" applyAlignment="1">
      <alignment vertical="center"/>
      <protection/>
    </xf>
    <xf numFmtId="180" fontId="13" fillId="0" borderId="84" xfId="178" applyNumberFormat="1" applyFont="1" applyFill="1" applyBorder="1" applyAlignment="1">
      <alignment vertical="center"/>
      <protection/>
    </xf>
    <xf numFmtId="180" fontId="13" fillId="0" borderId="81" xfId="178" applyNumberFormat="1" applyFont="1" applyFill="1" applyBorder="1" applyAlignment="1">
      <alignment vertical="center"/>
      <protection/>
    </xf>
    <xf numFmtId="179" fontId="13" fillId="0" borderId="53" xfId="184" applyNumberFormat="1" applyFont="1" applyFill="1" applyBorder="1" applyAlignment="1">
      <alignment vertical="center"/>
      <protection/>
    </xf>
    <xf numFmtId="179" fontId="13" fillId="0" borderId="81" xfId="184" applyNumberFormat="1" applyFont="1" applyFill="1" applyBorder="1" applyAlignment="1">
      <alignment vertical="center"/>
      <protection/>
    </xf>
    <xf numFmtId="179" fontId="13" fillId="0" borderId="24" xfId="184" applyNumberFormat="1" applyFont="1" applyFill="1" applyBorder="1">
      <alignment/>
      <protection/>
    </xf>
    <xf numFmtId="179" fontId="13" fillId="0" borderId="50" xfId="184" applyNumberFormat="1" applyFont="1" applyFill="1" applyBorder="1">
      <alignment/>
      <protection/>
    </xf>
    <xf numFmtId="179" fontId="13" fillId="0" borderId="84" xfId="184" applyNumberFormat="1" applyFont="1" applyFill="1" applyBorder="1" applyAlignment="1">
      <alignment vertical="center"/>
      <protection/>
    </xf>
    <xf numFmtId="169" fontId="13" fillId="0" borderId="52" xfId="98" applyNumberFormat="1" applyFont="1" applyFill="1" applyBorder="1" applyAlignment="1">
      <alignment horizontal="right" vertical="center"/>
    </xf>
    <xf numFmtId="169" fontId="13" fillId="0" borderId="84" xfId="98" applyNumberFormat="1" applyFont="1" applyFill="1" applyBorder="1" applyAlignment="1">
      <alignment horizontal="right" vertical="center"/>
    </xf>
    <xf numFmtId="169" fontId="13" fillId="0" borderId="53" xfId="98" applyNumberFormat="1" applyFont="1" applyFill="1" applyBorder="1" applyAlignment="1">
      <alignment horizontal="right" vertical="center"/>
    </xf>
    <xf numFmtId="169" fontId="13" fillId="0" borderId="85" xfId="98" applyNumberFormat="1" applyFont="1" applyFill="1" applyBorder="1" applyAlignment="1">
      <alignment horizontal="right" vertical="center"/>
    </xf>
    <xf numFmtId="180" fontId="9" fillId="0" borderId="0" xfId="178" applyNumberFormat="1" applyFont="1" applyFill="1">
      <alignment/>
      <protection/>
    </xf>
    <xf numFmtId="0" fontId="13" fillId="0" borderId="0" xfId="178" applyFont="1" applyFill="1" applyAlignment="1">
      <alignment vertical="center"/>
      <protection/>
    </xf>
    <xf numFmtId="0" fontId="2" fillId="0" borderId="0" xfId="126">
      <alignment/>
      <protection/>
    </xf>
    <xf numFmtId="43" fontId="2" fillId="0" borderId="0" xfId="126" applyNumberFormat="1">
      <alignment/>
      <protection/>
    </xf>
    <xf numFmtId="0" fontId="14" fillId="0" borderId="48" xfId="126" applyFont="1" applyBorder="1" applyAlignment="1">
      <alignment horizontal="right"/>
      <protection/>
    </xf>
    <xf numFmtId="0" fontId="13" fillId="35" borderId="14" xfId="126" applyFont="1" applyFill="1" applyBorder="1">
      <alignment/>
      <protection/>
    </xf>
    <xf numFmtId="0" fontId="13" fillId="35" borderId="46" xfId="126" applyFont="1" applyFill="1" applyBorder="1">
      <alignment/>
      <protection/>
    </xf>
    <xf numFmtId="0" fontId="13" fillId="35" borderId="11" xfId="126" applyFont="1" applyFill="1" applyBorder="1">
      <alignment/>
      <protection/>
    </xf>
    <xf numFmtId="0" fontId="13" fillId="35" borderId="47" xfId="126" applyFont="1" applyFill="1" applyBorder="1">
      <alignment/>
      <protection/>
    </xf>
    <xf numFmtId="0" fontId="13" fillId="35" borderId="40" xfId="126" applyFont="1" applyFill="1" applyBorder="1">
      <alignment/>
      <protection/>
    </xf>
    <xf numFmtId="0" fontId="9" fillId="0" borderId="10" xfId="126" applyFont="1" applyFill="1" applyBorder="1">
      <alignment/>
      <protection/>
    </xf>
    <xf numFmtId="179" fontId="9" fillId="0" borderId="16" xfId="175" applyNumberFormat="1" applyFont="1" applyFill="1" applyBorder="1">
      <alignment/>
      <protection/>
    </xf>
    <xf numFmtId="180" fontId="9" fillId="0" borderId="16" xfId="175" applyNumberFormat="1" applyFont="1" applyFill="1" applyBorder="1">
      <alignment/>
      <protection/>
    </xf>
    <xf numFmtId="180" fontId="9" fillId="0" borderId="17" xfId="175" applyNumberFormat="1" applyFont="1" applyFill="1" applyBorder="1">
      <alignment/>
      <protection/>
    </xf>
    <xf numFmtId="179" fontId="9" fillId="0" borderId="16" xfId="175" applyNumberFormat="1" applyFont="1" applyFill="1" applyBorder="1" applyAlignment="1">
      <alignment/>
      <protection/>
    </xf>
    <xf numFmtId="180" fontId="9" fillId="0" borderId="43" xfId="175" applyNumberFormat="1" applyFont="1" applyFill="1" applyBorder="1">
      <alignment/>
      <protection/>
    </xf>
    <xf numFmtId="180" fontId="9" fillId="0" borderId="17" xfId="126" applyNumberFormat="1" applyFont="1" applyBorder="1">
      <alignment/>
      <protection/>
    </xf>
    <xf numFmtId="179" fontId="9" fillId="0" borderId="16" xfId="90" applyNumberFormat="1" applyFont="1" applyBorder="1" applyAlignment="1">
      <alignment/>
    </xf>
    <xf numFmtId="179" fontId="9" fillId="0" borderId="16" xfId="90" applyNumberFormat="1" applyFont="1" applyBorder="1" applyAlignment="1">
      <alignment/>
    </xf>
    <xf numFmtId="179" fontId="9" fillId="0" borderId="16" xfId="126" applyNumberFormat="1" applyFont="1" applyBorder="1">
      <alignment/>
      <protection/>
    </xf>
    <xf numFmtId="179" fontId="9" fillId="0" borderId="16" xfId="175" applyNumberFormat="1" applyFont="1" applyBorder="1">
      <alignment/>
      <protection/>
    </xf>
    <xf numFmtId="180" fontId="9" fillId="0" borderId="0" xfId="175" applyNumberFormat="1" applyFont="1" applyBorder="1">
      <alignment/>
      <protection/>
    </xf>
    <xf numFmtId="0" fontId="9" fillId="0" borderId="12" xfId="126" applyFont="1" applyFill="1" applyBorder="1">
      <alignment/>
      <protection/>
    </xf>
    <xf numFmtId="179" fontId="9" fillId="0" borderId="11" xfId="175" applyNumberFormat="1" applyFont="1" applyBorder="1">
      <alignment/>
      <protection/>
    </xf>
    <xf numFmtId="180" fontId="9" fillId="0" borderId="11" xfId="175" applyNumberFormat="1" applyFont="1" applyFill="1" applyBorder="1">
      <alignment/>
      <protection/>
    </xf>
    <xf numFmtId="179" fontId="9" fillId="0" borderId="11" xfId="175" applyNumberFormat="1" applyFont="1" applyFill="1" applyBorder="1">
      <alignment/>
      <protection/>
    </xf>
    <xf numFmtId="180" fontId="9" fillId="0" borderId="19" xfId="175" applyNumberFormat="1" applyFont="1" applyFill="1" applyBorder="1">
      <alignment/>
      <protection/>
    </xf>
    <xf numFmtId="180" fontId="9" fillId="0" borderId="40" xfId="175" applyNumberFormat="1" applyFont="1" applyBorder="1">
      <alignment/>
      <protection/>
    </xf>
    <xf numFmtId="0" fontId="13" fillId="0" borderId="34" xfId="126" applyFont="1" applyBorder="1" applyAlignment="1" applyProtection="1">
      <alignment horizontal="left" vertical="center"/>
      <protection/>
    </xf>
    <xf numFmtId="179" fontId="13" fillId="0" borderId="24" xfId="175" applyNumberFormat="1" applyFont="1" applyFill="1" applyBorder="1">
      <alignment/>
      <protection/>
    </xf>
    <xf numFmtId="180" fontId="13" fillId="0" borderId="49" xfId="175" applyNumberFormat="1" applyFont="1" applyBorder="1">
      <alignment/>
      <protection/>
    </xf>
    <xf numFmtId="169" fontId="13" fillId="0" borderId="24" xfId="44" applyNumberFormat="1" applyFont="1" applyBorder="1" applyAlignment="1">
      <alignment/>
    </xf>
    <xf numFmtId="43" fontId="13" fillId="0" borderId="54" xfId="44" applyFont="1" applyBorder="1" applyAlignment="1" quotePrefix="1">
      <alignment horizontal="center"/>
    </xf>
    <xf numFmtId="179" fontId="13" fillId="0" borderId="53" xfId="175" applyNumberFormat="1" applyFont="1" applyFill="1" applyBorder="1">
      <alignment/>
      <protection/>
    </xf>
    <xf numFmtId="2" fontId="13" fillId="0" borderId="48" xfId="175" applyNumberFormat="1" applyFont="1" applyBorder="1">
      <alignment/>
      <protection/>
    </xf>
    <xf numFmtId="169" fontId="13" fillId="0" borderId="53" xfId="44" applyNumberFormat="1" applyFont="1" applyBorder="1" applyAlignment="1">
      <alignment/>
    </xf>
    <xf numFmtId="0" fontId="9" fillId="0" borderId="0" xfId="126" applyFont="1" applyFill="1" applyBorder="1">
      <alignment/>
      <protection/>
    </xf>
    <xf numFmtId="0" fontId="13" fillId="0" borderId="0" xfId="126" applyFont="1" applyFill="1" applyAlignment="1">
      <alignment horizontal="center"/>
      <protection/>
    </xf>
    <xf numFmtId="0" fontId="2" fillId="0" borderId="0" xfId="126" applyFont="1" applyFill="1">
      <alignment/>
      <protection/>
    </xf>
    <xf numFmtId="0" fontId="9" fillId="0" borderId="0" xfId="126" applyFont="1" applyFill="1">
      <alignment/>
      <protection/>
    </xf>
    <xf numFmtId="0" fontId="2" fillId="0" borderId="0" xfId="126" applyFont="1" applyFill="1" applyAlignment="1">
      <alignment horizontal="center"/>
      <protection/>
    </xf>
    <xf numFmtId="0" fontId="13" fillId="0" borderId="26" xfId="126" applyFont="1" applyFill="1" applyBorder="1">
      <alignment/>
      <protection/>
    </xf>
    <xf numFmtId="0" fontId="9" fillId="0" borderId="27" xfId="126" applyFont="1" applyFill="1" applyBorder="1">
      <alignment/>
      <protection/>
    </xf>
    <xf numFmtId="0" fontId="9" fillId="0" borderId="28" xfId="126" applyFont="1" applyFill="1" applyBorder="1">
      <alignment/>
      <protection/>
    </xf>
    <xf numFmtId="0" fontId="13" fillId="0" borderId="43" xfId="126" applyFont="1" applyFill="1" applyBorder="1">
      <alignment/>
      <protection/>
    </xf>
    <xf numFmtId="0" fontId="9" fillId="0" borderId="0" xfId="126" applyFont="1" applyFill="1" applyBorder="1" applyAlignment="1" quotePrefix="1">
      <alignment horizontal="left"/>
      <protection/>
    </xf>
    <xf numFmtId="0" fontId="9" fillId="0" borderId="45" xfId="126" applyFont="1" applyFill="1" applyBorder="1">
      <alignment/>
      <protection/>
    </xf>
    <xf numFmtId="0" fontId="9" fillId="0" borderId="43" xfId="126" applyFont="1" applyFill="1" applyBorder="1">
      <alignment/>
      <protection/>
    </xf>
    <xf numFmtId="0" fontId="9" fillId="0" borderId="39" xfId="126" applyFont="1" applyFill="1" applyBorder="1">
      <alignment/>
      <protection/>
    </xf>
    <xf numFmtId="0" fontId="9" fillId="0" borderId="40" xfId="126" applyFont="1" applyFill="1" applyBorder="1">
      <alignment/>
      <protection/>
    </xf>
    <xf numFmtId="0" fontId="9" fillId="0" borderId="46" xfId="126" applyFont="1" applyFill="1" applyBorder="1">
      <alignment/>
      <protection/>
    </xf>
    <xf numFmtId="0" fontId="13" fillId="0" borderId="38" xfId="126" applyFont="1" applyFill="1" applyBorder="1">
      <alignment/>
      <protection/>
    </xf>
    <xf numFmtId="0" fontId="9" fillId="0" borderId="41" xfId="126" applyFont="1" applyFill="1" applyBorder="1" applyAlignment="1" quotePrefix="1">
      <alignment horizontal="left"/>
      <protection/>
    </xf>
    <xf numFmtId="0" fontId="9" fillId="0" borderId="13" xfId="126" applyFont="1" applyFill="1" applyBorder="1">
      <alignment/>
      <protection/>
    </xf>
    <xf numFmtId="0" fontId="13" fillId="0" borderId="0" xfId="126" applyFont="1" applyFill="1" applyBorder="1">
      <alignment/>
      <protection/>
    </xf>
    <xf numFmtId="0" fontId="9" fillId="0" borderId="40" xfId="126" applyFont="1" applyFill="1" applyBorder="1" applyAlignment="1" quotePrefix="1">
      <alignment horizontal="left"/>
      <protection/>
    </xf>
    <xf numFmtId="0" fontId="13" fillId="0" borderId="39" xfId="126" applyFont="1" applyFill="1" applyBorder="1">
      <alignment/>
      <protection/>
    </xf>
    <xf numFmtId="0" fontId="13" fillId="0" borderId="40" xfId="126" applyFont="1" applyFill="1" applyBorder="1" applyAlignment="1">
      <alignment horizontal="left"/>
      <protection/>
    </xf>
    <xf numFmtId="0" fontId="13" fillId="0" borderId="46" xfId="126" applyFont="1" applyFill="1" applyBorder="1">
      <alignment/>
      <protection/>
    </xf>
    <xf numFmtId="0" fontId="3" fillId="0" borderId="0" xfId="126" applyFont="1" applyFill="1">
      <alignment/>
      <protection/>
    </xf>
    <xf numFmtId="0" fontId="9" fillId="0" borderId="0" xfId="126" applyFont="1" applyFill="1" applyBorder="1" applyAlignment="1">
      <alignment horizontal="right"/>
      <protection/>
    </xf>
    <xf numFmtId="0" fontId="9" fillId="0" borderId="0" xfId="126" applyFont="1" applyFill="1" applyBorder="1" applyAlignment="1">
      <alignment horizontal="left"/>
      <protection/>
    </xf>
    <xf numFmtId="0" fontId="9" fillId="0" borderId="0" xfId="126" applyFont="1" applyFill="1" applyAlignment="1" quotePrefix="1">
      <alignment horizontal="left"/>
      <protection/>
    </xf>
    <xf numFmtId="0" fontId="2" fillId="0" borderId="0" xfId="126" applyFont="1" applyFill="1" applyBorder="1">
      <alignment/>
      <protection/>
    </xf>
    <xf numFmtId="49" fontId="13" fillId="0" borderId="48" xfId="126" applyNumberFormat="1" applyFont="1" applyFill="1" applyBorder="1" applyAlignment="1">
      <alignment horizontal="center"/>
      <protection/>
    </xf>
    <xf numFmtId="0" fontId="14" fillId="0" borderId="48" xfId="126" applyFont="1" applyFill="1" applyBorder="1" applyAlignment="1">
      <alignment horizontal="right"/>
      <protection/>
    </xf>
    <xf numFmtId="0" fontId="13" fillId="35" borderId="55" xfId="126" applyNumberFormat="1" applyFont="1" applyFill="1" applyBorder="1" applyAlignment="1">
      <alignment horizontal="center"/>
      <protection/>
    </xf>
    <xf numFmtId="0" fontId="13" fillId="35" borderId="55" xfId="126" applyFont="1" applyFill="1" applyBorder="1" applyAlignment="1">
      <alignment horizontal="center"/>
      <protection/>
    </xf>
    <xf numFmtId="0" fontId="13" fillId="35" borderId="86" xfId="126" applyFont="1" applyFill="1" applyBorder="1" applyAlignment="1">
      <alignment horizontal="center"/>
      <protection/>
    </xf>
    <xf numFmtId="0" fontId="13" fillId="35" borderId="11" xfId="126" applyFont="1" applyFill="1" applyBorder="1" applyAlignment="1">
      <alignment horizontal="center"/>
      <protection/>
    </xf>
    <xf numFmtId="0" fontId="13" fillId="35" borderId="19" xfId="126" applyFont="1" applyFill="1" applyBorder="1" applyAlignment="1">
      <alignment horizontal="center"/>
      <protection/>
    </xf>
    <xf numFmtId="0" fontId="13" fillId="0" borderId="10" xfId="126" applyFont="1" applyFill="1" applyBorder="1">
      <alignment/>
      <protection/>
    </xf>
    <xf numFmtId="0" fontId="9" fillId="0" borderId="16" xfId="126" applyFont="1" applyFill="1" applyBorder="1">
      <alignment/>
      <protection/>
    </xf>
    <xf numFmtId="0" fontId="9" fillId="0" borderId="16" xfId="126" applyFont="1" applyFill="1" applyBorder="1" applyAlignment="1">
      <alignment horizontal="center"/>
      <protection/>
    </xf>
    <xf numFmtId="0" fontId="2" fillId="0" borderId="16" xfId="126" applyFont="1" applyFill="1" applyBorder="1">
      <alignment/>
      <protection/>
    </xf>
    <xf numFmtId="164" fontId="9" fillId="0" borderId="16" xfId="126" applyNumberFormat="1" applyFont="1" applyFill="1" applyBorder="1" applyAlignment="1">
      <alignment horizontal="center"/>
      <protection/>
    </xf>
    <xf numFmtId="0" fontId="2" fillId="0" borderId="17" xfId="126" applyFont="1" applyFill="1" applyBorder="1">
      <alignment/>
      <protection/>
    </xf>
    <xf numFmtId="0" fontId="9" fillId="0" borderId="16" xfId="126" applyFont="1" applyFill="1" applyBorder="1" applyAlignment="1">
      <alignment horizontal="left" indent="2"/>
      <protection/>
    </xf>
    <xf numFmtId="164" fontId="9" fillId="0" borderId="17" xfId="126" applyNumberFormat="1" applyFont="1" applyFill="1" applyBorder="1" applyAlignment="1">
      <alignment horizontal="center"/>
      <protection/>
    </xf>
    <xf numFmtId="164" fontId="9" fillId="0" borderId="11" xfId="126" applyNumberFormat="1" applyFont="1" applyFill="1" applyBorder="1" applyAlignment="1">
      <alignment horizontal="center"/>
      <protection/>
    </xf>
    <xf numFmtId="0" fontId="30" fillId="0" borderId="16" xfId="126" applyFont="1" applyFill="1" applyBorder="1" applyAlignment="1">
      <alignment horizontal="center"/>
      <protection/>
    </xf>
    <xf numFmtId="0" fontId="30" fillId="0" borderId="17" xfId="126" applyFont="1" applyFill="1" applyBorder="1" applyAlignment="1">
      <alignment horizontal="center"/>
      <protection/>
    </xf>
    <xf numFmtId="164" fontId="9" fillId="33" borderId="16" xfId="126" applyNumberFormat="1" applyFont="1" applyFill="1" applyBorder="1" applyAlignment="1">
      <alignment horizontal="center"/>
      <protection/>
    </xf>
    <xf numFmtId="164" fontId="30" fillId="0" borderId="16" xfId="126" applyNumberFormat="1" applyFont="1" applyFill="1" applyBorder="1" applyAlignment="1">
      <alignment horizontal="center"/>
      <protection/>
    </xf>
    <xf numFmtId="164" fontId="30" fillId="0" borderId="17" xfId="126" applyNumberFormat="1" applyFont="1" applyFill="1" applyBorder="1" applyAlignment="1">
      <alignment horizontal="center"/>
      <protection/>
    </xf>
    <xf numFmtId="0" fontId="9" fillId="0" borderId="11" xfId="126" applyFont="1" applyFill="1" applyBorder="1">
      <alignment/>
      <protection/>
    </xf>
    <xf numFmtId="0" fontId="30" fillId="0" borderId="11" xfId="126" applyFont="1" applyFill="1" applyBorder="1" applyAlignment="1">
      <alignment horizontal="center"/>
      <protection/>
    </xf>
    <xf numFmtId="0" fontId="30" fillId="0" borderId="19" xfId="126" applyFont="1" applyFill="1" applyBorder="1" applyAlignment="1">
      <alignment horizontal="center"/>
      <protection/>
    </xf>
    <xf numFmtId="2" fontId="9" fillId="0" borderId="16" xfId="126" applyNumberFormat="1" applyFont="1" applyFill="1" applyBorder="1" applyAlignment="1">
      <alignment horizontal="center"/>
      <protection/>
    </xf>
    <xf numFmtId="0" fontId="9" fillId="0" borderId="16" xfId="126" applyFont="1" applyFill="1" applyBorder="1" applyAlignment="1" quotePrefix="1">
      <alignment horizontal="left"/>
      <protection/>
    </xf>
    <xf numFmtId="165" fontId="9" fillId="0" borderId="16" xfId="126" applyNumberFormat="1" applyFont="1" applyFill="1" applyBorder="1" applyAlignment="1">
      <alignment horizontal="center"/>
      <protection/>
    </xf>
    <xf numFmtId="165" fontId="9" fillId="0" borderId="17" xfId="126" applyNumberFormat="1" applyFont="1" applyFill="1" applyBorder="1" applyAlignment="1">
      <alignment horizontal="center"/>
      <protection/>
    </xf>
    <xf numFmtId="2" fontId="9" fillId="0" borderId="17" xfId="126" applyNumberFormat="1" applyFont="1" applyFill="1" applyBorder="1" applyAlignment="1">
      <alignment horizontal="center"/>
      <protection/>
    </xf>
    <xf numFmtId="0" fontId="2" fillId="0" borderId="0" xfId="126" applyFont="1" applyFill="1" applyAlignment="1">
      <alignment vertical="center"/>
      <protection/>
    </xf>
    <xf numFmtId="0" fontId="13" fillId="0" borderId="60" xfId="126" applyFont="1" applyFill="1" applyBorder="1" applyAlignment="1">
      <alignment vertical="center"/>
      <protection/>
    </xf>
    <xf numFmtId="0" fontId="9" fillId="0" borderId="11" xfId="126" applyFont="1" applyFill="1" applyBorder="1" applyAlignment="1" quotePrefix="1">
      <alignment horizontal="left" vertical="center"/>
      <protection/>
    </xf>
    <xf numFmtId="0" fontId="9" fillId="0" borderId="14" xfId="126" applyFont="1" applyFill="1" applyBorder="1" applyAlignment="1">
      <alignment vertical="center"/>
      <protection/>
    </xf>
    <xf numFmtId="2" fontId="9" fillId="0" borderId="14" xfId="126" applyNumberFormat="1" applyFont="1" applyFill="1" applyBorder="1" applyAlignment="1">
      <alignment horizontal="center"/>
      <protection/>
    </xf>
    <xf numFmtId="2" fontId="9" fillId="0" borderId="25" xfId="126" applyNumberFormat="1" applyFont="1" applyFill="1" applyBorder="1" applyAlignment="1">
      <alignment horizontal="center"/>
      <protection/>
    </xf>
    <xf numFmtId="2" fontId="9" fillId="0" borderId="33" xfId="126" applyNumberFormat="1" applyFont="1" applyFill="1" applyBorder="1" applyAlignment="1">
      <alignment horizontal="center"/>
      <protection/>
    </xf>
    <xf numFmtId="0" fontId="13" fillId="0" borderId="60" xfId="126" applyFont="1" applyBorder="1">
      <alignment/>
      <protection/>
    </xf>
    <xf numFmtId="0" fontId="9" fillId="0" borderId="14" xfId="126" applyFont="1" applyFill="1" applyBorder="1" applyAlignment="1" quotePrefix="1">
      <alignment horizontal="left" vertical="center"/>
      <protection/>
    </xf>
    <xf numFmtId="2" fontId="9" fillId="33" borderId="14" xfId="126" applyNumberFormat="1" applyFont="1" applyFill="1" applyBorder="1" applyAlignment="1">
      <alignment horizontal="center"/>
      <protection/>
    </xf>
    <xf numFmtId="2" fontId="22" fillId="0" borderId="14" xfId="70" applyNumberFormat="1" applyFont="1" applyFill="1" applyBorder="1" applyAlignment="1" applyProtection="1">
      <alignment horizontal="center"/>
      <protection/>
    </xf>
    <xf numFmtId="0" fontId="13" fillId="0" borderId="14" xfId="126" applyFont="1" applyFill="1" applyBorder="1" applyAlignment="1">
      <alignment vertical="top" wrapText="1"/>
      <protection/>
    </xf>
    <xf numFmtId="2" fontId="22" fillId="0" borderId="14" xfId="44" applyNumberFormat="1" applyFont="1" applyFill="1" applyBorder="1" applyAlignment="1" applyProtection="1">
      <alignment horizontal="center"/>
      <protection/>
    </xf>
    <xf numFmtId="0" fontId="13" fillId="0" borderId="52" xfId="126" applyFont="1" applyBorder="1">
      <alignment/>
      <protection/>
    </xf>
    <xf numFmtId="0" fontId="13" fillId="0" borderId="53" xfId="126" applyFont="1" applyFill="1" applyBorder="1" applyAlignment="1">
      <alignment/>
      <protection/>
    </xf>
    <xf numFmtId="2" fontId="9" fillId="33" borderId="53" xfId="126" applyNumberFormat="1" applyFont="1" applyFill="1" applyBorder="1" applyAlignment="1">
      <alignment horizontal="center"/>
      <protection/>
    </xf>
    <xf numFmtId="2" fontId="9" fillId="0" borderId="53" xfId="126" applyNumberFormat="1" applyFont="1" applyFill="1" applyBorder="1" applyAlignment="1">
      <alignment horizontal="center"/>
      <protection/>
    </xf>
    <xf numFmtId="2" fontId="9" fillId="0" borderId="54" xfId="126" applyNumberFormat="1" applyFont="1" applyFill="1" applyBorder="1" applyAlignment="1">
      <alignment horizontal="center"/>
      <protection/>
    </xf>
    <xf numFmtId="0" fontId="13" fillId="0" borderId="0" xfId="126" applyFont="1" applyFill="1" applyBorder="1" applyAlignment="1">
      <alignment/>
      <protection/>
    </xf>
    <xf numFmtId="0" fontId="9" fillId="0" borderId="0" xfId="126" applyFont="1" applyFill="1" applyBorder="1" applyAlignment="1">
      <alignment horizontal="center"/>
      <protection/>
    </xf>
    <xf numFmtId="2" fontId="9" fillId="0" borderId="0" xfId="126" applyNumberFormat="1" applyFont="1" applyFill="1" applyBorder="1" applyAlignment="1">
      <alignment horizontal="center"/>
      <protection/>
    </xf>
    <xf numFmtId="0" fontId="9" fillId="0" borderId="0" xfId="126" applyFont="1" applyFill="1" applyAlignment="1">
      <alignment horizontal="left"/>
      <protection/>
    </xf>
    <xf numFmtId="2" fontId="2" fillId="0" borderId="0" xfId="126" applyNumberFormat="1" applyFont="1" applyFill="1">
      <alignment/>
      <protection/>
    </xf>
    <xf numFmtId="0" fontId="13" fillId="0" borderId="0" xfId="126" applyFont="1" applyFill="1" applyBorder="1" applyAlignment="1">
      <alignment horizontal="left" vertical="center"/>
      <protection/>
    </xf>
    <xf numFmtId="0" fontId="13" fillId="0" borderId="0" xfId="126" applyFont="1" applyFill="1" applyBorder="1" applyAlignment="1">
      <alignment vertical="center"/>
      <protection/>
    </xf>
    <xf numFmtId="0" fontId="9" fillId="0" borderId="0" xfId="126" applyFont="1" applyFill="1" applyBorder="1" applyAlignment="1" quotePrefix="1">
      <alignment horizontal="left" vertical="center"/>
      <protection/>
    </xf>
    <xf numFmtId="0" fontId="9" fillId="0" borderId="0" xfId="126" applyFont="1" applyFill="1" applyBorder="1" applyAlignment="1">
      <alignment vertical="center"/>
      <protection/>
    </xf>
    <xf numFmtId="0" fontId="30" fillId="0" borderId="0" xfId="126" applyFont="1" applyFill="1" applyAlignment="1" quotePrefix="1">
      <alignment horizontal="left"/>
      <protection/>
    </xf>
    <xf numFmtId="0" fontId="28" fillId="0" borderId="0" xfId="126" applyFont="1" applyAlignment="1">
      <alignment horizontal="center" vertical="center"/>
      <protection/>
    </xf>
    <xf numFmtId="0" fontId="13" fillId="0" borderId="0" xfId="126" applyFont="1" applyAlignment="1">
      <alignment horizontal="center" vertical="center"/>
      <protection/>
    </xf>
    <xf numFmtId="0" fontId="25" fillId="0" borderId="0" xfId="126" applyFont="1" applyAlignment="1">
      <alignment horizontal="center" vertical="center"/>
      <protection/>
    </xf>
    <xf numFmtId="0" fontId="9" fillId="0" borderId="0" xfId="126" applyFont="1" applyAlignment="1">
      <alignment horizontal="center" vertical="center"/>
      <protection/>
    </xf>
    <xf numFmtId="0" fontId="9" fillId="0" borderId="0" xfId="126" applyFont="1" applyAlignment="1" applyProtection="1">
      <alignment horizontal="center" vertical="center"/>
      <protection/>
    </xf>
    <xf numFmtId="0" fontId="24" fillId="0" borderId="0" xfId="126" applyFont="1" applyAlignment="1">
      <alignment horizontal="center" vertical="center"/>
      <protection/>
    </xf>
    <xf numFmtId="0" fontId="17" fillId="0" borderId="48" xfId="126" applyFont="1" applyBorder="1" applyAlignment="1">
      <alignment horizontal="right" vertical="center"/>
      <protection/>
    </xf>
    <xf numFmtId="0" fontId="13" fillId="35" borderId="13" xfId="222" applyFont="1" applyFill="1" applyBorder="1" applyAlignment="1" applyProtection="1">
      <alignment horizontal="center" vertical="center"/>
      <protection/>
    </xf>
    <xf numFmtId="0" fontId="13" fillId="35" borderId="14" xfId="222" applyFont="1" applyFill="1" applyBorder="1" applyAlignment="1" applyProtection="1">
      <alignment horizontal="center" vertical="center"/>
      <protection/>
    </xf>
    <xf numFmtId="0" fontId="13" fillId="35" borderId="38" xfId="222" applyFont="1" applyFill="1" applyBorder="1" applyAlignment="1" applyProtection="1">
      <alignment horizontal="center" vertical="center"/>
      <protection/>
    </xf>
    <xf numFmtId="0" fontId="13" fillId="35" borderId="33" xfId="222" applyFont="1" applyFill="1" applyBorder="1" applyAlignment="1" applyProtection="1" quotePrefix="1">
      <alignment horizontal="center" vertical="center"/>
      <protection/>
    </xf>
    <xf numFmtId="0" fontId="24" fillId="35" borderId="33" xfId="222" applyFont="1" applyFill="1" applyBorder="1" applyAlignment="1" quotePrefix="1">
      <alignment horizontal="center" vertical="center"/>
      <protection/>
    </xf>
    <xf numFmtId="0" fontId="9" fillId="0" borderId="30" xfId="126" applyFont="1" applyBorder="1" applyAlignment="1" applyProtection="1">
      <alignment horizontal="left" vertical="center"/>
      <protection/>
    </xf>
    <xf numFmtId="2" fontId="9" fillId="0" borderId="28" xfId="173" applyNumberFormat="1" applyFont="1" applyBorder="1" applyAlignment="1" applyProtection="1">
      <alignment horizontal="center" vertical="center"/>
      <protection/>
    </xf>
    <xf numFmtId="2" fontId="9" fillId="0" borderId="28" xfId="173" applyNumberFormat="1" applyFont="1" applyBorder="1" applyAlignment="1" applyProtection="1">
      <alignment horizontal="right" vertical="center"/>
      <protection/>
    </xf>
    <xf numFmtId="2" fontId="9" fillId="0" borderId="25" xfId="173" applyNumberFormat="1" applyFont="1" applyBorder="1" applyAlignment="1" applyProtection="1" quotePrefix="1">
      <alignment horizontal="right" vertical="center"/>
      <protection/>
    </xf>
    <xf numFmtId="165" fontId="9" fillId="0" borderId="27" xfId="173" applyNumberFormat="1" applyFont="1" applyBorder="1" applyAlignment="1" applyProtection="1" quotePrefix="1">
      <alignment horizontal="right" vertical="center"/>
      <protection/>
    </xf>
    <xf numFmtId="165" fontId="9" fillId="0" borderId="29" xfId="173" applyNumberFormat="1" applyFont="1" applyBorder="1" applyAlignment="1" applyProtection="1" quotePrefix="1">
      <alignment horizontal="right" vertical="center"/>
      <protection/>
    </xf>
    <xf numFmtId="0" fontId="9" fillId="0" borderId="28" xfId="173" applyFont="1" applyBorder="1" applyAlignment="1" applyProtection="1" quotePrefix="1">
      <alignment horizontal="right" vertical="center"/>
      <protection/>
    </xf>
    <xf numFmtId="0" fontId="9" fillId="0" borderId="25" xfId="173" applyFont="1" applyBorder="1" applyAlignment="1" applyProtection="1" quotePrefix="1">
      <alignment horizontal="right" vertical="center"/>
      <protection/>
    </xf>
    <xf numFmtId="0" fontId="9" fillId="0" borderId="0" xfId="173" applyFont="1" applyBorder="1" applyAlignment="1" applyProtection="1" quotePrefix="1">
      <alignment horizontal="right" vertical="center"/>
      <protection/>
    </xf>
    <xf numFmtId="0" fontId="25" fillId="0" borderId="17" xfId="126" applyFont="1" applyFill="1" applyBorder="1" applyAlignment="1">
      <alignment horizontal="right" vertical="center"/>
      <protection/>
    </xf>
    <xf numFmtId="0" fontId="9" fillId="0" borderId="10" xfId="126" applyFont="1" applyBorder="1" applyAlignment="1" applyProtection="1">
      <alignment horizontal="left" vertical="center"/>
      <protection/>
    </xf>
    <xf numFmtId="2" fontId="9" fillId="0" borderId="45" xfId="173" applyNumberFormat="1" applyFont="1" applyBorder="1" applyAlignment="1" applyProtection="1">
      <alignment horizontal="center" vertical="center"/>
      <protection/>
    </xf>
    <xf numFmtId="2" fontId="9" fillId="0" borderId="45" xfId="173" applyNumberFormat="1" applyFont="1" applyBorder="1" applyAlignment="1" applyProtection="1">
      <alignment horizontal="right" vertical="center"/>
      <protection/>
    </xf>
    <xf numFmtId="2" fontId="9" fillId="0" borderId="16" xfId="173" applyNumberFormat="1" applyFont="1" applyBorder="1" applyAlignment="1" applyProtection="1">
      <alignment horizontal="right" vertical="center"/>
      <protection/>
    </xf>
    <xf numFmtId="2" fontId="9" fillId="0" borderId="0" xfId="173" applyNumberFormat="1" applyFont="1" applyBorder="1" applyAlignment="1" applyProtection="1">
      <alignment horizontal="right" vertical="center"/>
      <protection/>
    </xf>
    <xf numFmtId="2" fontId="9" fillId="0" borderId="17" xfId="173" applyNumberFormat="1" applyFont="1" applyBorder="1" applyAlignment="1" applyProtection="1">
      <alignment horizontal="right" vertical="center"/>
      <protection/>
    </xf>
    <xf numFmtId="0" fontId="9" fillId="0" borderId="45" xfId="173" applyFont="1" applyBorder="1" applyAlignment="1" applyProtection="1">
      <alignment horizontal="right" vertical="center"/>
      <protection/>
    </xf>
    <xf numFmtId="2" fontId="9" fillId="0" borderId="43" xfId="173" applyNumberFormat="1" applyFont="1" applyBorder="1" applyAlignment="1" applyProtection="1">
      <alignment horizontal="right" vertical="center"/>
      <protection/>
    </xf>
    <xf numFmtId="2" fontId="25" fillId="0" borderId="17" xfId="126" applyNumberFormat="1" applyFont="1" applyFill="1" applyBorder="1" applyAlignment="1">
      <alignment horizontal="right" vertical="center"/>
      <protection/>
    </xf>
    <xf numFmtId="0" fontId="9" fillId="0" borderId="17" xfId="173" applyFont="1" applyBorder="1" applyAlignment="1" applyProtection="1">
      <alignment horizontal="right" vertical="center"/>
      <protection/>
    </xf>
    <xf numFmtId="165" fontId="9" fillId="0" borderId="17" xfId="173" applyNumberFormat="1" applyFont="1" applyBorder="1" applyAlignment="1" applyProtection="1">
      <alignment horizontal="right" vertical="center"/>
      <protection/>
    </xf>
    <xf numFmtId="0" fontId="9" fillId="0" borderId="16" xfId="173" applyFont="1" applyBorder="1" applyAlignment="1" applyProtection="1">
      <alignment horizontal="right" vertical="center"/>
      <protection/>
    </xf>
    <xf numFmtId="0" fontId="9" fillId="0" borderId="43" xfId="173" applyFont="1" applyBorder="1" applyAlignment="1" applyProtection="1">
      <alignment horizontal="right" vertical="center"/>
      <protection/>
    </xf>
    <xf numFmtId="2" fontId="9" fillId="0" borderId="16" xfId="173" applyNumberFormat="1" applyFont="1" applyBorder="1" applyAlignment="1" applyProtection="1" quotePrefix="1">
      <alignment horizontal="right" vertical="center"/>
      <protection/>
    </xf>
    <xf numFmtId="2" fontId="9" fillId="0" borderId="0" xfId="173" applyNumberFormat="1" applyFont="1" applyBorder="1" applyAlignment="1" applyProtection="1" quotePrefix="1">
      <alignment horizontal="right" vertical="center"/>
      <protection/>
    </xf>
    <xf numFmtId="0" fontId="9" fillId="0" borderId="17" xfId="173" applyFont="1" applyBorder="1" applyAlignment="1" applyProtection="1" quotePrefix="1">
      <alignment horizontal="right" vertical="center"/>
      <protection/>
    </xf>
    <xf numFmtId="0" fontId="9" fillId="0" borderId="45" xfId="173" applyFont="1" applyBorder="1" applyAlignment="1" applyProtection="1" quotePrefix="1">
      <alignment horizontal="right" vertical="center"/>
      <protection/>
    </xf>
    <xf numFmtId="0" fontId="9" fillId="0" borderId="43" xfId="173" applyFont="1" applyBorder="1" applyAlignment="1" applyProtection="1" quotePrefix="1">
      <alignment horizontal="right" vertical="center"/>
      <protection/>
    </xf>
    <xf numFmtId="165" fontId="9" fillId="0" borderId="17" xfId="173" applyNumberFormat="1" applyFont="1" applyBorder="1" applyAlignment="1" applyProtection="1" quotePrefix="1">
      <alignment horizontal="right" vertical="center"/>
      <protection/>
    </xf>
    <xf numFmtId="165" fontId="25" fillId="0" borderId="17" xfId="126" applyNumberFormat="1" applyFont="1" applyFill="1" applyBorder="1" applyAlignment="1">
      <alignment horizontal="right" vertical="center"/>
      <protection/>
    </xf>
    <xf numFmtId="0" fontId="9" fillId="0" borderId="12" xfId="126" applyFont="1" applyBorder="1" applyAlignment="1" applyProtection="1">
      <alignment horizontal="left" vertical="center"/>
      <protection/>
    </xf>
    <xf numFmtId="2" fontId="9" fillId="0" borderId="46" xfId="173" applyNumberFormat="1" applyFont="1" applyBorder="1" applyAlignment="1" applyProtection="1">
      <alignment horizontal="center" vertical="center"/>
      <protection/>
    </xf>
    <xf numFmtId="2" fontId="9" fillId="0" borderId="46" xfId="173" applyNumberFormat="1" applyFont="1" applyBorder="1" applyAlignment="1" applyProtection="1">
      <alignment horizontal="right" vertical="center"/>
      <protection/>
    </xf>
    <xf numFmtId="2" fontId="9" fillId="0" borderId="39" xfId="173" applyNumberFormat="1" applyFont="1" applyBorder="1" applyAlignment="1" applyProtection="1">
      <alignment horizontal="right" vertical="center"/>
      <protection/>
    </xf>
    <xf numFmtId="0" fontId="9" fillId="0" borderId="19" xfId="173" applyFont="1" applyBorder="1" applyAlignment="1" applyProtection="1">
      <alignment horizontal="right" vertical="center"/>
      <protection/>
    </xf>
    <xf numFmtId="0" fontId="9" fillId="0" borderId="46" xfId="173" applyFont="1" applyBorder="1" applyAlignment="1" applyProtection="1">
      <alignment horizontal="right" vertical="center"/>
      <protection/>
    </xf>
    <xf numFmtId="0" fontId="9" fillId="0" borderId="11" xfId="173" applyFont="1" applyBorder="1" applyAlignment="1" applyProtection="1">
      <alignment horizontal="right" vertical="center"/>
      <protection/>
    </xf>
    <xf numFmtId="0" fontId="9" fillId="0" borderId="39" xfId="173" applyFont="1" applyBorder="1" applyAlignment="1" applyProtection="1">
      <alignment horizontal="right" vertical="center"/>
      <protection/>
    </xf>
    <xf numFmtId="0" fontId="24" fillId="0" borderId="34" xfId="126" applyFont="1" applyFill="1" applyBorder="1" applyAlignment="1">
      <alignment horizontal="center" vertical="center"/>
      <protection/>
    </xf>
    <xf numFmtId="2" fontId="24" fillId="0" borderId="81" xfId="173" applyNumberFormat="1" applyFont="1" applyBorder="1" applyAlignment="1">
      <alignment horizontal="center" vertical="center"/>
      <protection/>
    </xf>
    <xf numFmtId="0" fontId="24" fillId="0" borderId="81" xfId="173" applyFont="1" applyBorder="1" applyAlignment="1">
      <alignment horizontal="right" vertical="center"/>
      <protection/>
    </xf>
    <xf numFmtId="2" fontId="24" fillId="0" borderId="82" xfId="173" applyNumberFormat="1" applyFont="1" applyBorder="1" applyAlignment="1">
      <alignment horizontal="right" vertical="center"/>
      <protection/>
    </xf>
    <xf numFmtId="0" fontId="24" fillId="0" borderId="54" xfId="173" applyFont="1" applyBorder="1" applyAlignment="1">
      <alignment horizontal="right" vertical="center"/>
      <protection/>
    </xf>
    <xf numFmtId="0" fontId="24" fillId="0" borderId="54" xfId="126" applyFont="1" applyFill="1" applyBorder="1" applyAlignment="1">
      <alignment horizontal="right" vertical="center"/>
      <protection/>
    </xf>
    <xf numFmtId="0" fontId="25" fillId="0" borderId="0" xfId="126" applyFont="1" applyFill="1" applyAlignment="1">
      <alignment horizontal="center" vertical="center"/>
      <protection/>
    </xf>
    <xf numFmtId="0" fontId="9" fillId="0" borderId="0" xfId="126" applyFont="1" applyBorder="1" applyAlignment="1" applyProtection="1" quotePrefix="1">
      <alignment horizontal="center" vertical="center"/>
      <protection/>
    </xf>
    <xf numFmtId="2" fontId="8" fillId="0" borderId="0" xfId="126" applyNumberFormat="1" applyFont="1" applyFill="1" applyBorder="1">
      <alignment/>
      <protection/>
    </xf>
    <xf numFmtId="0" fontId="9" fillId="0" borderId="0" xfId="126" applyFont="1" applyBorder="1" applyAlignment="1" applyProtection="1">
      <alignment horizontal="center" vertical="center"/>
      <protection/>
    </xf>
    <xf numFmtId="2" fontId="7" fillId="0" borderId="0" xfId="126" applyNumberFormat="1" applyFont="1" applyFill="1" applyBorder="1">
      <alignment/>
      <protection/>
    </xf>
    <xf numFmtId="2" fontId="35" fillId="0" borderId="0" xfId="126" applyNumberFormat="1" applyFont="1" applyBorder="1" applyAlignment="1">
      <alignment horizontal="right" vertical="center"/>
      <protection/>
    </xf>
    <xf numFmtId="0" fontId="7" fillId="0" borderId="0" xfId="126" applyFont="1" applyBorder="1">
      <alignment/>
      <protection/>
    </xf>
    <xf numFmtId="2" fontId="7" fillId="0" borderId="0" xfId="126" applyNumberFormat="1" applyFont="1" applyBorder="1">
      <alignment/>
      <protection/>
    </xf>
    <xf numFmtId="0" fontId="24" fillId="0" borderId="0" xfId="126" applyFont="1" applyBorder="1" applyAlignment="1">
      <alignment horizontal="center" vertical="center"/>
      <protection/>
    </xf>
    <xf numFmtId="164" fontId="9" fillId="0" borderId="14" xfId="178" applyNumberFormat="1" applyFont="1" applyFill="1" applyBorder="1">
      <alignment/>
      <protection/>
    </xf>
    <xf numFmtId="164" fontId="9" fillId="0" borderId="69" xfId="178" applyNumberFormat="1" applyFont="1" applyFill="1" applyBorder="1" applyAlignment="1">
      <alignment horizontal="right" vertical="center"/>
      <protection/>
    </xf>
    <xf numFmtId="164" fontId="13" fillId="0" borderId="69" xfId="178" applyNumberFormat="1" applyFont="1" applyFill="1" applyBorder="1" applyAlignment="1">
      <alignment horizontal="right" vertical="center"/>
      <protection/>
    </xf>
    <xf numFmtId="0" fontId="13" fillId="35" borderId="68" xfId="178" applyFont="1" applyFill="1" applyBorder="1" applyAlignment="1">
      <alignment vertical="center"/>
      <protection/>
    </xf>
    <xf numFmtId="0" fontId="9" fillId="0" borderId="64" xfId="178" applyFont="1" applyFill="1" applyBorder="1" applyAlignment="1">
      <alignment horizontal="left" vertical="center" indent="1"/>
      <protection/>
    </xf>
    <xf numFmtId="173" fontId="24" fillId="33" borderId="13" xfId="229" applyNumberFormat="1" applyFont="1" applyFill="1" applyBorder="1" applyAlignment="1" applyProtection="1">
      <alignment horizontal="center" vertical="center"/>
      <protection/>
    </xf>
    <xf numFmtId="164" fontId="25" fillId="0" borderId="45" xfId="229" applyNumberFormat="1" applyFont="1" applyBorder="1" applyAlignment="1">
      <alignment horizontal="center" vertical="center"/>
      <protection/>
    </xf>
    <xf numFmtId="164" fontId="24" fillId="0" borderId="81" xfId="229" applyNumberFormat="1" applyFont="1" applyBorder="1" applyAlignment="1">
      <alignment horizontal="center" vertical="center"/>
      <protection/>
    </xf>
    <xf numFmtId="164" fontId="9" fillId="0" borderId="71" xfId="178" applyNumberFormat="1" applyFont="1" applyBorder="1" applyAlignment="1">
      <alignment vertical="center"/>
      <protection/>
    </xf>
    <xf numFmtId="164" fontId="9" fillId="0" borderId="72" xfId="178" applyNumberFormat="1" applyFont="1" applyBorder="1" applyAlignment="1">
      <alignment vertical="center"/>
      <protection/>
    </xf>
    <xf numFmtId="0" fontId="91" fillId="0" borderId="0" xfId="138" applyFont="1" applyAlignment="1">
      <alignment horizontal="center" vertical="center"/>
      <protection/>
    </xf>
    <xf numFmtId="0" fontId="91" fillId="0" borderId="16" xfId="138" applyFont="1" applyBorder="1" applyAlignment="1">
      <alignment horizontal="center" vertical="center"/>
      <protection/>
    </xf>
    <xf numFmtId="0" fontId="91" fillId="0" borderId="44" xfId="138" applyFont="1" applyBorder="1" applyAlignment="1">
      <alignment horizontal="center" vertical="center"/>
      <protection/>
    </xf>
    <xf numFmtId="0" fontId="91" fillId="0" borderId="11" xfId="138" applyFont="1" applyBorder="1" applyAlignment="1">
      <alignment horizontal="center" vertical="center"/>
      <protection/>
    </xf>
    <xf numFmtId="0" fontId="8" fillId="0" borderId="0" xfId="126" applyFont="1" applyAlignment="1">
      <alignment horizontal="center"/>
      <protection/>
    </xf>
    <xf numFmtId="0" fontId="2" fillId="0" borderId="0" xfId="126" applyNumberFormat="1" applyFill="1">
      <alignment/>
      <protection/>
    </xf>
    <xf numFmtId="0" fontId="9" fillId="0" borderId="0" xfId="236" applyFont="1" applyFill="1">
      <alignment/>
      <protection/>
    </xf>
    <xf numFmtId="164" fontId="9" fillId="0" borderId="0" xfId="236" applyNumberFormat="1" applyFont="1" applyFill="1">
      <alignment/>
      <protection/>
    </xf>
    <xf numFmtId="0" fontId="14" fillId="0" borderId="0" xfId="236" applyFont="1" applyFill="1" applyAlignment="1" applyProtection="1">
      <alignment horizontal="right"/>
      <protection/>
    </xf>
    <xf numFmtId="0" fontId="13" fillId="0" borderId="87" xfId="236" applyFont="1" applyFill="1" applyBorder="1" applyAlignment="1" applyProtection="1" quotePrefix="1">
      <alignment horizontal="center" vertical="center"/>
      <protection/>
    </xf>
    <xf numFmtId="0" fontId="13" fillId="0" borderId="14" xfId="236" applyFont="1" applyFill="1" applyBorder="1" applyAlignment="1" applyProtection="1">
      <alignment horizontal="center" vertical="center"/>
      <protection/>
    </xf>
    <xf numFmtId="0" fontId="13" fillId="0" borderId="14" xfId="236" applyFont="1" applyFill="1" applyBorder="1" applyAlignment="1" applyProtection="1" quotePrefix="1">
      <alignment horizontal="center"/>
      <protection/>
    </xf>
    <xf numFmtId="0" fontId="13" fillId="0" borderId="33" xfId="236" applyFont="1" applyFill="1" applyBorder="1" applyAlignment="1" applyProtection="1" quotePrefix="1">
      <alignment horizontal="center"/>
      <protection/>
    </xf>
    <xf numFmtId="0" fontId="9" fillId="0" borderId="10" xfId="236" applyFont="1" applyFill="1" applyBorder="1">
      <alignment/>
      <protection/>
    </xf>
    <xf numFmtId="0" fontId="9" fillId="0" borderId="16" xfId="236" applyFont="1" applyFill="1" applyBorder="1" applyAlignment="1">
      <alignment horizontal="center"/>
      <protection/>
    </xf>
    <xf numFmtId="0" fontId="9" fillId="0" borderId="17" xfId="236" applyFont="1" applyFill="1" applyBorder="1" applyAlignment="1">
      <alignment horizontal="center"/>
      <protection/>
    </xf>
    <xf numFmtId="0" fontId="13" fillId="0" borderId="10" xfId="236" applyFont="1" applyFill="1" applyBorder="1" applyAlignment="1" applyProtection="1">
      <alignment horizontal="left"/>
      <protection/>
    </xf>
    <xf numFmtId="164" fontId="13" fillId="0" borderId="16" xfId="237" applyNumberFormat="1" applyFont="1" applyFill="1" applyBorder="1">
      <alignment/>
      <protection/>
    </xf>
    <xf numFmtId="164" fontId="13" fillId="0" borderId="17" xfId="237" applyNumberFormat="1" applyFont="1" applyFill="1" applyBorder="1">
      <alignment/>
      <protection/>
    </xf>
    <xf numFmtId="0" fontId="9" fillId="0" borderId="10" xfId="236" applyFont="1" applyFill="1" applyBorder="1" applyAlignment="1" applyProtection="1">
      <alignment horizontal="left"/>
      <protection/>
    </xf>
    <xf numFmtId="164" fontId="13" fillId="0" borderId="16" xfId="236" applyNumberFormat="1" applyFont="1" applyBorder="1">
      <alignment/>
      <protection/>
    </xf>
    <xf numFmtId="164" fontId="9" fillId="0" borderId="16" xfId="237" applyNumberFormat="1" applyFont="1" applyFill="1" applyBorder="1">
      <alignment/>
      <protection/>
    </xf>
    <xf numFmtId="164" fontId="9" fillId="0" borderId="16" xfId="236" applyNumberFormat="1" applyFont="1" applyBorder="1">
      <alignment/>
      <protection/>
    </xf>
    <xf numFmtId="164" fontId="9" fillId="0" borderId="17" xfId="237" applyNumberFormat="1" applyFont="1" applyFill="1" applyBorder="1">
      <alignment/>
      <protection/>
    </xf>
    <xf numFmtId="0" fontId="9" fillId="0" borderId="12" xfId="236" applyFont="1" applyFill="1" applyBorder="1" applyAlignment="1" applyProtection="1">
      <alignment horizontal="left"/>
      <protection/>
    </xf>
    <xf numFmtId="164" fontId="9" fillId="0" borderId="11" xfId="237" applyNumberFormat="1" applyFont="1" applyFill="1" applyBorder="1">
      <alignment/>
      <protection/>
    </xf>
    <xf numFmtId="164" fontId="9" fillId="0" borderId="11" xfId="236" applyNumberFormat="1" applyFont="1" applyBorder="1">
      <alignment/>
      <protection/>
    </xf>
    <xf numFmtId="164" fontId="9" fillId="0" borderId="19" xfId="237" applyNumberFormat="1" applyFont="1" applyFill="1" applyBorder="1">
      <alignment/>
      <protection/>
    </xf>
    <xf numFmtId="164" fontId="9" fillId="0" borderId="16" xfId="236" applyNumberFormat="1" applyFont="1" applyFill="1" applyBorder="1">
      <alignment/>
      <protection/>
    </xf>
    <xf numFmtId="0" fontId="9" fillId="0" borderId="34" xfId="236" applyFont="1" applyFill="1" applyBorder="1" applyAlignment="1" applyProtection="1">
      <alignment horizontal="left"/>
      <protection/>
    </xf>
    <xf numFmtId="164" fontId="9" fillId="0" borderId="24" xfId="237" applyNumberFormat="1" applyFont="1" applyFill="1" applyBorder="1">
      <alignment/>
      <protection/>
    </xf>
    <xf numFmtId="164" fontId="9" fillId="0" borderId="32" xfId="237" applyNumberFormat="1" applyFont="1" applyFill="1" applyBorder="1">
      <alignment/>
      <protection/>
    </xf>
    <xf numFmtId="0" fontId="9" fillId="0" borderId="0" xfId="236" applyFont="1" applyFill="1" applyAlignment="1">
      <alignment horizontal="right"/>
      <protection/>
    </xf>
    <xf numFmtId="164" fontId="9" fillId="0" borderId="0" xfId="236" applyNumberFormat="1" applyFont="1" applyFill="1" applyAlignment="1">
      <alignment horizontal="right"/>
      <protection/>
    </xf>
    <xf numFmtId="167" fontId="13" fillId="0" borderId="26" xfId="236" applyNumberFormat="1" applyFont="1" applyFill="1" applyBorder="1" applyAlignment="1" applyProtection="1" quotePrefix="1">
      <alignment horizontal="left"/>
      <protection/>
    </xf>
    <xf numFmtId="167" fontId="9" fillId="0" borderId="26" xfId="236" applyNumberFormat="1" applyFont="1" applyFill="1" applyBorder="1" applyAlignment="1" applyProtection="1" quotePrefix="1">
      <alignment horizontal="right"/>
      <protection/>
    </xf>
    <xf numFmtId="167" fontId="9" fillId="0" borderId="25" xfId="236" applyNumberFormat="1" applyFont="1" applyFill="1" applyBorder="1" applyAlignment="1" applyProtection="1" quotePrefix="1">
      <alignment horizontal="right"/>
      <protection/>
    </xf>
    <xf numFmtId="167" fontId="9" fillId="0" borderId="26" xfId="236" applyNumberFormat="1" applyFont="1" applyFill="1" applyBorder="1" applyAlignment="1" applyProtection="1" quotePrefix="1">
      <alignment horizontal="left"/>
      <protection/>
    </xf>
    <xf numFmtId="167" fontId="9" fillId="0" borderId="43" xfId="236" applyNumberFormat="1" applyFont="1" applyFill="1" applyBorder="1" applyAlignment="1" applyProtection="1">
      <alignment horizontal="left"/>
      <protection/>
    </xf>
    <xf numFmtId="167" fontId="9" fillId="0" borderId="43" xfId="236" applyNumberFormat="1" applyFont="1" applyFill="1" applyBorder="1" applyAlignment="1" applyProtection="1">
      <alignment horizontal="right"/>
      <protection/>
    </xf>
    <xf numFmtId="167" fontId="9" fillId="0" borderId="16" xfId="236" applyNumberFormat="1" applyFont="1" applyFill="1" applyBorder="1" applyAlignment="1" applyProtection="1">
      <alignment horizontal="right"/>
      <protection/>
    </xf>
    <xf numFmtId="167" fontId="9" fillId="0" borderId="39" xfId="236" applyNumberFormat="1" applyFont="1" applyFill="1" applyBorder="1" applyAlignment="1" applyProtection="1">
      <alignment horizontal="left"/>
      <protection/>
    </xf>
    <xf numFmtId="167" fontId="9" fillId="0" borderId="39" xfId="236" applyNumberFormat="1" applyFont="1" applyFill="1" applyBorder="1" applyAlignment="1" applyProtection="1">
      <alignment horizontal="right"/>
      <protection/>
    </xf>
    <xf numFmtId="167" fontId="9" fillId="0" borderId="11" xfId="236" applyNumberFormat="1" applyFont="1" applyFill="1" applyBorder="1" applyAlignment="1" applyProtection="1">
      <alignment horizontal="right"/>
      <protection/>
    </xf>
    <xf numFmtId="167" fontId="13" fillId="0" borderId="0" xfId="236" applyNumberFormat="1" applyFont="1" applyFill="1" applyBorder="1" applyAlignment="1" applyProtection="1" quotePrefix="1">
      <alignment/>
      <protection/>
    </xf>
    <xf numFmtId="167" fontId="9" fillId="0" borderId="25" xfId="236" applyNumberFormat="1" applyFont="1" applyFill="1" applyBorder="1" applyAlignment="1" applyProtection="1" quotePrefix="1">
      <alignment horizontal="left"/>
      <protection/>
    </xf>
    <xf numFmtId="167" fontId="9" fillId="0" borderId="28" xfId="236" applyNumberFormat="1" applyFont="1" applyFill="1" applyBorder="1" applyAlignment="1" applyProtection="1" quotePrefix="1">
      <alignment horizontal="right"/>
      <protection/>
    </xf>
    <xf numFmtId="167" fontId="9" fillId="0" borderId="16" xfId="236" applyNumberFormat="1" applyFont="1" applyFill="1" applyBorder="1" applyAlignment="1" applyProtection="1" quotePrefix="1">
      <alignment horizontal="right"/>
      <protection/>
    </xf>
    <xf numFmtId="167" fontId="9" fillId="0" borderId="11" xfId="236" applyNumberFormat="1" applyFont="1" applyFill="1" applyBorder="1" applyAlignment="1" applyProtection="1">
      <alignment horizontal="left"/>
      <protection/>
    </xf>
    <xf numFmtId="167" fontId="9" fillId="0" borderId="46" xfId="236" applyNumberFormat="1" applyFont="1" applyFill="1" applyBorder="1" applyAlignment="1" applyProtection="1">
      <alignment horizontal="right"/>
      <protection/>
    </xf>
    <xf numFmtId="167" fontId="15" fillId="0" borderId="0" xfId="143" applyNumberFormat="1" applyFont="1" applyFill="1" applyBorder="1" applyAlignment="1">
      <alignment/>
      <protection/>
    </xf>
    <xf numFmtId="167" fontId="9" fillId="0" borderId="16" xfId="236" applyNumberFormat="1" applyFont="1" applyFill="1" applyBorder="1" applyAlignment="1" applyProtection="1">
      <alignment horizontal="left"/>
      <protection/>
    </xf>
    <xf numFmtId="167" fontId="9" fillId="0" borderId="45" xfId="236" applyNumberFormat="1" applyFont="1" applyFill="1" applyBorder="1" applyAlignment="1" applyProtection="1">
      <alignment horizontal="right"/>
      <protection/>
    </xf>
    <xf numFmtId="167" fontId="9" fillId="0" borderId="25" xfId="236" applyNumberFormat="1" applyFont="1" applyFill="1" applyBorder="1" applyAlignment="1" applyProtection="1">
      <alignment horizontal="right"/>
      <protection/>
    </xf>
    <xf numFmtId="0" fontId="25" fillId="0" borderId="0" xfId="236" applyFont="1" applyFill="1">
      <alignment/>
      <protection/>
    </xf>
    <xf numFmtId="167" fontId="24" fillId="33" borderId="59" xfId="239" applyNumberFormat="1" applyFont="1" applyFill="1" applyBorder="1" applyAlignment="1">
      <alignment horizontal="center"/>
      <protection/>
    </xf>
    <xf numFmtId="167" fontId="24" fillId="33" borderId="55" xfId="239" applyNumberFormat="1" applyFont="1" applyFill="1" applyBorder="1">
      <alignment/>
      <protection/>
    </xf>
    <xf numFmtId="167" fontId="24" fillId="33" borderId="12" xfId="239" applyNumberFormat="1" applyFont="1" applyFill="1" applyBorder="1" applyAlignment="1">
      <alignment horizontal="center"/>
      <protection/>
    </xf>
    <xf numFmtId="167" fontId="24" fillId="33" borderId="11" xfId="239" applyNumberFormat="1" applyFont="1" applyFill="1" applyBorder="1" applyAlignment="1">
      <alignment horizontal="center"/>
      <protection/>
    </xf>
    <xf numFmtId="49" fontId="24" fillId="33" borderId="11" xfId="239" applyNumberFormat="1" applyFont="1" applyFill="1" applyBorder="1" applyAlignment="1" quotePrefix="1">
      <alignment horizontal="center"/>
      <protection/>
    </xf>
    <xf numFmtId="49" fontId="24" fillId="33" borderId="11" xfId="239" applyNumberFormat="1" applyFont="1" applyFill="1" applyBorder="1" applyAlignment="1">
      <alignment horizontal="center"/>
      <protection/>
    </xf>
    <xf numFmtId="49" fontId="24" fillId="33" borderId="19" xfId="239" applyNumberFormat="1" applyFont="1" applyFill="1" applyBorder="1" applyAlignment="1">
      <alignment horizontal="center"/>
      <protection/>
    </xf>
    <xf numFmtId="167" fontId="25" fillId="0" borderId="10" xfId="187" applyFont="1" applyBorder="1" applyAlignment="1">
      <alignment horizontal="center"/>
      <protection/>
    </xf>
    <xf numFmtId="167" fontId="24" fillId="0" borderId="16" xfId="187" applyFont="1" applyBorder="1">
      <alignment/>
      <protection/>
    </xf>
    <xf numFmtId="167" fontId="24" fillId="0" borderId="16" xfId="187" applyFont="1" applyBorder="1" applyAlignment="1" quotePrefix="1">
      <alignment horizontal="right"/>
      <protection/>
    </xf>
    <xf numFmtId="167" fontId="24" fillId="0" borderId="17" xfId="187" applyFont="1" applyBorder="1" applyAlignment="1" quotePrefix="1">
      <alignment horizontal="right"/>
      <protection/>
    </xf>
    <xf numFmtId="168" fontId="25" fillId="0" borderId="10" xfId="187" applyNumberFormat="1" applyFont="1" applyBorder="1" applyAlignment="1">
      <alignment horizontal="center"/>
      <protection/>
    </xf>
    <xf numFmtId="167" fontId="25" fillId="0" borderId="16" xfId="187" applyFont="1" applyBorder="1">
      <alignment/>
      <protection/>
    </xf>
    <xf numFmtId="167" fontId="25" fillId="0" borderId="16" xfId="187" applyFont="1" applyBorder="1" applyAlignment="1">
      <alignment horizontal="right"/>
      <protection/>
    </xf>
    <xf numFmtId="167" fontId="25" fillId="0" borderId="17" xfId="187" applyFont="1" applyBorder="1" applyAlignment="1">
      <alignment horizontal="right"/>
      <protection/>
    </xf>
    <xf numFmtId="168" fontId="24" fillId="0" borderId="10" xfId="187" applyNumberFormat="1" applyFont="1" applyBorder="1" applyAlignment="1">
      <alignment horizontal="left"/>
      <protection/>
    </xf>
    <xf numFmtId="167" fontId="25" fillId="0" borderId="34" xfId="187" applyFont="1" applyBorder="1">
      <alignment/>
      <protection/>
    </xf>
    <xf numFmtId="167" fontId="24" fillId="0" borderId="49" xfId="187" applyFont="1" applyBorder="1">
      <alignment/>
      <protection/>
    </xf>
    <xf numFmtId="167" fontId="24" fillId="0" borderId="24" xfId="187" applyFont="1" applyBorder="1" applyAlignment="1">
      <alignment horizontal="right"/>
      <protection/>
    </xf>
    <xf numFmtId="167" fontId="24" fillId="0" borderId="24" xfId="187" applyFont="1" applyBorder="1" applyAlignment="1" quotePrefix="1">
      <alignment horizontal="right"/>
      <protection/>
    </xf>
    <xf numFmtId="167" fontId="24" fillId="0" borderId="32" xfId="187" applyFont="1" applyBorder="1" applyAlignment="1" quotePrefix="1">
      <alignment horizontal="right"/>
      <protection/>
    </xf>
    <xf numFmtId="167" fontId="25" fillId="0" borderId="0" xfId="239" applyNumberFormat="1" applyFont="1" applyBorder="1">
      <alignment/>
      <protection/>
    </xf>
    <xf numFmtId="167" fontId="24" fillId="0" borderId="0" xfId="239" applyNumberFormat="1" applyFont="1" applyBorder="1">
      <alignment/>
      <protection/>
    </xf>
    <xf numFmtId="167" fontId="24" fillId="0" borderId="0" xfId="239" applyNumberFormat="1" applyFont="1" applyBorder="1" applyAlignment="1">
      <alignment horizontal="right"/>
      <protection/>
    </xf>
    <xf numFmtId="167" fontId="25" fillId="0" borderId="0" xfId="239" applyNumberFormat="1" applyFont="1" applyBorder="1" applyAlignment="1">
      <alignment horizontal="right"/>
      <protection/>
    </xf>
    <xf numFmtId="167" fontId="24" fillId="0" borderId="0" xfId="239" applyNumberFormat="1" applyFont="1" applyBorder="1" applyAlignment="1" quotePrefix="1">
      <alignment horizontal="right"/>
      <protection/>
    </xf>
    <xf numFmtId="0" fontId="9" fillId="0" borderId="0" xfId="126" applyFont="1" applyBorder="1">
      <alignment/>
      <protection/>
    </xf>
    <xf numFmtId="167" fontId="24" fillId="33" borderId="59" xfId="240" applyNumberFormat="1" applyFont="1" applyFill="1" applyBorder="1" applyAlignment="1">
      <alignment horizontal="center"/>
      <protection/>
    </xf>
    <xf numFmtId="167" fontId="24" fillId="33" borderId="55" xfId="240" applyNumberFormat="1" applyFont="1" applyFill="1" applyBorder="1">
      <alignment/>
      <protection/>
    </xf>
    <xf numFmtId="167" fontId="24" fillId="33" borderId="12" xfId="240" applyNumberFormat="1" applyFont="1" applyFill="1" applyBorder="1" applyAlignment="1">
      <alignment horizontal="center"/>
      <protection/>
    </xf>
    <xf numFmtId="167" fontId="24" fillId="33" borderId="11" xfId="240" applyNumberFormat="1" applyFont="1" applyFill="1" applyBorder="1" applyAlignment="1">
      <alignment horizontal="center"/>
      <protection/>
    </xf>
    <xf numFmtId="49" fontId="24" fillId="33" borderId="11" xfId="240" applyNumberFormat="1" applyFont="1" applyFill="1" applyBorder="1" applyAlignment="1">
      <alignment horizontal="center"/>
      <protection/>
    </xf>
    <xf numFmtId="49" fontId="24" fillId="33" borderId="19" xfId="240" applyNumberFormat="1" applyFont="1" applyFill="1" applyBorder="1" applyAlignment="1">
      <alignment horizontal="center"/>
      <protection/>
    </xf>
    <xf numFmtId="167" fontId="24" fillId="0" borderId="43" xfId="187" applyFont="1" applyBorder="1">
      <alignment/>
      <protection/>
    </xf>
    <xf numFmtId="167" fontId="25" fillId="0" borderId="43" xfId="187" applyFont="1" applyBorder="1" applyAlignment="1">
      <alignment horizontal="right"/>
      <protection/>
    </xf>
    <xf numFmtId="167" fontId="25" fillId="0" borderId="43" xfId="187" applyFont="1" applyBorder="1" applyAlignment="1" quotePrefix="1">
      <alignment horizontal="right"/>
      <protection/>
    </xf>
    <xf numFmtId="168" fontId="24" fillId="0" borderId="10" xfId="187" applyNumberFormat="1" applyFont="1" applyBorder="1" applyAlignment="1">
      <alignment horizontal="center"/>
      <protection/>
    </xf>
    <xf numFmtId="167" fontId="24" fillId="0" borderId="16" xfId="187" applyFont="1" applyBorder="1" applyAlignment="1">
      <alignment horizontal="right"/>
      <protection/>
    </xf>
    <xf numFmtId="167" fontId="24" fillId="0" borderId="43" xfId="187" applyFont="1" applyBorder="1" applyAlignment="1">
      <alignment horizontal="right"/>
      <protection/>
    </xf>
    <xf numFmtId="167" fontId="24" fillId="0" borderId="17" xfId="187" applyFont="1" applyBorder="1" applyAlignment="1">
      <alignment horizontal="right"/>
      <protection/>
    </xf>
    <xf numFmtId="168" fontId="24" fillId="0" borderId="52" xfId="187" applyNumberFormat="1" applyFont="1" applyBorder="1" applyAlignment="1">
      <alignment horizontal="center"/>
      <protection/>
    </xf>
    <xf numFmtId="167" fontId="24" fillId="0" borderId="53" xfId="187" applyFont="1" applyBorder="1">
      <alignment/>
      <protection/>
    </xf>
    <xf numFmtId="167" fontId="24" fillId="0" borderId="53" xfId="187" applyFont="1" applyBorder="1" applyAlignment="1">
      <alignment horizontal="right"/>
      <protection/>
    </xf>
    <xf numFmtId="167" fontId="24" fillId="0" borderId="82" xfId="187" applyFont="1" applyBorder="1" applyAlignment="1">
      <alignment horizontal="right"/>
      <protection/>
    </xf>
    <xf numFmtId="167" fontId="24" fillId="0" borderId="54" xfId="187" applyFont="1" applyBorder="1" applyAlignment="1">
      <alignment horizontal="right"/>
      <protection/>
    </xf>
    <xf numFmtId="0" fontId="9" fillId="0" borderId="61" xfId="126" applyFont="1" applyBorder="1">
      <alignment/>
      <protection/>
    </xf>
    <xf numFmtId="167" fontId="25" fillId="0" borderId="61" xfId="240" applyNumberFormat="1" applyFont="1" applyBorder="1">
      <alignment/>
      <protection/>
    </xf>
    <xf numFmtId="0" fontId="13" fillId="0" borderId="0" xfId="126" applyFont="1" applyAlignment="1">
      <alignment horizontal="center"/>
      <protection/>
    </xf>
    <xf numFmtId="167" fontId="13" fillId="33" borderId="59" xfId="243" applyNumberFormat="1" applyFont="1" applyFill="1" applyBorder="1">
      <alignment/>
      <protection/>
    </xf>
    <xf numFmtId="167" fontId="13" fillId="33" borderId="55" xfId="243" applyNumberFormat="1" applyFont="1" applyFill="1" applyBorder="1">
      <alignment/>
      <protection/>
    </xf>
    <xf numFmtId="167" fontId="13" fillId="33" borderId="12" xfId="243" applyNumberFormat="1" applyFont="1" applyFill="1" applyBorder="1" applyAlignment="1">
      <alignment horizontal="center"/>
      <protection/>
    </xf>
    <xf numFmtId="167" fontId="13" fillId="33" borderId="11" xfId="243" applyNumberFormat="1" applyFont="1" applyFill="1" applyBorder="1" applyAlignment="1">
      <alignment horizontal="center"/>
      <protection/>
    </xf>
    <xf numFmtId="49" fontId="24" fillId="33" borderId="11" xfId="241" applyNumberFormat="1" applyFont="1" applyFill="1" applyBorder="1" applyAlignment="1">
      <alignment horizontal="center"/>
      <protection/>
    </xf>
    <xf numFmtId="49" fontId="24" fillId="33" borderId="19" xfId="241" applyNumberFormat="1" applyFont="1" applyFill="1" applyBorder="1" applyAlignment="1">
      <alignment horizontal="center"/>
      <protection/>
    </xf>
    <xf numFmtId="167" fontId="25" fillId="0" borderId="10" xfId="214" applyFont="1" applyBorder="1">
      <alignment/>
      <protection/>
    </xf>
    <xf numFmtId="167" fontId="24" fillId="0" borderId="16" xfId="214" applyFont="1" applyBorder="1">
      <alignment/>
      <protection/>
    </xf>
    <xf numFmtId="167" fontId="24" fillId="0" borderId="16" xfId="214" applyFont="1" applyBorder="1" applyAlignment="1" quotePrefix="1">
      <alignment horizontal="right"/>
      <protection/>
    </xf>
    <xf numFmtId="167" fontId="24" fillId="0" borderId="43" xfId="214" applyFont="1" applyBorder="1" applyAlignment="1" quotePrefix="1">
      <alignment horizontal="right"/>
      <protection/>
    </xf>
    <xf numFmtId="167" fontId="24" fillId="0" borderId="17" xfId="214" applyFont="1" applyBorder="1" applyAlignment="1" quotePrefix="1">
      <alignment horizontal="right"/>
      <protection/>
    </xf>
    <xf numFmtId="168" fontId="25" fillId="0" borderId="10" xfId="214" applyNumberFormat="1" applyFont="1" applyBorder="1" applyAlignment="1">
      <alignment horizontal="center"/>
      <protection/>
    </xf>
    <xf numFmtId="167" fontId="25" fillId="0" borderId="16" xfId="214" applyFont="1" applyBorder="1">
      <alignment/>
      <protection/>
    </xf>
    <xf numFmtId="167" fontId="25" fillId="0" borderId="16" xfId="214" applyFont="1" applyBorder="1" applyAlignment="1">
      <alignment horizontal="right"/>
      <protection/>
    </xf>
    <xf numFmtId="167" fontId="25" fillId="0" borderId="43" xfId="214" applyFont="1" applyBorder="1" applyAlignment="1">
      <alignment horizontal="right"/>
      <protection/>
    </xf>
    <xf numFmtId="167" fontId="25" fillId="0" borderId="17" xfId="214" applyFont="1" applyBorder="1" applyAlignment="1">
      <alignment horizontal="right"/>
      <protection/>
    </xf>
    <xf numFmtId="167" fontId="25" fillId="0" borderId="43" xfId="214" applyFont="1" applyBorder="1" applyAlignment="1" quotePrefix="1">
      <alignment horizontal="right"/>
      <protection/>
    </xf>
    <xf numFmtId="167" fontId="25" fillId="0" borderId="17" xfId="214" applyFont="1" applyBorder="1" applyAlignment="1" quotePrefix="1">
      <alignment horizontal="right"/>
      <protection/>
    </xf>
    <xf numFmtId="167" fontId="24" fillId="0" borderId="16" xfId="214" applyFont="1" applyBorder="1" applyAlignment="1">
      <alignment horizontal="right"/>
      <protection/>
    </xf>
    <xf numFmtId="167" fontId="24" fillId="0" borderId="43" xfId="214" applyFont="1" applyBorder="1" applyAlignment="1">
      <alignment horizontal="right"/>
      <protection/>
    </xf>
    <xf numFmtId="167" fontId="25" fillId="0" borderId="34" xfId="214" applyFont="1" applyBorder="1">
      <alignment/>
      <protection/>
    </xf>
    <xf numFmtId="167" fontId="24" fillId="0" borderId="24" xfId="214" applyFont="1" applyBorder="1">
      <alignment/>
      <protection/>
    </xf>
    <xf numFmtId="167" fontId="24" fillId="0" borderId="50" xfId="214" applyFont="1" applyBorder="1" applyAlignment="1">
      <alignment horizontal="right"/>
      <protection/>
    </xf>
    <xf numFmtId="167" fontId="24" fillId="0" borderId="32" xfId="214" applyFont="1" applyBorder="1" applyAlignment="1" quotePrefix="1">
      <alignment horizontal="right"/>
      <protection/>
    </xf>
    <xf numFmtId="167" fontId="9" fillId="0" borderId="0" xfId="126" applyNumberFormat="1" applyFont="1">
      <alignment/>
      <protection/>
    </xf>
    <xf numFmtId="164" fontId="9" fillId="0" borderId="0" xfId="126" applyNumberFormat="1" applyFont="1">
      <alignment/>
      <protection/>
    </xf>
    <xf numFmtId="167" fontId="8" fillId="0" borderId="0" xfId="244" applyNumberFormat="1" applyFont="1" applyAlignment="1" applyProtection="1">
      <alignment horizontal="center"/>
      <protection/>
    </xf>
    <xf numFmtId="167" fontId="14" fillId="0" borderId="0" xfId="244" applyNumberFormat="1" applyFont="1" applyAlignment="1" applyProtection="1">
      <alignment horizontal="right"/>
      <protection/>
    </xf>
    <xf numFmtId="167" fontId="13" fillId="33" borderId="59" xfId="244" applyNumberFormat="1" applyFont="1" applyFill="1" applyBorder="1" applyAlignment="1">
      <alignment horizontal="left"/>
      <protection/>
    </xf>
    <xf numFmtId="167" fontId="13" fillId="33" borderId="88" xfId="244" applyNumberFormat="1" applyFont="1" applyFill="1" applyBorder="1">
      <alignment/>
      <protection/>
    </xf>
    <xf numFmtId="167" fontId="13" fillId="0" borderId="0" xfId="244" applyNumberFormat="1" applyFont="1" applyFill="1" applyBorder="1" applyAlignment="1">
      <alignment horizontal="center"/>
      <protection/>
    </xf>
    <xf numFmtId="167" fontId="13" fillId="33" borderId="12" xfId="244" applyNumberFormat="1" applyFont="1" applyFill="1" applyBorder="1" applyAlignment="1">
      <alignment horizontal="center"/>
      <protection/>
    </xf>
    <xf numFmtId="167" fontId="13" fillId="33" borderId="39" xfId="244" applyNumberFormat="1" applyFont="1" applyFill="1" applyBorder="1" applyAlignment="1">
      <alignment horizontal="center"/>
      <protection/>
    </xf>
    <xf numFmtId="49" fontId="24" fillId="33" borderId="11" xfId="242" applyNumberFormat="1" applyFont="1" applyFill="1" applyBorder="1" applyAlignment="1">
      <alignment horizontal="center"/>
      <protection/>
    </xf>
    <xf numFmtId="49" fontId="24" fillId="33" borderId="19" xfId="242" applyNumberFormat="1" applyFont="1" applyFill="1" applyBorder="1" applyAlignment="1">
      <alignment horizontal="center"/>
      <protection/>
    </xf>
    <xf numFmtId="167" fontId="24" fillId="0" borderId="0" xfId="137" applyNumberFormat="1" applyFont="1" applyFill="1" applyBorder="1" applyAlignment="1" quotePrefix="1">
      <alignment horizontal="center"/>
      <protection/>
    </xf>
    <xf numFmtId="167" fontId="25" fillId="0" borderId="10" xfId="215" applyFont="1" applyBorder="1" applyAlignment="1">
      <alignment horizontal="left"/>
      <protection/>
    </xf>
    <xf numFmtId="167" fontId="24" fillId="0" borderId="16" xfId="215" applyFont="1" applyBorder="1">
      <alignment/>
      <protection/>
    </xf>
    <xf numFmtId="167" fontId="24" fillId="0" borderId="16" xfId="215" applyFont="1" applyBorder="1" applyAlignment="1" quotePrefix="1">
      <alignment/>
      <protection/>
    </xf>
    <xf numFmtId="167" fontId="24" fillId="0" borderId="16" xfId="215" applyFont="1" applyBorder="1" applyAlignment="1" quotePrefix="1">
      <alignment horizontal="right"/>
      <protection/>
    </xf>
    <xf numFmtId="167" fontId="24" fillId="0" borderId="17" xfId="215" applyFont="1" applyBorder="1" applyAlignment="1" quotePrefix="1">
      <alignment horizontal="right"/>
      <protection/>
    </xf>
    <xf numFmtId="167" fontId="24" fillId="0" borderId="0" xfId="215" applyFont="1" applyBorder="1" applyAlignment="1" quotePrefix="1">
      <alignment horizontal="right"/>
      <protection/>
    </xf>
    <xf numFmtId="168" fontId="25" fillId="0" borderId="10" xfId="215" applyNumberFormat="1" applyFont="1" applyBorder="1" applyAlignment="1">
      <alignment horizontal="center"/>
      <protection/>
    </xf>
    <xf numFmtId="168" fontId="25" fillId="0" borderId="16" xfId="215" applyNumberFormat="1" applyFont="1" applyBorder="1" applyAlignment="1">
      <alignment horizontal="left"/>
      <protection/>
    </xf>
    <xf numFmtId="167" fontId="25" fillId="0" borderId="16" xfId="215" applyFont="1" applyBorder="1" applyAlignment="1">
      <alignment/>
      <protection/>
    </xf>
    <xf numFmtId="167" fontId="25" fillId="0" borderId="16" xfId="215" applyFont="1" applyBorder="1" applyAlignment="1">
      <alignment horizontal="right"/>
      <protection/>
    </xf>
    <xf numFmtId="167" fontId="25" fillId="0" borderId="17" xfId="215" applyFont="1" applyBorder="1" applyAlignment="1">
      <alignment horizontal="right"/>
      <protection/>
    </xf>
    <xf numFmtId="167" fontId="25" fillId="0" borderId="0" xfId="215" applyFont="1" applyBorder="1" applyAlignment="1">
      <alignment horizontal="right"/>
      <protection/>
    </xf>
    <xf numFmtId="168" fontId="25" fillId="0" borderId="10" xfId="215" applyNumberFormat="1" applyFont="1" applyBorder="1" applyAlignment="1">
      <alignment horizontal="left"/>
      <protection/>
    </xf>
    <xf numFmtId="168" fontId="24" fillId="0" borderId="16" xfId="215" applyNumberFormat="1" applyFont="1" applyBorder="1" applyAlignment="1">
      <alignment horizontal="left"/>
      <protection/>
    </xf>
    <xf numFmtId="167" fontId="24" fillId="0" borderId="16" xfId="215" applyFont="1" applyBorder="1" applyAlignment="1">
      <alignment/>
      <protection/>
    </xf>
    <xf numFmtId="168" fontId="25" fillId="0" borderId="34" xfId="215" applyNumberFormat="1" applyFont="1" applyBorder="1" applyAlignment="1">
      <alignment horizontal="left"/>
      <protection/>
    </xf>
    <xf numFmtId="168" fontId="24" fillId="0" borderId="24" xfId="215" applyNumberFormat="1" applyFont="1" applyBorder="1" applyAlignment="1">
      <alignment horizontal="left"/>
      <protection/>
    </xf>
    <xf numFmtId="167" fontId="24" fillId="0" borderId="24" xfId="215" applyFont="1" applyBorder="1" applyAlignment="1">
      <alignment/>
      <protection/>
    </xf>
    <xf numFmtId="167" fontId="24" fillId="0" borderId="24" xfId="215" applyFont="1" applyBorder="1" applyAlignment="1" quotePrefix="1">
      <alignment horizontal="right"/>
      <protection/>
    </xf>
    <xf numFmtId="167" fontId="24" fillId="0" borderId="32" xfId="215" applyFont="1" applyBorder="1" applyAlignment="1" quotePrefix="1">
      <alignment horizontal="right"/>
      <protection/>
    </xf>
    <xf numFmtId="167" fontId="13" fillId="33" borderId="59" xfId="245" applyNumberFormat="1" applyFont="1" applyFill="1" applyBorder="1" applyAlignment="1">
      <alignment horizontal="left"/>
      <protection/>
    </xf>
    <xf numFmtId="167" fontId="13" fillId="33" borderId="88" xfId="245" applyNumberFormat="1" applyFont="1" applyFill="1" applyBorder="1">
      <alignment/>
      <protection/>
    </xf>
    <xf numFmtId="167" fontId="13" fillId="33" borderId="12" xfId="245" applyNumberFormat="1" applyFont="1" applyFill="1" applyBorder="1" applyAlignment="1">
      <alignment horizontal="center"/>
      <protection/>
    </xf>
    <xf numFmtId="167" fontId="13" fillId="33" borderId="39" xfId="245" applyNumberFormat="1" applyFont="1" applyFill="1" applyBorder="1" applyAlignment="1">
      <alignment horizontal="center"/>
      <protection/>
    </xf>
    <xf numFmtId="167" fontId="24" fillId="33" borderId="14" xfId="137" applyNumberFormat="1" applyFont="1" applyFill="1" applyBorder="1" applyAlignment="1" quotePrefix="1">
      <alignment horizontal="center"/>
      <protection/>
    </xf>
    <xf numFmtId="167" fontId="24" fillId="33" borderId="11" xfId="137" applyNumberFormat="1" applyFont="1" applyFill="1" applyBorder="1" applyAlignment="1" quotePrefix="1">
      <alignment horizontal="center"/>
      <protection/>
    </xf>
    <xf numFmtId="167" fontId="24" fillId="33" borderId="19" xfId="137" applyNumberFormat="1" applyFont="1" applyFill="1" applyBorder="1" applyAlignment="1" quotePrefix="1">
      <alignment horizontal="center"/>
      <protection/>
    </xf>
    <xf numFmtId="167" fontId="24" fillId="0" borderId="43" xfId="215" applyFont="1" applyBorder="1" applyAlignment="1" quotePrefix="1">
      <alignment/>
      <protection/>
    </xf>
    <xf numFmtId="167" fontId="25" fillId="0" borderId="43" xfId="215" applyFont="1" applyBorder="1" applyAlignment="1">
      <alignment/>
      <protection/>
    </xf>
    <xf numFmtId="167" fontId="25" fillId="0" borderId="43" xfId="215" applyFont="1" applyBorder="1" applyAlignment="1" quotePrefix="1">
      <alignment horizontal="right"/>
      <protection/>
    </xf>
    <xf numFmtId="167" fontId="25" fillId="0" borderId="43" xfId="215" applyFont="1" applyBorder="1" applyAlignment="1">
      <alignment horizontal="right"/>
      <protection/>
    </xf>
    <xf numFmtId="167" fontId="25" fillId="0" borderId="17" xfId="215" applyFont="1" applyBorder="1" applyAlignment="1" quotePrefix="1">
      <alignment horizontal="right"/>
      <protection/>
    </xf>
    <xf numFmtId="167" fontId="24" fillId="0" borderId="43" xfId="215" applyFont="1" applyBorder="1" applyAlignment="1">
      <alignment/>
      <protection/>
    </xf>
    <xf numFmtId="167" fontId="24" fillId="0" borderId="17" xfId="215" applyFont="1" applyBorder="1" applyAlignment="1">
      <alignment horizontal="right"/>
      <protection/>
    </xf>
    <xf numFmtId="168" fontId="25" fillId="0" borderId="52" xfId="215" applyNumberFormat="1" applyFont="1" applyBorder="1" applyAlignment="1">
      <alignment horizontal="center"/>
      <protection/>
    </xf>
    <xf numFmtId="168" fontId="24" fillId="0" borderId="53" xfId="215" applyNumberFormat="1" applyFont="1" applyBorder="1" applyAlignment="1">
      <alignment horizontal="left"/>
      <protection/>
    </xf>
    <xf numFmtId="167" fontId="24" fillId="0" borderId="53" xfId="215" applyFont="1" applyBorder="1" applyAlignment="1">
      <alignment/>
      <protection/>
    </xf>
    <xf numFmtId="167" fontId="24" fillId="0" borderId="82" xfId="215" applyFont="1" applyBorder="1" applyAlignment="1">
      <alignment/>
      <protection/>
    </xf>
    <xf numFmtId="167" fontId="24" fillId="0" borderId="54" xfId="215" applyFont="1" applyBorder="1" applyAlignment="1">
      <alignment horizontal="right"/>
      <protection/>
    </xf>
    <xf numFmtId="167" fontId="25" fillId="0" borderId="61" xfId="215" applyFont="1" applyBorder="1" applyAlignment="1">
      <alignment/>
      <protection/>
    </xf>
    <xf numFmtId="167" fontId="25" fillId="0" borderId="61" xfId="215" applyFont="1" applyBorder="1" applyAlignment="1">
      <alignment horizontal="right"/>
      <protection/>
    </xf>
    <xf numFmtId="168" fontId="25" fillId="0" borderId="0" xfId="215" applyNumberFormat="1" applyFont="1" applyBorder="1" applyAlignment="1">
      <alignment horizontal="center"/>
      <protection/>
    </xf>
    <xf numFmtId="168" fontId="25" fillId="0" borderId="0" xfId="215" applyNumberFormat="1" applyFont="1" applyBorder="1" applyAlignment="1">
      <alignment horizontal="left"/>
      <protection/>
    </xf>
    <xf numFmtId="167" fontId="25" fillId="0" borderId="0" xfId="215" applyFont="1" applyBorder="1" applyAlignment="1">
      <alignment/>
      <protection/>
    </xf>
    <xf numFmtId="168" fontId="24" fillId="0" borderId="0" xfId="215" applyNumberFormat="1" applyFont="1" applyBorder="1" applyAlignment="1">
      <alignment horizontal="left"/>
      <protection/>
    </xf>
    <xf numFmtId="167" fontId="24" fillId="0" borderId="0" xfId="215" applyFont="1" applyBorder="1" applyAlignment="1">
      <alignment/>
      <protection/>
    </xf>
    <xf numFmtId="167" fontId="13" fillId="33" borderId="59" xfId="246" applyNumberFormat="1" applyFont="1" applyFill="1" applyBorder="1" applyAlignment="1">
      <alignment horizontal="left"/>
      <protection/>
    </xf>
    <xf numFmtId="167" fontId="13" fillId="33" borderId="55" xfId="246" applyNumberFormat="1" applyFont="1" applyFill="1" applyBorder="1">
      <alignment/>
      <protection/>
    </xf>
    <xf numFmtId="167" fontId="13" fillId="33" borderId="12" xfId="246" applyNumberFormat="1" applyFont="1" applyFill="1" applyBorder="1" applyAlignment="1">
      <alignment horizontal="center"/>
      <protection/>
    </xf>
    <xf numFmtId="167" fontId="13" fillId="33" borderId="11" xfId="246" applyNumberFormat="1" applyFont="1" applyFill="1" applyBorder="1" applyAlignment="1">
      <alignment horizontal="center"/>
      <protection/>
    </xf>
    <xf numFmtId="167" fontId="13" fillId="33" borderId="11" xfId="246" applyNumberFormat="1" applyFont="1" applyFill="1" applyBorder="1" applyAlignment="1" quotePrefix="1">
      <alignment horizontal="center"/>
      <protection/>
    </xf>
    <xf numFmtId="167" fontId="13" fillId="33" borderId="19" xfId="246" applyNumberFormat="1" applyFont="1" applyFill="1" applyBorder="1" applyAlignment="1" quotePrefix="1">
      <alignment horizontal="center"/>
      <protection/>
    </xf>
    <xf numFmtId="167" fontId="25" fillId="0" borderId="10" xfId="216" applyFont="1" applyBorder="1" applyAlignment="1">
      <alignment horizontal="left"/>
      <protection/>
    </xf>
    <xf numFmtId="167" fontId="24" fillId="0" borderId="16" xfId="216" applyFont="1" applyBorder="1">
      <alignment/>
      <protection/>
    </xf>
    <xf numFmtId="167" fontId="24" fillId="0" borderId="16" xfId="216" applyFont="1" applyBorder="1" applyAlignment="1" quotePrefix="1">
      <alignment horizontal="right"/>
      <protection/>
    </xf>
    <xf numFmtId="167" fontId="24" fillId="0" borderId="43" xfId="216" applyFont="1" applyBorder="1" applyAlignment="1" quotePrefix="1">
      <alignment horizontal="right"/>
      <protection/>
    </xf>
    <xf numFmtId="167" fontId="24" fillId="0" borderId="17" xfId="216" applyFont="1" applyBorder="1" applyAlignment="1" quotePrefix="1">
      <alignment horizontal="right"/>
      <protection/>
    </xf>
    <xf numFmtId="168" fontId="25" fillId="0" borderId="10" xfId="216" applyNumberFormat="1" applyFont="1" applyBorder="1" applyAlignment="1">
      <alignment horizontal="center"/>
      <protection/>
    </xf>
    <xf numFmtId="168" fontId="25" fillId="0" borderId="16" xfId="216" applyNumberFormat="1" applyFont="1" applyBorder="1" applyAlignment="1">
      <alignment horizontal="left"/>
      <protection/>
    </xf>
    <xf numFmtId="167" fontId="25" fillId="0" borderId="16" xfId="216" applyFont="1" applyBorder="1" applyAlignment="1">
      <alignment horizontal="right"/>
      <protection/>
    </xf>
    <xf numFmtId="167" fontId="25" fillId="0" borderId="43" xfId="216" applyFont="1" applyBorder="1" applyAlignment="1">
      <alignment horizontal="right"/>
      <protection/>
    </xf>
    <xf numFmtId="167" fontId="25" fillId="0" borderId="17" xfId="216" applyFont="1" applyBorder="1" applyAlignment="1">
      <alignment horizontal="right"/>
      <protection/>
    </xf>
    <xf numFmtId="167" fontId="25" fillId="0" borderId="17" xfId="216" applyFont="1" applyBorder="1" applyAlignment="1" quotePrefix="1">
      <alignment horizontal="right"/>
      <protection/>
    </xf>
    <xf numFmtId="168" fontId="25" fillId="0" borderId="10" xfId="216" applyNumberFormat="1" applyFont="1" applyBorder="1" applyAlignment="1">
      <alignment horizontal="left"/>
      <protection/>
    </xf>
    <xf numFmtId="168" fontId="24" fillId="0" borderId="16" xfId="216" applyNumberFormat="1" applyFont="1" applyBorder="1" applyAlignment="1">
      <alignment horizontal="left"/>
      <protection/>
    </xf>
    <xf numFmtId="167" fontId="24" fillId="0" borderId="16" xfId="216" applyFont="1" applyBorder="1" applyAlignment="1">
      <alignment horizontal="right"/>
      <protection/>
    </xf>
    <xf numFmtId="167" fontId="24" fillId="0" borderId="43" xfId="216" applyFont="1" applyBorder="1" applyAlignment="1">
      <alignment horizontal="right"/>
      <protection/>
    </xf>
    <xf numFmtId="168" fontId="25" fillId="0" borderId="34" xfId="216" applyNumberFormat="1" applyFont="1" applyBorder="1" applyAlignment="1">
      <alignment horizontal="left"/>
      <protection/>
    </xf>
    <xf numFmtId="168" fontId="24" fillId="0" borderId="24" xfId="216" applyNumberFormat="1" applyFont="1" applyBorder="1" applyAlignment="1">
      <alignment horizontal="left"/>
      <protection/>
    </xf>
    <xf numFmtId="167" fontId="24" fillId="0" borderId="24" xfId="216" applyFont="1" applyBorder="1" applyAlignment="1">
      <alignment horizontal="right"/>
      <protection/>
    </xf>
    <xf numFmtId="167" fontId="24" fillId="0" borderId="50" xfId="216" applyFont="1" applyBorder="1" applyAlignment="1">
      <alignment horizontal="right"/>
      <protection/>
    </xf>
    <xf numFmtId="167" fontId="24" fillId="0" borderId="32" xfId="216" applyFont="1" applyBorder="1" applyAlignment="1" quotePrefix="1">
      <alignment horizontal="right"/>
      <protection/>
    </xf>
    <xf numFmtId="167" fontId="2" fillId="0" borderId="0" xfId="126" applyNumberFormat="1">
      <alignment/>
      <protection/>
    </xf>
    <xf numFmtId="0" fontId="9" fillId="0" borderId="0" xfId="219" applyFont="1">
      <alignment/>
      <protection/>
    </xf>
    <xf numFmtId="167" fontId="13" fillId="33" borderId="89" xfId="152" applyNumberFormat="1" applyFont="1" applyFill="1" applyBorder="1" applyAlignment="1">
      <alignment horizontal="center"/>
      <protection/>
    </xf>
    <xf numFmtId="167" fontId="13" fillId="33" borderId="55" xfId="152" applyNumberFormat="1" applyFont="1" applyFill="1" applyBorder="1" applyAlignment="1">
      <alignment horizontal="center"/>
      <protection/>
    </xf>
    <xf numFmtId="167" fontId="13" fillId="33" borderId="55" xfId="152" applyNumberFormat="1" applyFont="1" applyFill="1" applyBorder="1" applyAlignment="1" quotePrefix="1">
      <alignment horizontal="center"/>
      <protection/>
    </xf>
    <xf numFmtId="167" fontId="13" fillId="33" borderId="88" xfId="152" applyNumberFormat="1" applyFont="1" applyFill="1" applyBorder="1" applyAlignment="1" quotePrefix="1">
      <alignment horizontal="center"/>
      <protection/>
    </xf>
    <xf numFmtId="0" fontId="13" fillId="33" borderId="86" xfId="219" applyFont="1" applyFill="1" applyBorder="1" applyAlignment="1" quotePrefix="1">
      <alignment horizontal="center"/>
      <protection/>
    </xf>
    <xf numFmtId="167" fontId="9" fillId="0" borderId="37" xfId="152" applyNumberFormat="1" applyFont="1" applyBorder="1" applyAlignment="1">
      <alignment horizontal="left"/>
      <protection/>
    </xf>
    <xf numFmtId="2" fontId="9" fillId="0" borderId="14" xfId="217" applyNumberFormat="1" applyFont="1" applyBorder="1">
      <alignment/>
      <protection/>
    </xf>
    <xf numFmtId="2" fontId="9" fillId="0" borderId="38" xfId="217" applyNumberFormat="1" applyFont="1" applyBorder="1">
      <alignment/>
      <protection/>
    </xf>
    <xf numFmtId="2" fontId="9" fillId="0" borderId="33" xfId="217" applyNumberFormat="1" applyFont="1" applyBorder="1">
      <alignment/>
      <protection/>
    </xf>
    <xf numFmtId="2" fontId="9" fillId="0" borderId="38" xfId="217" applyNumberFormat="1" applyFont="1" applyBorder="1" applyAlignment="1" quotePrefix="1">
      <alignment horizontal="right"/>
      <protection/>
    </xf>
    <xf numFmtId="2" fontId="9" fillId="0" borderId="33" xfId="217" applyNumberFormat="1" applyFont="1" applyBorder="1" applyAlignment="1" quotePrefix="1">
      <alignment horizontal="right"/>
      <protection/>
    </xf>
    <xf numFmtId="2" fontId="9" fillId="0" borderId="14" xfId="217" applyNumberFormat="1" applyFont="1" applyFill="1" applyBorder="1">
      <alignment/>
      <protection/>
    </xf>
    <xf numFmtId="167" fontId="13" fillId="0" borderId="90" xfId="152" applyNumberFormat="1" applyFont="1" applyBorder="1" applyAlignment="1">
      <alignment horizontal="center"/>
      <protection/>
    </xf>
    <xf numFmtId="2" fontId="13" fillId="0" borderId="53" xfId="217" applyNumberFormat="1" applyFont="1" applyBorder="1">
      <alignment/>
      <protection/>
    </xf>
    <xf numFmtId="2" fontId="13" fillId="0" borderId="82" xfId="217" applyNumberFormat="1" applyFont="1" applyBorder="1">
      <alignment/>
      <protection/>
    </xf>
    <xf numFmtId="2" fontId="13" fillId="0" borderId="32" xfId="217" applyNumberFormat="1" applyFont="1" applyBorder="1">
      <alignment/>
      <protection/>
    </xf>
    <xf numFmtId="167" fontId="9" fillId="0" borderId="0" xfId="152" applyNumberFormat="1" applyFont="1">
      <alignment/>
      <protection/>
    </xf>
    <xf numFmtId="164" fontId="9" fillId="0" borderId="0" xfId="152" applyNumberFormat="1" applyFont="1">
      <alignment/>
      <protection/>
    </xf>
    <xf numFmtId="167" fontId="15" fillId="0" borderId="0" xfId="152" applyNumberFormat="1" applyFont="1">
      <alignment/>
      <protection/>
    </xf>
    <xf numFmtId="167" fontId="9" fillId="0" borderId="0" xfId="152" applyNumberFormat="1" applyFont="1" applyFill="1">
      <alignment/>
      <protection/>
    </xf>
    <xf numFmtId="174" fontId="15" fillId="0" borderId="0" xfId="152" applyNumberFormat="1" applyFont="1">
      <alignment/>
      <protection/>
    </xf>
    <xf numFmtId="0" fontId="13" fillId="0" borderId="0" xfId="222" applyFont="1" applyFill="1" applyAlignment="1">
      <alignment horizontal="center"/>
      <protection/>
    </xf>
    <xf numFmtId="0" fontId="9" fillId="0" borderId="0" xfId="222" applyFont="1" applyFill="1">
      <alignment/>
      <protection/>
    </xf>
    <xf numFmtId="0" fontId="8" fillId="0" borderId="0" xfId="222" applyFont="1" applyFill="1" applyAlignment="1">
      <alignment horizontal="center"/>
      <protection/>
    </xf>
    <xf numFmtId="0" fontId="14" fillId="0" borderId="0" xfId="222" applyFont="1" applyFill="1" applyBorder="1" applyAlignment="1">
      <alignment horizontal="right"/>
      <protection/>
    </xf>
    <xf numFmtId="0" fontId="9" fillId="0" borderId="0" xfId="222" applyFont="1" applyFill="1" applyBorder="1">
      <alignment/>
      <protection/>
    </xf>
    <xf numFmtId="0" fontId="13" fillId="0" borderId="0" xfId="222" applyFont="1" applyFill="1" applyBorder="1" applyAlignment="1">
      <alignment horizontal="center"/>
      <protection/>
    </xf>
    <xf numFmtId="0" fontId="13" fillId="34" borderId="14" xfId="154" applyFont="1" applyFill="1" applyBorder="1" applyAlignment="1">
      <alignment horizontal="center"/>
      <protection/>
    </xf>
    <xf numFmtId="0" fontId="13" fillId="34" borderId="33" xfId="154" applyFont="1" applyFill="1" applyBorder="1">
      <alignment/>
      <protection/>
    </xf>
    <xf numFmtId="0" fontId="13" fillId="0" borderId="0" xfId="154" applyFont="1" applyFill="1" applyBorder="1">
      <alignment/>
      <protection/>
    </xf>
    <xf numFmtId="0" fontId="9" fillId="0" borderId="18" xfId="222" applyFont="1" applyFill="1" applyBorder="1">
      <alignment/>
      <protection/>
    </xf>
    <xf numFmtId="164" fontId="9" fillId="0" borderId="16" xfId="154" applyNumberFormat="1" applyFont="1" applyBorder="1">
      <alignment/>
      <protection/>
    </xf>
    <xf numFmtId="164" fontId="9" fillId="0" borderId="16" xfId="154" applyNumberFormat="1" applyFont="1" applyBorder="1" applyAlignment="1">
      <alignment horizontal="right"/>
      <protection/>
    </xf>
    <xf numFmtId="164" fontId="9" fillId="0" borderId="29" xfId="154" applyNumberFormat="1" applyFont="1" applyBorder="1" applyAlignment="1" quotePrefix="1">
      <alignment horizontal="right"/>
      <protection/>
    </xf>
    <xf numFmtId="164" fontId="9" fillId="0" borderId="0" xfId="154" applyNumberFormat="1" applyFont="1" applyBorder="1" applyAlignment="1" quotePrefix="1">
      <alignment horizontal="right"/>
      <protection/>
    </xf>
    <xf numFmtId="2" fontId="9" fillId="0" borderId="0" xfId="222" applyNumberFormat="1" applyFont="1" applyFill="1">
      <alignment/>
      <protection/>
    </xf>
    <xf numFmtId="164" fontId="9" fillId="0" borderId="17" xfId="154" applyNumberFormat="1" applyFont="1" applyBorder="1" applyAlignment="1">
      <alignment horizontal="right"/>
      <protection/>
    </xf>
    <xf numFmtId="164" fontId="9" fillId="0" borderId="0" xfId="154" applyNumberFormat="1" applyFont="1" applyBorder="1" applyAlignment="1">
      <alignment horizontal="right"/>
      <protection/>
    </xf>
    <xf numFmtId="0" fontId="9" fillId="0" borderId="45" xfId="222" applyFont="1" applyFill="1" applyBorder="1">
      <alignment/>
      <protection/>
    </xf>
    <xf numFmtId="0" fontId="9" fillId="0" borderId="0" xfId="154" applyFont="1" applyBorder="1" applyAlignment="1">
      <alignment horizontal="right"/>
      <protection/>
    </xf>
    <xf numFmtId="0" fontId="9" fillId="0" borderId="91" xfId="222" applyFont="1" applyFill="1" applyBorder="1">
      <alignment/>
      <protection/>
    </xf>
    <xf numFmtId="0" fontId="9" fillId="0" borderId="27" xfId="222" applyFont="1" applyFill="1" applyBorder="1">
      <alignment/>
      <protection/>
    </xf>
    <xf numFmtId="164" fontId="9" fillId="0" borderId="25" xfId="154" applyNumberFormat="1" applyFont="1" applyBorder="1">
      <alignment/>
      <protection/>
    </xf>
    <xf numFmtId="164" fontId="9" fillId="0" borderId="25" xfId="154" applyNumberFormat="1" applyFont="1" applyBorder="1" applyAlignment="1">
      <alignment horizontal="right"/>
      <protection/>
    </xf>
    <xf numFmtId="164" fontId="9" fillId="0" borderId="29" xfId="154" applyNumberFormat="1" applyFont="1" applyBorder="1" applyAlignment="1">
      <alignment horizontal="right"/>
      <protection/>
    </xf>
    <xf numFmtId="0" fontId="9" fillId="0" borderId="80" xfId="222" applyFont="1" applyFill="1" applyBorder="1">
      <alignment/>
      <protection/>
    </xf>
    <xf numFmtId="0" fontId="9" fillId="0" borderId="40" xfId="222" applyFont="1" applyFill="1" applyBorder="1">
      <alignment/>
      <protection/>
    </xf>
    <xf numFmtId="164" fontId="9" fillId="0" borderId="11" xfId="154" applyNumberFormat="1" applyFont="1" applyBorder="1">
      <alignment/>
      <protection/>
    </xf>
    <xf numFmtId="164" fontId="9" fillId="0" borderId="11" xfId="154" applyNumberFormat="1" applyFont="1" applyBorder="1" applyAlignment="1">
      <alignment horizontal="right"/>
      <protection/>
    </xf>
    <xf numFmtId="164" fontId="9" fillId="0" borderId="19" xfId="154" applyNumberFormat="1" applyFont="1" applyBorder="1" applyAlignment="1" quotePrefix="1">
      <alignment horizontal="right"/>
      <protection/>
    </xf>
    <xf numFmtId="164" fontId="9" fillId="0" borderId="19" xfId="154" applyNumberFormat="1" applyFont="1" applyBorder="1" applyAlignment="1">
      <alignment horizontal="right"/>
      <protection/>
    </xf>
    <xf numFmtId="0" fontId="9" fillId="0" borderId="90" xfId="222" applyFont="1" applyFill="1" applyBorder="1">
      <alignment/>
      <protection/>
    </xf>
    <xf numFmtId="0" fontId="9" fillId="0" borderId="84" xfId="222" applyFont="1" applyFill="1" applyBorder="1">
      <alignment/>
      <protection/>
    </xf>
    <xf numFmtId="164" fontId="9" fillId="0" borderId="53" xfId="154" applyNumberFormat="1" applyFont="1" applyFill="1" applyBorder="1">
      <alignment/>
      <protection/>
    </xf>
    <xf numFmtId="164" fontId="9" fillId="0" borderId="53" xfId="154" applyNumberFormat="1" applyFont="1" applyFill="1" applyBorder="1" applyAlignment="1">
      <alignment horizontal="right"/>
      <protection/>
    </xf>
    <xf numFmtId="164" fontId="9" fillId="0" borderId="54" xfId="154" applyNumberFormat="1" applyFont="1" applyFill="1" applyBorder="1" applyAlignment="1">
      <alignment horizontal="right"/>
      <protection/>
    </xf>
    <xf numFmtId="164" fontId="9" fillId="0" borderId="0" xfId="154" applyNumberFormat="1" applyFont="1" applyFill="1" applyBorder="1" applyAlignment="1">
      <alignment horizontal="right"/>
      <protection/>
    </xf>
    <xf numFmtId="0" fontId="9" fillId="0" borderId="0" xfId="179" applyFont="1" applyFill="1">
      <alignment/>
      <protection/>
    </xf>
    <xf numFmtId="0" fontId="8" fillId="0" borderId="0" xfId="126" applyFont="1" applyFill="1" applyAlignment="1">
      <alignment horizontal="centerContinuous"/>
      <protection/>
    </xf>
    <xf numFmtId="0" fontId="8" fillId="0" borderId="0" xfId="126" applyFont="1" applyFill="1" applyAlignment="1" quotePrefix="1">
      <alignment horizontal="centerContinuous"/>
      <protection/>
    </xf>
    <xf numFmtId="0" fontId="13" fillId="0" borderId="0" xfId="126" applyFont="1" applyFill="1" applyAlignment="1" quotePrefix="1">
      <alignment horizontal="centerContinuous"/>
      <protection/>
    </xf>
    <xf numFmtId="0" fontId="39" fillId="33" borderId="92" xfId="126" applyFont="1" applyFill="1" applyBorder="1">
      <alignment/>
      <protection/>
    </xf>
    <xf numFmtId="0" fontId="9" fillId="33" borderId="62" xfId="126" applyFont="1" applyFill="1" applyBorder="1">
      <alignment/>
      <protection/>
    </xf>
    <xf numFmtId="0" fontId="9" fillId="33" borderId="55" xfId="126" applyFont="1" applyFill="1" applyBorder="1">
      <alignment/>
      <protection/>
    </xf>
    <xf numFmtId="0" fontId="13" fillId="33" borderId="55" xfId="126" applyFont="1" applyFill="1" applyBorder="1" applyAlignment="1" quotePrefix="1">
      <alignment horizontal="centerContinuous"/>
      <protection/>
    </xf>
    <xf numFmtId="0" fontId="13" fillId="33" borderId="86" xfId="126" applyFont="1" applyFill="1" applyBorder="1" applyAlignment="1" quotePrefix="1">
      <alignment horizontal="centerContinuous"/>
      <protection/>
    </xf>
    <xf numFmtId="0" fontId="9" fillId="33" borderId="18" xfId="126" applyFont="1" applyFill="1" applyBorder="1">
      <alignment/>
      <protection/>
    </xf>
    <xf numFmtId="0" fontId="9" fillId="33" borderId="45" xfId="126" applyFont="1" applyFill="1" applyBorder="1">
      <alignment/>
      <protection/>
    </xf>
    <xf numFmtId="0" fontId="13" fillId="33" borderId="16" xfId="126" applyFont="1" applyFill="1" applyBorder="1" applyAlignment="1">
      <alignment horizontal="center"/>
      <protection/>
    </xf>
    <xf numFmtId="167" fontId="13" fillId="33" borderId="11" xfId="126" applyNumberFormat="1" applyFont="1" applyFill="1" applyBorder="1" applyAlignment="1" quotePrefix="1">
      <alignment horizontal="centerContinuous"/>
      <protection/>
    </xf>
    <xf numFmtId="167" fontId="13" fillId="33" borderId="19" xfId="126" applyNumberFormat="1" applyFont="1" applyFill="1" applyBorder="1" applyAlignment="1" quotePrefix="1">
      <alignment horizontal="centerContinuous"/>
      <protection/>
    </xf>
    <xf numFmtId="0" fontId="9" fillId="33" borderId="80" xfId="126" applyFont="1" applyFill="1" applyBorder="1">
      <alignment/>
      <protection/>
    </xf>
    <xf numFmtId="0" fontId="9" fillId="33" borderId="46" xfId="126" applyFont="1" applyFill="1" applyBorder="1">
      <alignment/>
      <protection/>
    </xf>
    <xf numFmtId="168" fontId="13" fillId="33" borderId="11" xfId="126" applyNumberFormat="1" applyFont="1" applyFill="1" applyBorder="1" applyAlignment="1" quotePrefix="1">
      <alignment horizontal="center"/>
      <protection/>
    </xf>
    <xf numFmtId="168" fontId="13" fillId="33" borderId="14" xfId="126" applyNumberFormat="1" applyFont="1" applyFill="1" applyBorder="1" applyAlignment="1" quotePrefix="1">
      <alignment horizontal="center"/>
      <protection/>
    </xf>
    <xf numFmtId="168" fontId="13" fillId="33" borderId="33" xfId="126" applyNumberFormat="1" applyFont="1" applyFill="1" applyBorder="1" applyAlignment="1" quotePrefix="1">
      <alignment horizontal="center"/>
      <protection/>
    </xf>
    <xf numFmtId="0" fontId="9" fillId="0" borderId="91" xfId="126" applyFont="1" applyBorder="1">
      <alignment/>
      <protection/>
    </xf>
    <xf numFmtId="0" fontId="9" fillId="0" borderId="28" xfId="126" applyFont="1" applyBorder="1">
      <alignment/>
      <protection/>
    </xf>
    <xf numFmtId="0" fontId="9" fillId="0" borderId="25" xfId="126" applyFont="1" applyBorder="1">
      <alignment/>
      <protection/>
    </xf>
    <xf numFmtId="0" fontId="9" fillId="0" borderId="27" xfId="126" applyFont="1" applyBorder="1">
      <alignment/>
      <protection/>
    </xf>
    <xf numFmtId="0" fontId="9" fillId="0" borderId="29" xfId="126" applyFont="1" applyBorder="1">
      <alignment/>
      <protection/>
    </xf>
    <xf numFmtId="0" fontId="13" fillId="0" borderId="18" xfId="126" applyFont="1" applyBorder="1">
      <alignment/>
      <protection/>
    </xf>
    <xf numFmtId="0" fontId="39" fillId="0" borderId="45" xfId="126" applyFont="1" applyBorder="1">
      <alignment/>
      <protection/>
    </xf>
    <xf numFmtId="167" fontId="13" fillId="36" borderId="16" xfId="218" applyFont="1" applyFill="1" applyBorder="1">
      <alignment/>
      <protection/>
    </xf>
    <xf numFmtId="167" fontId="13" fillId="0" borderId="16" xfId="218" applyFont="1" applyFill="1" applyBorder="1">
      <alignment/>
      <protection/>
    </xf>
    <xf numFmtId="167" fontId="13" fillId="0" borderId="0" xfId="218" applyFont="1" applyFill="1" applyBorder="1" applyAlignment="1">
      <alignment horizontal="right"/>
      <protection/>
    </xf>
    <xf numFmtId="167" fontId="13" fillId="0" borderId="17" xfId="218" applyFont="1" applyFill="1" applyBorder="1" applyAlignment="1">
      <alignment horizontal="right"/>
      <protection/>
    </xf>
    <xf numFmtId="0" fontId="9" fillId="0" borderId="45" xfId="126" applyFont="1" applyBorder="1">
      <alignment/>
      <protection/>
    </xf>
    <xf numFmtId="167" fontId="9" fillId="36" borderId="16" xfId="218" applyFont="1" applyFill="1" applyBorder="1">
      <alignment/>
      <protection/>
    </xf>
    <xf numFmtId="167" fontId="9" fillId="36" borderId="16" xfId="218" applyFont="1" applyFill="1" applyBorder="1" applyAlignment="1">
      <alignment horizontal="right"/>
      <protection/>
    </xf>
    <xf numFmtId="167" fontId="9" fillId="36" borderId="45" xfId="218" applyFont="1" applyFill="1" applyBorder="1" applyAlignment="1">
      <alignment horizontal="right"/>
      <protection/>
    </xf>
    <xf numFmtId="167" fontId="9" fillId="0" borderId="0" xfId="218" applyFont="1" applyFill="1" applyBorder="1" applyAlignment="1">
      <alignment horizontal="right"/>
      <protection/>
    </xf>
    <xf numFmtId="167" fontId="9" fillId="0" borderId="17" xfId="218" applyFont="1" applyFill="1" applyBorder="1" applyAlignment="1">
      <alignment horizontal="right"/>
      <protection/>
    </xf>
    <xf numFmtId="0" fontId="9" fillId="0" borderId="45" xfId="126" applyFont="1" applyBorder="1" applyAlignment="1" quotePrefix="1">
      <alignment horizontal="left"/>
      <protection/>
    </xf>
    <xf numFmtId="0" fontId="9" fillId="0" borderId="80" xfId="126" applyFont="1" applyBorder="1">
      <alignment/>
      <protection/>
    </xf>
    <xf numFmtId="0" fontId="9" fillId="0" borderId="46" xfId="126" applyFont="1" applyBorder="1">
      <alignment/>
      <protection/>
    </xf>
    <xf numFmtId="167" fontId="9" fillId="36" borderId="11" xfId="218" applyFont="1" applyFill="1" applyBorder="1">
      <alignment/>
      <protection/>
    </xf>
    <xf numFmtId="167" fontId="9" fillId="36" borderId="11" xfId="218" applyFont="1" applyFill="1" applyBorder="1" applyAlignment="1">
      <alignment horizontal="right"/>
      <protection/>
    </xf>
    <xf numFmtId="167" fontId="9" fillId="36" borderId="46" xfId="218" applyFont="1" applyFill="1" applyBorder="1" applyAlignment="1">
      <alignment horizontal="right"/>
      <protection/>
    </xf>
    <xf numFmtId="167" fontId="15" fillId="0" borderId="0" xfId="218" applyBorder="1">
      <alignment/>
      <protection/>
    </xf>
    <xf numFmtId="167" fontId="9" fillId="0" borderId="19" xfId="218" applyFont="1" applyFill="1" applyBorder="1" applyAlignment="1">
      <alignment horizontal="right"/>
      <protection/>
    </xf>
    <xf numFmtId="167" fontId="9" fillId="36" borderId="25" xfId="218" applyFont="1" applyFill="1" applyBorder="1" applyAlignment="1">
      <alignment horizontal="right"/>
      <protection/>
    </xf>
    <xf numFmtId="167" fontId="9" fillId="36" borderId="28" xfId="218" applyFont="1" applyFill="1" applyBorder="1" applyAlignment="1">
      <alignment horizontal="right"/>
      <protection/>
    </xf>
    <xf numFmtId="167" fontId="9" fillId="0" borderId="28" xfId="218" applyFont="1" applyFill="1" applyBorder="1" applyAlignment="1">
      <alignment horizontal="right"/>
      <protection/>
    </xf>
    <xf numFmtId="167" fontId="9" fillId="0" borderId="29" xfId="218" applyFont="1" applyFill="1" applyBorder="1" applyAlignment="1">
      <alignment horizontal="right"/>
      <protection/>
    </xf>
    <xf numFmtId="167" fontId="13" fillId="0" borderId="45" xfId="218" applyFont="1" applyFill="1" applyBorder="1" applyAlignment="1">
      <alignment horizontal="right"/>
      <protection/>
    </xf>
    <xf numFmtId="167" fontId="13" fillId="0" borderId="44" xfId="218" applyFont="1" applyFill="1" applyBorder="1" applyAlignment="1">
      <alignment horizontal="right"/>
      <protection/>
    </xf>
    <xf numFmtId="167" fontId="9" fillId="0" borderId="45" xfId="218" applyFont="1" applyFill="1" applyBorder="1" applyAlignment="1">
      <alignment horizontal="right"/>
      <protection/>
    </xf>
    <xf numFmtId="167" fontId="9" fillId="0" borderId="44" xfId="218" applyFont="1" applyFill="1" applyBorder="1" applyAlignment="1">
      <alignment horizontal="right"/>
      <protection/>
    </xf>
    <xf numFmtId="167" fontId="7" fillId="36" borderId="11" xfId="218" applyFont="1" applyFill="1" applyBorder="1">
      <alignment/>
      <protection/>
    </xf>
    <xf numFmtId="167" fontId="7" fillId="36" borderId="46" xfId="218" applyFont="1" applyFill="1" applyBorder="1">
      <alignment/>
      <protection/>
    </xf>
    <xf numFmtId="167" fontId="7" fillId="0" borderId="46" xfId="218" applyFont="1" applyFill="1" applyBorder="1">
      <alignment/>
      <protection/>
    </xf>
    <xf numFmtId="167" fontId="9" fillId="0" borderId="47" xfId="218" applyFont="1" applyFill="1" applyBorder="1" applyAlignment="1">
      <alignment horizontal="right"/>
      <protection/>
    </xf>
    <xf numFmtId="164" fontId="9" fillId="36" borderId="16" xfId="218" applyNumberFormat="1" applyFont="1" applyFill="1" applyBorder="1" applyAlignment="1">
      <alignment horizontal="right"/>
      <protection/>
    </xf>
    <xf numFmtId="164" fontId="9" fillId="36" borderId="45" xfId="218" applyNumberFormat="1" applyFont="1" applyFill="1" applyBorder="1" applyAlignment="1">
      <alignment horizontal="right"/>
      <protection/>
    </xf>
    <xf numFmtId="164" fontId="9" fillId="0" borderId="45" xfId="218" applyNumberFormat="1" applyFont="1" applyFill="1" applyBorder="1" applyAlignment="1">
      <alignment horizontal="right"/>
      <protection/>
    </xf>
    <xf numFmtId="164" fontId="9" fillId="0" borderId="17" xfId="218" applyNumberFormat="1" applyFont="1" applyFill="1" applyBorder="1" applyAlignment="1">
      <alignment horizontal="right"/>
      <protection/>
    </xf>
    <xf numFmtId="2" fontId="2" fillId="0" borderId="0" xfId="126" applyNumberFormat="1">
      <alignment/>
      <protection/>
    </xf>
    <xf numFmtId="164" fontId="2" fillId="0" borderId="0" xfId="126" applyNumberFormat="1">
      <alignment/>
      <protection/>
    </xf>
    <xf numFmtId="0" fontId="13" fillId="0" borderId="91" xfId="126" applyFont="1" applyFill="1" applyBorder="1">
      <alignment/>
      <protection/>
    </xf>
    <xf numFmtId="167" fontId="9" fillId="36" borderId="25" xfId="218" applyFont="1" applyFill="1" applyBorder="1">
      <alignment/>
      <protection/>
    </xf>
    <xf numFmtId="167" fontId="7" fillId="36" borderId="25" xfId="218" applyFont="1" applyFill="1" applyBorder="1">
      <alignment/>
      <protection/>
    </xf>
    <xf numFmtId="167" fontId="7" fillId="0" borderId="28" xfId="218" applyFont="1" applyFill="1" applyBorder="1">
      <alignment/>
      <protection/>
    </xf>
    <xf numFmtId="167" fontId="7" fillId="0" borderId="29" xfId="218" applyFont="1" applyFill="1" applyBorder="1">
      <alignment/>
      <protection/>
    </xf>
    <xf numFmtId="0" fontId="9" fillId="0" borderId="18" xfId="126" applyFont="1" applyFill="1" applyBorder="1">
      <alignment/>
      <protection/>
    </xf>
    <xf numFmtId="0" fontId="9" fillId="0" borderId="80" xfId="126" applyFont="1" applyFill="1" applyBorder="1">
      <alignment/>
      <protection/>
    </xf>
    <xf numFmtId="167" fontId="9" fillId="0" borderId="11" xfId="218" applyFont="1" applyFill="1" applyBorder="1" applyAlignment="1">
      <alignment horizontal="right"/>
      <protection/>
    </xf>
    <xf numFmtId="0" fontId="9" fillId="0" borderId="91" xfId="126" applyFont="1" applyBorder="1" applyAlignment="1" quotePrefix="1">
      <alignment horizontal="left"/>
      <protection/>
    </xf>
    <xf numFmtId="0" fontId="9" fillId="0" borderId="18" xfId="126" applyFont="1" applyBorder="1" applyAlignment="1" quotePrefix="1">
      <alignment horizontal="left"/>
      <protection/>
    </xf>
    <xf numFmtId="0" fontId="13" fillId="0" borderId="31" xfId="126" applyFont="1" applyBorder="1" applyAlignment="1" quotePrefix="1">
      <alignment horizontal="left"/>
      <protection/>
    </xf>
    <xf numFmtId="0" fontId="9" fillId="0" borderId="49" xfId="126" applyFont="1" applyBorder="1">
      <alignment/>
      <protection/>
    </xf>
    <xf numFmtId="167" fontId="13" fillId="36" borderId="24" xfId="218" applyFont="1" applyFill="1" applyBorder="1">
      <alignment/>
      <protection/>
    </xf>
    <xf numFmtId="167" fontId="13" fillId="36" borderId="24" xfId="218" applyFont="1" applyFill="1" applyBorder="1" applyAlignment="1">
      <alignment horizontal="right"/>
      <protection/>
    </xf>
    <xf numFmtId="167" fontId="13" fillId="0" borderId="49" xfId="218" applyFont="1" applyFill="1" applyBorder="1" applyAlignment="1">
      <alignment horizontal="right"/>
      <protection/>
    </xf>
    <xf numFmtId="167" fontId="13" fillId="0" borderId="32" xfId="218" applyFont="1" applyFill="1" applyBorder="1" applyAlignment="1">
      <alignment horizontal="right"/>
      <protection/>
    </xf>
    <xf numFmtId="0" fontId="9" fillId="0" borderId="0" xfId="126" applyFont="1" applyAlignment="1" quotePrefix="1">
      <alignment horizontal="left"/>
      <protection/>
    </xf>
    <xf numFmtId="0" fontId="9" fillId="0" borderId="0" xfId="126" applyFont="1" applyAlignment="1">
      <alignment horizontal="left"/>
      <protection/>
    </xf>
    <xf numFmtId="0" fontId="9" fillId="0" borderId="0" xfId="126" applyFont="1" applyAlignment="1" quotePrefix="1">
      <alignment/>
      <protection/>
    </xf>
    <xf numFmtId="0" fontId="9" fillId="0" borderId="0" xfId="126" applyFont="1" applyBorder="1" applyAlignment="1" quotePrefix="1">
      <alignment/>
      <protection/>
    </xf>
    <xf numFmtId="174" fontId="9" fillId="36" borderId="0" xfId="126" applyNumberFormat="1" applyFont="1" applyFill="1" applyBorder="1">
      <alignment/>
      <protection/>
    </xf>
    <xf numFmtId="174" fontId="9" fillId="36" borderId="0" xfId="126" applyNumberFormat="1" applyFont="1" applyFill="1" applyBorder="1" applyAlignment="1">
      <alignment horizontal="right"/>
      <protection/>
    </xf>
    <xf numFmtId="0" fontId="9" fillId="33" borderId="93" xfId="126" applyFont="1" applyFill="1" applyBorder="1">
      <alignment/>
      <protection/>
    </xf>
    <xf numFmtId="0" fontId="7" fillId="33" borderId="62" xfId="126" applyFont="1" applyFill="1" applyBorder="1">
      <alignment/>
      <protection/>
    </xf>
    <xf numFmtId="0" fontId="7" fillId="33" borderId="55" xfId="126" applyFont="1" applyFill="1" applyBorder="1">
      <alignment/>
      <protection/>
    </xf>
    <xf numFmtId="0" fontId="13" fillId="33" borderId="62" xfId="126" applyFont="1" applyFill="1" applyBorder="1" applyAlignment="1" quotePrefix="1">
      <alignment horizontal="centerContinuous"/>
      <protection/>
    </xf>
    <xf numFmtId="0" fontId="7" fillId="33" borderId="18" xfId="126" applyFont="1" applyFill="1" applyBorder="1">
      <alignment/>
      <protection/>
    </xf>
    <xf numFmtId="0" fontId="9" fillId="33" borderId="94" xfId="126" applyFont="1" applyFill="1" applyBorder="1">
      <alignment/>
      <protection/>
    </xf>
    <xf numFmtId="0" fontId="7" fillId="33" borderId="80" xfId="126" applyFont="1" applyFill="1" applyBorder="1">
      <alignment/>
      <protection/>
    </xf>
    <xf numFmtId="0" fontId="9" fillId="33" borderId="95" xfId="126" applyFont="1" applyFill="1" applyBorder="1">
      <alignment/>
      <protection/>
    </xf>
    <xf numFmtId="0" fontId="7" fillId="0" borderId="18" xfId="126" applyFont="1" applyBorder="1">
      <alignment/>
      <protection/>
    </xf>
    <xf numFmtId="0" fontId="9" fillId="0" borderId="94" xfId="126" applyFont="1" applyBorder="1">
      <alignment/>
      <protection/>
    </xf>
    <xf numFmtId="0" fontId="7" fillId="0" borderId="45" xfId="126" applyFont="1" applyBorder="1">
      <alignment/>
      <protection/>
    </xf>
    <xf numFmtId="0" fontId="7" fillId="0" borderId="16" xfId="126" applyFont="1" applyBorder="1">
      <alignment/>
      <protection/>
    </xf>
    <xf numFmtId="0" fontId="7" fillId="0" borderId="17" xfId="126" applyFont="1" applyBorder="1">
      <alignment/>
      <protection/>
    </xf>
    <xf numFmtId="0" fontId="39" fillId="0" borderId="94" xfId="126" applyFont="1" applyBorder="1">
      <alignment/>
      <protection/>
    </xf>
    <xf numFmtId="167" fontId="13" fillId="36" borderId="16" xfId="221" applyFont="1" applyFill="1" applyBorder="1" applyAlignment="1">
      <alignment horizontal="right"/>
      <protection/>
    </xf>
    <xf numFmtId="167" fontId="13" fillId="0" borderId="16" xfId="221" applyFont="1" applyFill="1" applyBorder="1" applyAlignment="1">
      <alignment horizontal="right"/>
      <protection/>
    </xf>
    <xf numFmtId="167" fontId="13" fillId="0" borderId="17" xfId="221" applyFont="1" applyFill="1" applyBorder="1" applyAlignment="1">
      <alignment horizontal="right"/>
      <protection/>
    </xf>
    <xf numFmtId="167" fontId="9" fillId="36" borderId="16" xfId="221" applyFont="1" applyFill="1" applyBorder="1" applyAlignment="1">
      <alignment horizontal="right"/>
      <protection/>
    </xf>
    <xf numFmtId="167" fontId="9" fillId="0" borderId="16" xfId="221" applyFont="1" applyFill="1" applyBorder="1" applyAlignment="1">
      <alignment horizontal="right"/>
      <protection/>
    </xf>
    <xf numFmtId="167" fontId="9" fillId="0" borderId="17" xfId="221" applyFont="1" applyFill="1" applyBorder="1" applyAlignment="1">
      <alignment horizontal="right"/>
      <protection/>
    </xf>
    <xf numFmtId="0" fontId="9" fillId="0" borderId="94" xfId="126" applyFont="1" applyBorder="1" applyAlignment="1" quotePrefix="1">
      <alignment horizontal="left"/>
      <protection/>
    </xf>
    <xf numFmtId="0" fontId="7" fillId="0" borderId="80" xfId="126" applyFont="1" applyBorder="1">
      <alignment/>
      <protection/>
    </xf>
    <xf numFmtId="0" fontId="9" fillId="0" borderId="95" xfId="126" applyFont="1" applyBorder="1">
      <alignment/>
      <protection/>
    </xf>
    <xf numFmtId="167" fontId="9" fillId="36" borderId="11" xfId="221" applyFont="1" applyFill="1" applyBorder="1" applyAlignment="1">
      <alignment horizontal="right"/>
      <protection/>
    </xf>
    <xf numFmtId="167" fontId="9" fillId="0" borderId="11" xfId="221" applyFont="1" applyFill="1" applyBorder="1" applyAlignment="1">
      <alignment horizontal="right"/>
      <protection/>
    </xf>
    <xf numFmtId="167" fontId="9" fillId="0" borderId="19" xfId="221" applyFont="1" applyFill="1" applyBorder="1" applyAlignment="1">
      <alignment horizontal="right"/>
      <protection/>
    </xf>
    <xf numFmtId="0" fontId="13" fillId="0" borderId="91" xfId="126" applyFont="1" applyBorder="1">
      <alignment/>
      <protection/>
    </xf>
    <xf numFmtId="0" fontId="9" fillId="0" borderId="96" xfId="126" applyFont="1" applyBorder="1">
      <alignment/>
      <protection/>
    </xf>
    <xf numFmtId="167" fontId="7" fillId="36" borderId="16" xfId="221" applyFont="1" applyFill="1" applyBorder="1">
      <alignment/>
      <protection/>
    </xf>
    <xf numFmtId="167" fontId="7" fillId="0" borderId="16" xfId="221" applyFont="1" applyFill="1" applyBorder="1">
      <alignment/>
      <protection/>
    </xf>
    <xf numFmtId="167" fontId="7" fillId="0" borderId="17" xfId="221" applyFont="1" applyFill="1" applyBorder="1">
      <alignment/>
      <protection/>
    </xf>
    <xf numFmtId="0" fontId="39" fillId="0" borderId="96" xfId="126" applyFont="1" applyBorder="1">
      <alignment/>
      <protection/>
    </xf>
    <xf numFmtId="164" fontId="9" fillId="36" borderId="16" xfId="221" applyNumberFormat="1" applyFont="1" applyFill="1" applyBorder="1" applyAlignment="1">
      <alignment horizontal="right"/>
      <protection/>
    </xf>
    <xf numFmtId="164" fontId="9" fillId="0" borderId="16" xfId="221" applyNumberFormat="1" applyFont="1" applyFill="1" applyBorder="1" applyAlignment="1">
      <alignment horizontal="right"/>
      <protection/>
    </xf>
    <xf numFmtId="164" fontId="9" fillId="0" borderId="17" xfId="221" applyNumberFormat="1" applyFont="1" applyFill="1" applyBorder="1" applyAlignment="1">
      <alignment horizontal="right"/>
      <protection/>
    </xf>
    <xf numFmtId="0" fontId="9" fillId="0" borderId="94" xfId="126" applyFont="1" applyFill="1" applyBorder="1">
      <alignment/>
      <protection/>
    </xf>
    <xf numFmtId="0" fontId="9" fillId="0" borderId="95" xfId="126" applyFont="1" applyFill="1" applyBorder="1">
      <alignment/>
      <protection/>
    </xf>
    <xf numFmtId="0" fontId="7" fillId="0" borderId="96" xfId="126" applyFont="1" applyFill="1" applyBorder="1">
      <alignment/>
      <protection/>
    </xf>
    <xf numFmtId="0" fontId="7" fillId="0" borderId="18" xfId="126" applyFont="1" applyFill="1" applyBorder="1">
      <alignment/>
      <protection/>
    </xf>
    <xf numFmtId="0" fontId="7" fillId="0" borderId="80" xfId="126" applyFont="1" applyFill="1" applyBorder="1">
      <alignment/>
      <protection/>
    </xf>
    <xf numFmtId="167" fontId="9" fillId="36" borderId="25" xfId="221" applyFont="1" applyFill="1" applyBorder="1" applyAlignment="1">
      <alignment horizontal="right"/>
      <protection/>
    </xf>
    <xf numFmtId="167" fontId="9" fillId="36" borderId="28" xfId="221" applyFont="1" applyFill="1" applyBorder="1" applyAlignment="1">
      <alignment horizontal="right"/>
      <protection/>
    </xf>
    <xf numFmtId="167" fontId="9" fillId="0" borderId="27" xfId="221" applyFont="1" applyFill="1" applyBorder="1" applyAlignment="1">
      <alignment horizontal="right"/>
      <protection/>
    </xf>
    <xf numFmtId="167" fontId="9" fillId="0" borderId="25" xfId="221" applyFont="1" applyFill="1" applyBorder="1" applyAlignment="1">
      <alignment horizontal="right"/>
      <protection/>
    </xf>
    <xf numFmtId="167" fontId="9" fillId="0" borderId="42" xfId="221" applyFont="1" applyFill="1" applyBorder="1" applyAlignment="1">
      <alignment horizontal="right"/>
      <protection/>
    </xf>
    <xf numFmtId="167" fontId="9" fillId="36" borderId="45" xfId="221" applyFont="1" applyFill="1" applyBorder="1" applyAlignment="1">
      <alignment horizontal="right"/>
      <protection/>
    </xf>
    <xf numFmtId="167" fontId="9" fillId="0" borderId="0" xfId="221" applyFont="1" applyFill="1" applyBorder="1" applyAlignment="1">
      <alignment horizontal="right"/>
      <protection/>
    </xf>
    <xf numFmtId="167" fontId="9" fillId="0" borderId="44" xfId="221" applyFont="1" applyFill="1" applyBorder="1" applyAlignment="1">
      <alignment horizontal="right"/>
      <protection/>
    </xf>
    <xf numFmtId="0" fontId="7" fillId="0" borderId="94" xfId="126" applyFont="1" applyBorder="1">
      <alignment/>
      <protection/>
    </xf>
    <xf numFmtId="167" fontId="9" fillId="0" borderId="45" xfId="221" applyFont="1" applyFill="1" applyBorder="1" applyAlignment="1">
      <alignment horizontal="right"/>
      <protection/>
    </xf>
    <xf numFmtId="0" fontId="7" fillId="0" borderId="97" xfId="126" applyFont="1" applyBorder="1">
      <alignment/>
      <protection/>
    </xf>
    <xf numFmtId="167" fontId="13" fillId="36" borderId="24" xfId="221" applyFont="1" applyFill="1" applyBorder="1" applyAlignment="1">
      <alignment horizontal="right"/>
      <protection/>
    </xf>
    <xf numFmtId="167" fontId="13" fillId="36" borderId="49" xfId="221" applyFont="1" applyFill="1" applyBorder="1" applyAlignment="1">
      <alignment horizontal="right"/>
      <protection/>
    </xf>
    <xf numFmtId="167" fontId="13" fillId="0" borderId="24" xfId="221" applyFont="1" applyFill="1" applyBorder="1" applyAlignment="1">
      <alignment horizontal="right"/>
      <protection/>
    </xf>
    <xf numFmtId="167" fontId="13" fillId="0" borderId="49" xfId="221" applyFont="1" applyFill="1" applyBorder="1" applyAlignment="1">
      <alignment horizontal="right"/>
      <protection/>
    </xf>
    <xf numFmtId="167" fontId="13" fillId="0" borderId="32" xfId="221" applyFont="1" applyFill="1" applyBorder="1" applyAlignment="1">
      <alignment horizontal="right"/>
      <protection/>
    </xf>
    <xf numFmtId="167" fontId="9" fillId="0" borderId="0" xfId="126" applyNumberFormat="1" applyFont="1" applyFill="1" applyAlignment="1" quotePrefix="1">
      <alignment/>
      <protection/>
    </xf>
    <xf numFmtId="167" fontId="9" fillId="0" borderId="0" xfId="126" applyNumberFormat="1" applyFont="1" applyFill="1" applyAlignment="1">
      <alignment horizontal="left"/>
      <protection/>
    </xf>
    <xf numFmtId="167" fontId="7" fillId="36" borderId="0" xfId="126" applyNumberFormat="1" applyFont="1" applyFill="1">
      <alignment/>
      <protection/>
    </xf>
    <xf numFmtId="167" fontId="7" fillId="0" borderId="0" xfId="126" applyNumberFormat="1" applyFont="1" applyFill="1">
      <alignment/>
      <protection/>
    </xf>
    <xf numFmtId="167" fontId="7" fillId="0" borderId="0" xfId="137" applyNumberFormat="1" applyFont="1" applyFill="1">
      <alignment/>
      <protection/>
    </xf>
    <xf numFmtId="167" fontId="9" fillId="0" borderId="0" xfId="126" applyNumberFormat="1" applyFont="1" applyFill="1" applyBorder="1" applyAlignment="1" quotePrefix="1">
      <alignment/>
      <protection/>
    </xf>
    <xf numFmtId="167" fontId="2" fillId="36" borderId="0" xfId="126" applyNumberFormat="1" applyFill="1">
      <alignment/>
      <protection/>
    </xf>
    <xf numFmtId="167" fontId="2" fillId="0" borderId="0" xfId="126" applyNumberFormat="1" applyFill="1">
      <alignment/>
      <protection/>
    </xf>
    <xf numFmtId="2" fontId="9" fillId="0" borderId="0" xfId="126" applyNumberFormat="1" applyFont="1" applyFill="1">
      <alignment/>
      <protection/>
    </xf>
    <xf numFmtId="167" fontId="15" fillId="0" borderId="0" xfId="137" applyNumberFormat="1" applyFont="1" applyFill="1">
      <alignment/>
      <protection/>
    </xf>
    <xf numFmtId="0" fontId="13" fillId="35" borderId="98" xfId="126" applyFont="1" applyFill="1" applyBorder="1" applyAlignment="1">
      <alignment horizontal="center" vertical="center"/>
      <protection/>
    </xf>
    <xf numFmtId="0" fontId="13" fillId="35" borderId="99" xfId="126" applyFont="1" applyFill="1" applyBorder="1" applyAlignment="1">
      <alignment horizontal="center" vertical="center"/>
      <protection/>
    </xf>
    <xf numFmtId="0" fontId="13" fillId="35" borderId="100" xfId="126" applyFont="1" applyFill="1" applyBorder="1" applyAlignment="1">
      <alignment horizontal="center" vertical="center"/>
      <protection/>
    </xf>
    <xf numFmtId="167" fontId="9" fillId="36" borderId="16" xfId="179" applyNumberFormat="1" applyFont="1" applyFill="1" applyBorder="1" applyAlignment="1" applyProtection="1">
      <alignment horizontal="left" indent="2"/>
      <protection/>
    </xf>
    <xf numFmtId="2" fontId="9" fillId="36" borderId="16" xfId="179" applyNumberFormat="1" applyFont="1" applyFill="1" applyBorder="1">
      <alignment/>
      <protection/>
    </xf>
    <xf numFmtId="2" fontId="9" fillId="36" borderId="17" xfId="179" applyNumberFormat="1" applyFont="1" applyFill="1" applyBorder="1">
      <alignment/>
      <protection/>
    </xf>
    <xf numFmtId="2" fontId="9" fillId="36" borderId="0" xfId="179" applyNumberFormat="1" applyFont="1" applyFill="1" applyBorder="1">
      <alignment/>
      <protection/>
    </xf>
    <xf numFmtId="167" fontId="9" fillId="36" borderId="11" xfId="179" applyNumberFormat="1" applyFont="1" applyFill="1" applyBorder="1" applyAlignment="1" applyProtection="1">
      <alignment horizontal="left" indent="2"/>
      <protection/>
    </xf>
    <xf numFmtId="2" fontId="9" fillId="36" borderId="11" xfId="179" applyNumberFormat="1" applyFont="1" applyFill="1" applyBorder="1">
      <alignment/>
      <protection/>
    </xf>
    <xf numFmtId="2" fontId="9" fillId="36" borderId="19" xfId="179" applyNumberFormat="1" applyFont="1" applyFill="1" applyBorder="1">
      <alignment/>
      <protection/>
    </xf>
    <xf numFmtId="0" fontId="13" fillId="0" borderId="37" xfId="126" applyFont="1" applyBorder="1">
      <alignment/>
      <protection/>
    </xf>
    <xf numFmtId="167" fontId="13" fillId="36" borderId="14" xfId="179" applyNumberFormat="1" applyFont="1" applyFill="1" applyBorder="1" applyAlignment="1">
      <alignment horizontal="left"/>
      <protection/>
    </xf>
    <xf numFmtId="2" fontId="13" fillId="36" borderId="14" xfId="179" applyNumberFormat="1" applyFont="1" applyFill="1" applyBorder="1">
      <alignment/>
      <protection/>
    </xf>
    <xf numFmtId="2" fontId="13" fillId="36" borderId="33" xfId="179" applyNumberFormat="1" applyFont="1" applyFill="1" applyBorder="1">
      <alignment/>
      <protection/>
    </xf>
    <xf numFmtId="2" fontId="9" fillId="0" borderId="16" xfId="126" applyNumberFormat="1" applyFont="1" applyBorder="1">
      <alignment/>
      <protection/>
    </xf>
    <xf numFmtId="2" fontId="9" fillId="0" borderId="45" xfId="126" applyNumberFormat="1" applyFont="1" applyBorder="1">
      <alignment/>
      <protection/>
    </xf>
    <xf numFmtId="2" fontId="9" fillId="0" borderId="17" xfId="126" applyNumberFormat="1" applyFont="1" applyBorder="1">
      <alignment/>
      <protection/>
    </xf>
    <xf numFmtId="0" fontId="9" fillId="0" borderId="37" xfId="126" applyFont="1" applyBorder="1">
      <alignment/>
      <protection/>
    </xf>
    <xf numFmtId="167" fontId="13" fillId="0" borderId="14" xfId="126" applyNumberFormat="1" applyFont="1" applyBorder="1" applyAlignment="1">
      <alignment horizontal="left"/>
      <protection/>
    </xf>
    <xf numFmtId="2" fontId="13" fillId="0" borderId="14" xfId="126" applyNumberFormat="1" applyFont="1" applyBorder="1">
      <alignment/>
      <protection/>
    </xf>
    <xf numFmtId="2" fontId="13" fillId="0" borderId="13" xfId="126" applyNumberFormat="1" applyFont="1" applyBorder="1">
      <alignment/>
      <protection/>
    </xf>
    <xf numFmtId="2" fontId="13" fillId="0" borderId="33" xfId="126" applyNumberFormat="1" applyFont="1" applyBorder="1">
      <alignment/>
      <protection/>
    </xf>
    <xf numFmtId="2" fontId="9" fillId="0" borderId="25" xfId="126" applyNumberFormat="1" applyFont="1" applyBorder="1">
      <alignment/>
      <protection/>
    </xf>
    <xf numFmtId="2" fontId="9" fillId="0" borderId="29" xfId="126" applyNumberFormat="1" applyFont="1" applyBorder="1">
      <alignment/>
      <protection/>
    </xf>
    <xf numFmtId="0" fontId="9" fillId="0" borderId="10" xfId="126" applyFont="1" applyBorder="1">
      <alignment/>
      <protection/>
    </xf>
    <xf numFmtId="167" fontId="9" fillId="0" borderId="16" xfId="179" applyNumberFormat="1" applyFont="1" applyFill="1" applyBorder="1" applyAlignment="1" applyProtection="1">
      <alignment horizontal="left" indent="2"/>
      <protection/>
    </xf>
    <xf numFmtId="2" fontId="9" fillId="0" borderId="16" xfId="126" applyNumberFormat="1" applyFont="1" applyFill="1" applyBorder="1">
      <alignment/>
      <protection/>
    </xf>
    <xf numFmtId="2" fontId="9" fillId="0" borderId="17" xfId="126" applyNumberFormat="1" applyFont="1" applyFill="1" applyBorder="1">
      <alignment/>
      <protection/>
    </xf>
    <xf numFmtId="0" fontId="9" fillId="0" borderId="12" xfId="126" applyFont="1" applyBorder="1">
      <alignment/>
      <protection/>
    </xf>
    <xf numFmtId="2" fontId="9" fillId="0" borderId="11" xfId="126" applyNumberFormat="1" applyFont="1" applyBorder="1">
      <alignment/>
      <protection/>
    </xf>
    <xf numFmtId="2" fontId="9" fillId="0" borderId="19" xfId="126" applyNumberFormat="1" applyFont="1" applyBorder="1">
      <alignment/>
      <protection/>
    </xf>
    <xf numFmtId="0" fontId="13" fillId="0" borderId="14" xfId="126" applyFont="1" applyBorder="1">
      <alignment/>
      <protection/>
    </xf>
    <xf numFmtId="2" fontId="13" fillId="0" borderId="25" xfId="126" applyNumberFormat="1" applyFont="1" applyBorder="1">
      <alignment/>
      <protection/>
    </xf>
    <xf numFmtId="2" fontId="13" fillId="0" borderId="29" xfId="126" applyNumberFormat="1" applyFont="1" applyBorder="1">
      <alignment/>
      <protection/>
    </xf>
    <xf numFmtId="2" fontId="9" fillId="0" borderId="0" xfId="126" applyNumberFormat="1" applyFont="1">
      <alignment/>
      <protection/>
    </xf>
    <xf numFmtId="2" fontId="9" fillId="0" borderId="28" xfId="126" applyNumberFormat="1" applyFont="1" applyBorder="1">
      <alignment/>
      <protection/>
    </xf>
    <xf numFmtId="2" fontId="9" fillId="0" borderId="42" xfId="126" applyNumberFormat="1" applyFont="1" applyBorder="1">
      <alignment/>
      <protection/>
    </xf>
    <xf numFmtId="2" fontId="9" fillId="0" borderId="44" xfId="126" applyNumberFormat="1" applyFont="1" applyBorder="1">
      <alignment/>
      <protection/>
    </xf>
    <xf numFmtId="167" fontId="9" fillId="36" borderId="25" xfId="179" applyNumberFormat="1" applyFont="1" applyFill="1" applyBorder="1" applyAlignment="1" applyProtection="1">
      <alignment horizontal="left" indent="2"/>
      <protection/>
    </xf>
    <xf numFmtId="0" fontId="9" fillId="0" borderId="31" xfId="126" applyFont="1" applyBorder="1">
      <alignment/>
      <protection/>
    </xf>
    <xf numFmtId="167" fontId="9" fillId="36" borderId="24" xfId="179" applyNumberFormat="1" applyFont="1" applyFill="1" applyBorder="1" applyAlignment="1" applyProtection="1">
      <alignment horizontal="left" indent="2"/>
      <protection/>
    </xf>
    <xf numFmtId="2" fontId="9" fillId="0" borderId="49" xfId="126" applyNumberFormat="1" applyFont="1" applyBorder="1">
      <alignment/>
      <protection/>
    </xf>
    <xf numFmtId="2" fontId="9" fillId="0" borderId="51" xfId="126" applyNumberFormat="1" applyFont="1" applyBorder="1">
      <alignment/>
      <protection/>
    </xf>
    <xf numFmtId="0" fontId="25" fillId="0" borderId="0" xfId="126" applyFont="1">
      <alignment/>
      <protection/>
    </xf>
    <xf numFmtId="0" fontId="28" fillId="36" borderId="0" xfId="126" applyFont="1" applyFill="1" applyAlignment="1">
      <alignment horizontal="center"/>
      <protection/>
    </xf>
    <xf numFmtId="0" fontId="9" fillId="34" borderId="60" xfId="126" applyFont="1" applyFill="1" applyBorder="1">
      <alignment/>
      <protection/>
    </xf>
    <xf numFmtId="1" fontId="13" fillId="34" borderId="13" xfId="137" applyNumberFormat="1" applyFont="1" applyFill="1" applyBorder="1" applyAlignment="1" applyProtection="1" quotePrefix="1">
      <alignment horizontal="right"/>
      <protection/>
    </xf>
    <xf numFmtId="1" fontId="13" fillId="34" borderId="14" xfId="137" applyNumberFormat="1" applyFont="1" applyFill="1" applyBorder="1" applyAlignment="1" applyProtection="1" quotePrefix="1">
      <alignment horizontal="right"/>
      <protection/>
    </xf>
    <xf numFmtId="1" fontId="13" fillId="34" borderId="14" xfId="137" applyNumberFormat="1" applyFont="1" applyFill="1" applyBorder="1" applyAlignment="1" applyProtection="1">
      <alignment horizontal="right"/>
      <protection/>
    </xf>
    <xf numFmtId="1" fontId="13" fillId="34" borderId="33" xfId="137" applyNumberFormat="1" applyFont="1" applyFill="1" applyBorder="1" applyAlignment="1" applyProtection="1">
      <alignment horizontal="right"/>
      <protection/>
    </xf>
    <xf numFmtId="0" fontId="13" fillId="0" borderId="60" xfId="126" applyFont="1" applyBorder="1" applyAlignment="1">
      <alignment horizontal="left"/>
      <protection/>
    </xf>
    <xf numFmtId="2" fontId="9" fillId="0" borderId="14" xfId="137" applyNumberFormat="1" applyFont="1" applyFill="1" applyBorder="1">
      <alignment/>
      <protection/>
    </xf>
    <xf numFmtId="2" fontId="9" fillId="0" borderId="14" xfId="222" applyNumberFormat="1" applyFont="1" applyFill="1" applyBorder="1">
      <alignment/>
      <protection/>
    </xf>
    <xf numFmtId="164" fontId="9" fillId="0" borderId="14" xfId="222" applyNumberFormat="1" applyFont="1" applyFill="1" applyBorder="1">
      <alignment/>
      <protection/>
    </xf>
    <xf numFmtId="164" fontId="9" fillId="0" borderId="33" xfId="222" applyNumberFormat="1" applyFont="1" applyFill="1" applyBorder="1">
      <alignment/>
      <protection/>
    </xf>
    <xf numFmtId="0" fontId="13" fillId="0" borderId="52" xfId="126" applyFont="1" applyBorder="1" applyAlignment="1">
      <alignment horizontal="left"/>
      <protection/>
    </xf>
    <xf numFmtId="2" fontId="9" fillId="0" borderId="53" xfId="137" applyNumberFormat="1" applyFont="1" applyFill="1" applyBorder="1">
      <alignment/>
      <protection/>
    </xf>
    <xf numFmtId="164" fontId="9" fillId="0" borderId="53" xfId="222" applyNumberFormat="1" applyFont="1" applyFill="1" applyBorder="1">
      <alignment/>
      <protection/>
    </xf>
    <xf numFmtId="164" fontId="9" fillId="0" borderId="54" xfId="222" applyNumberFormat="1" applyFont="1" applyFill="1" applyBorder="1">
      <alignment/>
      <protection/>
    </xf>
    <xf numFmtId="0" fontId="40" fillId="0" borderId="0" xfId="126" applyFont="1">
      <alignment/>
      <protection/>
    </xf>
    <xf numFmtId="0" fontId="2" fillId="0" borderId="0" xfId="126" applyFont="1">
      <alignment/>
      <protection/>
    </xf>
    <xf numFmtId="173" fontId="9" fillId="0" borderId="0" xfId="230" applyNumberFormat="1" applyFont="1">
      <alignment/>
      <protection/>
    </xf>
    <xf numFmtId="0" fontId="13" fillId="35" borderId="87" xfId="126" applyFont="1" applyFill="1" applyBorder="1" applyAlignment="1">
      <alignment horizontal="center"/>
      <protection/>
    </xf>
    <xf numFmtId="173" fontId="13" fillId="35" borderId="14" xfId="230" applyNumberFormat="1" applyFont="1" applyFill="1" applyBorder="1" applyAlignment="1" applyProtection="1">
      <alignment horizontal="center" vertical="center" wrapText="1"/>
      <protection/>
    </xf>
    <xf numFmtId="173" fontId="13" fillId="35" borderId="33" xfId="230" applyNumberFormat="1" applyFont="1" applyFill="1" applyBorder="1" applyAlignment="1" applyProtection="1">
      <alignment horizontal="center" vertical="center" wrapText="1"/>
      <protection/>
    </xf>
    <xf numFmtId="173" fontId="9" fillId="0" borderId="60" xfId="230" applyNumberFormat="1" applyFont="1" applyBorder="1" applyAlignment="1" applyProtection="1">
      <alignment horizontal="left"/>
      <protection/>
    </xf>
    <xf numFmtId="164" fontId="9" fillId="0" borderId="14" xfId="126" applyNumberFormat="1" applyFont="1" applyBorder="1" applyAlignment="1">
      <alignment horizontal="center"/>
      <protection/>
    </xf>
    <xf numFmtId="164" fontId="9" fillId="0" borderId="33" xfId="126" applyNumberFormat="1" applyFont="1" applyBorder="1" applyAlignment="1">
      <alignment horizontal="center"/>
      <protection/>
    </xf>
    <xf numFmtId="173" fontId="13" fillId="0" borderId="52" xfId="152" applyNumberFormat="1" applyFont="1" applyBorder="1" applyAlignment="1" applyProtection="1">
      <alignment horizontal="left"/>
      <protection/>
    </xf>
    <xf numFmtId="164" fontId="13" fillId="0" borderId="81" xfId="126" applyNumberFormat="1" applyFont="1" applyBorder="1" applyAlignment="1">
      <alignment horizontal="center"/>
      <protection/>
    </xf>
    <xf numFmtId="164" fontId="13" fillId="0" borderId="53" xfId="126" applyNumberFormat="1" applyFont="1" applyBorder="1" applyAlignment="1">
      <alignment horizontal="center"/>
      <protection/>
    </xf>
    <xf numFmtId="164" fontId="13" fillId="0" borderId="54" xfId="126" applyNumberFormat="1" applyFont="1" applyBorder="1" applyAlignment="1">
      <alignment horizontal="center"/>
      <protection/>
    </xf>
    <xf numFmtId="173" fontId="8" fillId="0" borderId="0" xfId="152" applyNumberFormat="1" applyFont="1" applyBorder="1" applyAlignment="1" applyProtection="1">
      <alignment horizontal="center" vertical="center"/>
      <protection/>
    </xf>
    <xf numFmtId="164" fontId="9" fillId="0" borderId="14" xfId="126" applyNumberFormat="1" applyFont="1" applyFill="1" applyBorder="1" applyAlignment="1">
      <alignment horizontal="center"/>
      <protection/>
    </xf>
    <xf numFmtId="173" fontId="7" fillId="0" borderId="0" xfId="232" applyNumberFormat="1" applyFont="1" applyBorder="1" applyAlignment="1">
      <alignment/>
      <protection/>
    </xf>
    <xf numFmtId="173" fontId="13" fillId="35" borderId="87" xfId="232" applyNumberFormat="1" applyFont="1" applyFill="1" applyBorder="1" applyAlignment="1">
      <alignment horizontal="center"/>
      <protection/>
    </xf>
    <xf numFmtId="173" fontId="13" fillId="35" borderId="14" xfId="232" applyNumberFormat="1" applyFont="1" applyFill="1" applyBorder="1" applyAlignment="1">
      <alignment/>
      <protection/>
    </xf>
    <xf numFmtId="0" fontId="13" fillId="35" borderId="14" xfId="126" applyFont="1" applyFill="1" applyBorder="1" applyAlignment="1">
      <alignment horizontal="center" wrapText="1"/>
      <protection/>
    </xf>
    <xf numFmtId="0" fontId="13" fillId="35" borderId="33" xfId="126" applyFont="1" applyFill="1" applyBorder="1" applyAlignment="1">
      <alignment horizontal="center" wrapText="1"/>
      <protection/>
    </xf>
    <xf numFmtId="173" fontId="9" fillId="0" borderId="60" xfId="232" applyNumberFormat="1" applyFont="1" applyBorder="1" applyAlignment="1">
      <alignment horizontal="left"/>
      <protection/>
    </xf>
    <xf numFmtId="164" fontId="7" fillId="0" borderId="14" xfId="232" applyNumberFormat="1" applyFont="1" applyBorder="1" applyAlignment="1">
      <alignment/>
      <protection/>
    </xf>
    <xf numFmtId="173" fontId="13" fillId="0" borderId="52" xfId="232" applyNumberFormat="1" applyFont="1" applyBorder="1" applyAlignment="1">
      <alignment horizontal="left"/>
      <protection/>
    </xf>
    <xf numFmtId="164" fontId="8" fillId="0" borderId="53" xfId="232" applyNumberFormat="1" applyFont="1" applyBorder="1" applyAlignment="1">
      <alignment/>
      <protection/>
    </xf>
    <xf numFmtId="173" fontId="6" fillId="0" borderId="0" xfId="232" applyNumberFormat="1">
      <alignment/>
      <protection/>
    </xf>
    <xf numFmtId="164" fontId="2" fillId="0" borderId="0" xfId="126" applyNumberFormat="1" applyFont="1">
      <alignment/>
      <protection/>
    </xf>
    <xf numFmtId="0" fontId="13" fillId="35" borderId="13" xfId="126" applyFont="1" applyFill="1" applyBorder="1" applyAlignment="1">
      <alignment horizontal="center" wrapText="1"/>
      <protection/>
    </xf>
    <xf numFmtId="164" fontId="9" fillId="0" borderId="13" xfId="126" applyNumberFormat="1" applyFont="1" applyBorder="1" applyAlignment="1">
      <alignment horizontal="center"/>
      <protection/>
    </xf>
    <xf numFmtId="173" fontId="13" fillId="35" borderId="13" xfId="230" applyNumberFormat="1" applyFont="1" applyFill="1" applyBorder="1" applyAlignment="1" applyProtection="1">
      <alignment horizontal="center" vertical="center" wrapText="1"/>
      <protection/>
    </xf>
    <xf numFmtId="0" fontId="13" fillId="35" borderId="14" xfId="126" applyFont="1" applyFill="1" applyBorder="1" applyAlignment="1">
      <alignment horizontal="center" vertical="center"/>
      <protection/>
    </xf>
    <xf numFmtId="0" fontId="13" fillId="0" borderId="0" xfId="182" applyFont="1" applyFill="1" applyAlignment="1">
      <alignment horizontal="center"/>
      <protection/>
    </xf>
    <xf numFmtId="0" fontId="2" fillId="0" borderId="0" xfId="182">
      <alignment/>
      <protection/>
    </xf>
    <xf numFmtId="0" fontId="8" fillId="0" borderId="0" xfId="182" applyFont="1" applyFill="1" applyAlignment="1">
      <alignment horizontal="center"/>
      <protection/>
    </xf>
    <xf numFmtId="0" fontId="17" fillId="0" borderId="0" xfId="182" applyFont="1" applyFill="1" applyBorder="1" applyAlignment="1">
      <alignment horizontal="right"/>
      <protection/>
    </xf>
    <xf numFmtId="0" fontId="13" fillId="0" borderId="0" xfId="182" applyFont="1" applyFill="1" applyBorder="1" applyAlignment="1">
      <alignment horizontal="center" vertical="center"/>
      <protection/>
    </xf>
    <xf numFmtId="0" fontId="13" fillId="35" borderId="11" xfId="182" applyFont="1" applyFill="1" applyBorder="1" applyAlignment="1" applyProtection="1">
      <alignment horizontal="center" vertical="center" wrapText="1"/>
      <protection locked="0"/>
    </xf>
    <xf numFmtId="1" fontId="13" fillId="0" borderId="30" xfId="182" applyNumberFormat="1" applyFont="1" applyBorder="1" applyAlignment="1" applyProtection="1">
      <alignment horizontal="center"/>
      <protection locked="0"/>
    </xf>
    <xf numFmtId="0" fontId="13" fillId="0" borderId="25" xfId="182" applyFont="1" applyBorder="1" applyAlignment="1" applyProtection="1">
      <alignment horizontal="left"/>
      <protection locked="0"/>
    </xf>
    <xf numFmtId="167" fontId="13" fillId="0" borderId="25" xfId="182" applyNumberFormat="1" applyFont="1" applyBorder="1" applyAlignment="1" applyProtection="1">
      <alignment horizontal="right"/>
      <protection locked="0"/>
    </xf>
    <xf numFmtId="167" fontId="13" fillId="0" borderId="29" xfId="182" applyNumberFormat="1" applyFont="1" applyBorder="1" applyAlignment="1" applyProtection="1">
      <alignment horizontal="right"/>
      <protection locked="0"/>
    </xf>
    <xf numFmtId="167" fontId="13" fillId="0" borderId="0" xfId="182" applyNumberFormat="1" applyFont="1" applyFill="1" applyBorder="1" applyAlignment="1" applyProtection="1">
      <alignment horizontal="right"/>
      <protection locked="0"/>
    </xf>
    <xf numFmtId="164" fontId="2" fillId="0" borderId="0" xfId="182" applyNumberFormat="1">
      <alignment/>
      <protection/>
    </xf>
    <xf numFmtId="1" fontId="14" fillId="0" borderId="10" xfId="182" applyNumberFormat="1" applyFont="1" applyBorder="1" applyAlignment="1" applyProtection="1">
      <alignment horizontal="center"/>
      <protection locked="0"/>
    </xf>
    <xf numFmtId="0" fontId="9" fillId="0" borderId="16" xfId="182" applyFont="1" applyBorder="1" applyAlignment="1" applyProtection="1">
      <alignment horizontal="left"/>
      <protection locked="0"/>
    </xf>
    <xf numFmtId="0" fontId="9" fillId="0" borderId="16" xfId="182" applyFont="1" applyBorder="1" applyAlignment="1" applyProtection="1">
      <alignment horizontal="right"/>
      <protection locked="0"/>
    </xf>
    <xf numFmtId="167" fontId="9" fillId="0" borderId="16" xfId="182" applyNumberFormat="1" applyFont="1" applyBorder="1" applyAlignment="1">
      <alignment horizontal="right"/>
      <protection/>
    </xf>
    <xf numFmtId="167" fontId="9" fillId="0" borderId="16" xfId="182" applyNumberFormat="1" applyFont="1" applyBorder="1" applyAlignment="1" applyProtection="1">
      <alignment horizontal="right"/>
      <protection locked="0"/>
    </xf>
    <xf numFmtId="167" fontId="9" fillId="0" borderId="17" xfId="182" applyNumberFormat="1" applyFont="1" applyBorder="1" applyAlignment="1" applyProtection="1">
      <alignment horizontal="right"/>
      <protection locked="0"/>
    </xf>
    <xf numFmtId="167" fontId="9" fillId="0" borderId="0" xfId="182" applyNumberFormat="1" applyFont="1" applyFill="1" applyBorder="1" applyAlignment="1" applyProtection="1">
      <alignment horizontal="right"/>
      <protection locked="0"/>
    </xf>
    <xf numFmtId="1" fontId="13" fillId="0" borderId="10" xfId="182" applyNumberFormat="1" applyFont="1" applyBorder="1" applyAlignment="1" applyProtection="1">
      <alignment horizontal="center"/>
      <protection locked="0"/>
    </xf>
    <xf numFmtId="1" fontId="9" fillId="0" borderId="10" xfId="182" applyNumberFormat="1" applyFont="1" applyBorder="1" applyAlignment="1" applyProtection="1">
      <alignment horizontal="center"/>
      <protection locked="0"/>
    </xf>
    <xf numFmtId="1" fontId="20" fillId="0" borderId="10" xfId="182" applyNumberFormat="1" applyFont="1" applyBorder="1" applyAlignment="1" applyProtection="1">
      <alignment horizontal="center"/>
      <protection locked="0"/>
    </xf>
    <xf numFmtId="0" fontId="13" fillId="0" borderId="16" xfId="182" applyFont="1" applyBorder="1" applyAlignment="1" applyProtection="1">
      <alignment horizontal="left"/>
      <protection locked="0"/>
    </xf>
    <xf numFmtId="167" fontId="13" fillId="0" borderId="16" xfId="182" applyNumberFormat="1" applyFont="1" applyBorder="1" applyAlignment="1" applyProtection="1">
      <alignment horizontal="right"/>
      <protection locked="0"/>
    </xf>
    <xf numFmtId="167" fontId="13" fillId="0" borderId="17" xfId="182" applyNumberFormat="1" applyFont="1" applyBorder="1" applyAlignment="1" applyProtection="1">
      <alignment horizontal="right"/>
      <protection locked="0"/>
    </xf>
    <xf numFmtId="167" fontId="9" fillId="0" borderId="16" xfId="182" applyNumberFormat="1" applyFont="1" applyBorder="1" applyAlignment="1" applyProtection="1">
      <alignment horizontal="right"/>
      <protection/>
    </xf>
    <xf numFmtId="0" fontId="13" fillId="0" borderId="16" xfId="182" applyFont="1" applyBorder="1" applyAlignment="1" applyProtection="1">
      <alignment horizontal="right"/>
      <protection locked="0"/>
    </xf>
    <xf numFmtId="167" fontId="14" fillId="0" borderId="16" xfId="182" applyNumberFormat="1" applyFont="1" applyBorder="1" applyAlignment="1" applyProtection="1">
      <alignment horizontal="right"/>
      <protection locked="0"/>
    </xf>
    <xf numFmtId="1" fontId="9" fillId="0" borderId="10" xfId="182" applyNumberFormat="1" applyFont="1" applyBorder="1" applyProtection="1">
      <alignment/>
      <protection locked="0"/>
    </xf>
    <xf numFmtId="1" fontId="14" fillId="0" borderId="10" xfId="182" applyNumberFormat="1" applyFont="1" applyBorder="1" applyProtection="1">
      <alignment/>
      <protection locked="0"/>
    </xf>
    <xf numFmtId="1" fontId="20" fillId="0" borderId="10" xfId="182" applyNumberFormat="1" applyFont="1" applyBorder="1" applyProtection="1">
      <alignment/>
      <protection locked="0"/>
    </xf>
    <xf numFmtId="0" fontId="13" fillId="0" borderId="16" xfId="182" applyFont="1" applyFill="1" applyBorder="1" applyAlignment="1" applyProtection="1">
      <alignment horizontal="left"/>
      <protection locked="0"/>
    </xf>
    <xf numFmtId="0" fontId="13" fillId="0" borderId="16" xfId="182" applyFont="1" applyFill="1" applyBorder="1" applyAlignment="1" applyProtection="1">
      <alignment horizontal="right"/>
      <protection locked="0"/>
    </xf>
    <xf numFmtId="167" fontId="13" fillId="0" borderId="16" xfId="182" applyNumberFormat="1" applyFont="1" applyFill="1" applyBorder="1" applyAlignment="1">
      <alignment horizontal="right"/>
      <protection/>
    </xf>
    <xf numFmtId="0" fontId="9" fillId="0" borderId="16" xfId="182" applyFont="1" applyFill="1" applyBorder="1" applyAlignment="1" applyProtection="1">
      <alignment horizontal="left" indent="1"/>
      <protection locked="0"/>
    </xf>
    <xf numFmtId="0" fontId="9" fillId="0" borderId="16" xfId="182" applyFont="1" applyFill="1" applyBorder="1" applyAlignment="1" applyProtection="1">
      <alignment/>
      <protection locked="0"/>
    </xf>
    <xf numFmtId="174" fontId="9" fillId="0" borderId="16" xfId="182" applyNumberFormat="1" applyFont="1" applyFill="1" applyBorder="1" applyAlignment="1">
      <alignment horizontal="right"/>
      <protection/>
    </xf>
    <xf numFmtId="178" fontId="9" fillId="0" borderId="16" xfId="182" applyNumberFormat="1" applyFont="1" applyBorder="1" applyAlignment="1">
      <alignment horizontal="right"/>
      <protection/>
    </xf>
    <xf numFmtId="174" fontId="9" fillId="0" borderId="16" xfId="182" applyNumberFormat="1" applyFont="1" applyBorder="1" applyAlignment="1" applyProtection="1">
      <alignment horizontal="right"/>
      <protection locked="0"/>
    </xf>
    <xf numFmtId="174" fontId="9" fillId="0" borderId="17" xfId="182" applyNumberFormat="1" applyFont="1" applyBorder="1" applyAlignment="1" applyProtection="1">
      <alignment horizontal="right"/>
      <protection locked="0"/>
    </xf>
    <xf numFmtId="174" fontId="9" fillId="0" borderId="0" xfId="182" applyNumberFormat="1" applyFont="1" applyFill="1" applyBorder="1" applyAlignment="1" applyProtection="1">
      <alignment horizontal="right"/>
      <protection locked="0"/>
    </xf>
    <xf numFmtId="167" fontId="9" fillId="0" borderId="16" xfId="182" applyNumberFormat="1" applyFont="1" applyFill="1" applyBorder="1" applyAlignment="1">
      <alignment horizontal="right"/>
      <protection/>
    </xf>
    <xf numFmtId="0" fontId="13" fillId="0" borderId="10" xfId="182" applyFont="1" applyBorder="1">
      <alignment/>
      <protection/>
    </xf>
    <xf numFmtId="0" fontId="13" fillId="0" borderId="16" xfId="182" applyFont="1" applyBorder="1">
      <alignment/>
      <protection/>
    </xf>
    <xf numFmtId="0" fontId="9" fillId="0" borderId="10" xfId="182" applyFont="1" applyBorder="1">
      <alignment/>
      <protection/>
    </xf>
    <xf numFmtId="0" fontId="9" fillId="0" borderId="16" xfId="182" applyFont="1" applyBorder="1">
      <alignment/>
      <protection/>
    </xf>
    <xf numFmtId="0" fontId="13" fillId="0" borderId="34" xfId="182" applyFont="1" applyBorder="1">
      <alignment/>
      <protection/>
    </xf>
    <xf numFmtId="0" fontId="13" fillId="0" borderId="24" xfId="182" applyFont="1" applyBorder="1">
      <alignment/>
      <protection/>
    </xf>
    <xf numFmtId="167" fontId="13" fillId="0" borderId="24" xfId="182" applyNumberFormat="1" applyFont="1" applyBorder="1" applyAlignment="1" applyProtection="1">
      <alignment horizontal="right"/>
      <protection locked="0"/>
    </xf>
    <xf numFmtId="178" fontId="9" fillId="0" borderId="24" xfId="182" applyNumberFormat="1" applyFont="1" applyBorder="1" applyAlignment="1">
      <alignment horizontal="right"/>
      <protection/>
    </xf>
    <xf numFmtId="167" fontId="13" fillId="0" borderId="32" xfId="182" applyNumberFormat="1" applyFont="1" applyBorder="1" applyAlignment="1" applyProtection="1">
      <alignment horizontal="right"/>
      <protection locked="0"/>
    </xf>
    <xf numFmtId="0" fontId="2" fillId="0" borderId="0" xfId="182" applyFont="1" applyFill="1">
      <alignment/>
      <protection/>
    </xf>
    <xf numFmtId="0" fontId="2" fillId="0" borderId="0" xfId="182" applyFont="1">
      <alignment/>
      <protection/>
    </xf>
    <xf numFmtId="0" fontId="2" fillId="0" borderId="0" xfId="182" applyFill="1">
      <alignment/>
      <protection/>
    </xf>
    <xf numFmtId="2" fontId="2" fillId="0" borderId="0" xfId="182" applyNumberFormat="1" applyFont="1">
      <alignment/>
      <protection/>
    </xf>
    <xf numFmtId="2" fontId="2" fillId="0" borderId="0" xfId="182" applyNumberFormat="1" applyFont="1" applyFill="1">
      <alignment/>
      <protection/>
    </xf>
    <xf numFmtId="0" fontId="14" fillId="0" borderId="0" xfId="0" applyFont="1" applyFill="1" applyBorder="1" applyAlignment="1">
      <alignment/>
    </xf>
    <xf numFmtId="167" fontId="14" fillId="0" borderId="0" xfId="0" applyNumberFormat="1" applyFont="1" applyFill="1" applyBorder="1" applyAlignment="1" applyProtection="1">
      <alignment/>
      <protection/>
    </xf>
    <xf numFmtId="167" fontId="29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quotePrefix="1">
      <alignment/>
    </xf>
    <xf numFmtId="167" fontId="14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/>
    </xf>
    <xf numFmtId="0" fontId="9" fillId="0" borderId="0" xfId="182" applyFont="1">
      <alignment/>
      <protection/>
    </xf>
    <xf numFmtId="0" fontId="9" fillId="0" borderId="0" xfId="182" applyFont="1" applyFill="1" applyBorder="1">
      <alignment/>
      <protection/>
    </xf>
    <xf numFmtId="0" fontId="13" fillId="0" borderId="0" xfId="182" applyFont="1" applyFill="1" applyBorder="1" applyAlignment="1">
      <alignment horizontal="center"/>
      <protection/>
    </xf>
    <xf numFmtId="0" fontId="9" fillId="0" borderId="0" xfId="182" applyFont="1" applyFill="1">
      <alignment/>
      <protection/>
    </xf>
    <xf numFmtId="164" fontId="9" fillId="0" borderId="0" xfId="182" applyNumberFormat="1" applyFont="1" applyFill="1">
      <alignment/>
      <protection/>
    </xf>
    <xf numFmtId="0" fontId="13" fillId="0" borderId="59" xfId="0" applyFont="1" applyFill="1" applyBorder="1" applyAlignment="1">
      <alignment/>
    </xf>
    <xf numFmtId="168" fontId="13" fillId="0" borderId="61" xfId="0" applyNumberFormat="1" applyFont="1" applyFill="1" applyBorder="1" applyAlignment="1" applyProtection="1">
      <alignment horizontal="center"/>
      <protection/>
    </xf>
    <xf numFmtId="168" fontId="13" fillId="0" borderId="62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/>
    </xf>
    <xf numFmtId="168" fontId="13" fillId="0" borderId="0" xfId="0" applyNumberFormat="1" applyFont="1" applyFill="1" applyBorder="1" applyAlignment="1" applyProtection="1" quotePrefix="1">
      <alignment horizontal="center"/>
      <protection/>
    </xf>
    <xf numFmtId="168" fontId="13" fillId="0" borderId="0" xfId="0" applyNumberFormat="1" applyFont="1" applyFill="1" applyBorder="1" applyAlignment="1">
      <alignment horizontal="center"/>
    </xf>
    <xf numFmtId="168" fontId="13" fillId="0" borderId="45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 quotePrefix="1">
      <alignment horizontal="center"/>
      <protection/>
    </xf>
    <xf numFmtId="0" fontId="13" fillId="0" borderId="45" xfId="0" applyFont="1" applyFill="1" applyBorder="1" applyAlignment="1" applyProtection="1" quotePrefix="1">
      <alignment horizontal="center"/>
      <protection/>
    </xf>
    <xf numFmtId="0" fontId="13" fillId="0" borderId="43" xfId="0" applyFont="1" applyFill="1" applyBorder="1" applyAlignment="1" applyProtection="1">
      <alignment horizontal="center"/>
      <protection/>
    </xf>
    <xf numFmtId="168" fontId="13" fillId="0" borderId="28" xfId="0" applyNumberFormat="1" applyFont="1" applyFill="1" applyBorder="1" applyAlignment="1" applyProtection="1">
      <alignment horizontal="right"/>
      <protection/>
    </xf>
    <xf numFmtId="168" fontId="13" fillId="0" borderId="45" xfId="0" applyNumberFormat="1" applyFont="1" applyFill="1" applyBorder="1" applyAlignment="1" applyProtection="1">
      <alignment horizontal="center"/>
      <protection/>
    </xf>
    <xf numFmtId="168" fontId="13" fillId="0" borderId="44" xfId="0" applyNumberFormat="1" applyFont="1" applyFill="1" applyBorder="1" applyAlignment="1" applyProtection="1">
      <alignment horizontal="center"/>
      <protection/>
    </xf>
    <xf numFmtId="174" fontId="9" fillId="0" borderId="60" xfId="0" applyNumberFormat="1" applyFont="1" applyFill="1" applyBorder="1" applyAlignment="1" applyProtection="1">
      <alignment horizontal="left"/>
      <protection/>
    </xf>
    <xf numFmtId="167" fontId="9" fillId="0" borderId="41" xfId="0" applyNumberFormat="1" applyFont="1" applyFill="1" applyBorder="1" applyAlignment="1" applyProtection="1">
      <alignment/>
      <protection/>
    </xf>
    <xf numFmtId="167" fontId="9" fillId="0" borderId="13" xfId="0" applyNumberFormat="1" applyFont="1" applyFill="1" applyBorder="1" applyAlignment="1" applyProtection="1">
      <alignment/>
      <protection/>
    </xf>
    <xf numFmtId="167" fontId="9" fillId="0" borderId="38" xfId="0" applyNumberFormat="1" applyFont="1" applyFill="1" applyBorder="1" applyAlignment="1" applyProtection="1">
      <alignment/>
      <protection/>
    </xf>
    <xf numFmtId="168" fontId="19" fillId="0" borderId="13" xfId="0" applyNumberFormat="1" applyFont="1" applyFill="1" applyBorder="1" applyAlignment="1" applyProtection="1">
      <alignment/>
      <protection/>
    </xf>
    <xf numFmtId="168" fontId="19" fillId="0" borderId="13" xfId="0" applyNumberFormat="1" applyFont="1" applyFill="1" applyBorder="1" applyAlignment="1" applyProtection="1" quotePrefix="1">
      <alignment horizontal="left"/>
      <protection/>
    </xf>
    <xf numFmtId="167" fontId="9" fillId="0" borderId="15" xfId="0" applyNumberFormat="1" applyFont="1" applyFill="1" applyBorder="1" applyAlignment="1" applyProtection="1">
      <alignment/>
      <protection/>
    </xf>
    <xf numFmtId="174" fontId="9" fillId="0" borderId="10" xfId="0" applyNumberFormat="1" applyFont="1" applyFill="1" applyBorder="1" applyAlignment="1" applyProtection="1">
      <alignment horizontal="left"/>
      <protection/>
    </xf>
    <xf numFmtId="167" fontId="9" fillId="0" borderId="0" xfId="0" applyNumberFormat="1" applyFont="1" applyFill="1" applyBorder="1" applyAlignment="1" applyProtection="1">
      <alignment/>
      <protection/>
    </xf>
    <xf numFmtId="167" fontId="9" fillId="0" borderId="45" xfId="0" applyNumberFormat="1" applyFont="1" applyFill="1" applyBorder="1" applyAlignment="1" applyProtection="1">
      <alignment/>
      <protection/>
    </xf>
    <xf numFmtId="167" fontId="9" fillId="0" borderId="43" xfId="0" applyNumberFormat="1" applyFont="1" applyFill="1" applyBorder="1" applyAlignment="1" applyProtection="1">
      <alignment/>
      <protection/>
    </xf>
    <xf numFmtId="168" fontId="19" fillId="0" borderId="45" xfId="0" applyNumberFormat="1" applyFont="1" applyFill="1" applyBorder="1" applyAlignment="1" applyProtection="1">
      <alignment/>
      <protection/>
    </xf>
    <xf numFmtId="167" fontId="9" fillId="0" borderId="44" xfId="0" applyNumberFormat="1" applyFont="1" applyFill="1" applyBorder="1" applyAlignment="1" applyProtection="1">
      <alignment/>
      <protection/>
    </xf>
    <xf numFmtId="174" fontId="9" fillId="0" borderId="60" xfId="0" applyNumberFormat="1" applyFont="1" applyFill="1" applyBorder="1" applyAlignment="1" applyProtection="1" quotePrefix="1">
      <alignment horizontal="left"/>
      <protection/>
    </xf>
    <xf numFmtId="174" fontId="13" fillId="0" borderId="10" xfId="0" applyNumberFormat="1" applyFont="1" applyFill="1" applyBorder="1" applyAlignment="1" applyProtection="1">
      <alignment horizontal="left"/>
      <protection/>
    </xf>
    <xf numFmtId="167" fontId="13" fillId="0" borderId="0" xfId="0" applyNumberFormat="1" applyFont="1" applyFill="1" applyBorder="1" applyAlignment="1" applyProtection="1">
      <alignment/>
      <protection/>
    </xf>
    <xf numFmtId="167" fontId="13" fillId="0" borderId="45" xfId="0" applyNumberFormat="1" applyFont="1" applyFill="1" applyBorder="1" applyAlignment="1" applyProtection="1">
      <alignment/>
      <protection/>
    </xf>
    <xf numFmtId="167" fontId="13" fillId="0" borderId="43" xfId="0" applyNumberFormat="1" applyFont="1" applyFill="1" applyBorder="1" applyAlignment="1" applyProtection="1">
      <alignment/>
      <protection/>
    </xf>
    <xf numFmtId="168" fontId="16" fillId="0" borderId="45" xfId="0" applyNumberFormat="1" applyFont="1" applyFill="1" applyBorder="1" applyAlignment="1" applyProtection="1">
      <alignment/>
      <protection/>
    </xf>
    <xf numFmtId="167" fontId="13" fillId="0" borderId="44" xfId="0" applyNumberFormat="1" applyFont="1" applyFill="1" applyBorder="1" applyAlignment="1" applyProtection="1">
      <alignment/>
      <protection/>
    </xf>
    <xf numFmtId="0" fontId="9" fillId="0" borderId="4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74" fontId="9" fillId="0" borderId="34" xfId="0" applyNumberFormat="1" applyFont="1" applyFill="1" applyBorder="1" applyAlignment="1" applyProtection="1">
      <alignment horizontal="left"/>
      <protection/>
    </xf>
    <xf numFmtId="167" fontId="9" fillId="0" borderId="48" xfId="0" applyNumberFormat="1" applyFont="1" applyFill="1" applyBorder="1" applyAlignment="1" applyProtection="1">
      <alignment/>
      <protection/>
    </xf>
    <xf numFmtId="167" fontId="9" fillId="0" borderId="49" xfId="0" applyNumberFormat="1" applyFont="1" applyFill="1" applyBorder="1" applyAlignment="1" applyProtection="1">
      <alignment/>
      <protection/>
    </xf>
    <xf numFmtId="167" fontId="9" fillId="0" borderId="50" xfId="0" applyNumberFormat="1" applyFont="1" applyFill="1" applyBorder="1" applyAlignment="1" applyProtection="1">
      <alignment/>
      <protection/>
    </xf>
    <xf numFmtId="168" fontId="19" fillId="0" borderId="49" xfId="0" applyNumberFormat="1" applyFont="1" applyFill="1" applyBorder="1" applyAlignment="1" applyProtection="1">
      <alignment/>
      <protection/>
    </xf>
    <xf numFmtId="0" fontId="9" fillId="0" borderId="49" xfId="0" applyFont="1" applyFill="1" applyBorder="1" applyAlignment="1">
      <alignment/>
    </xf>
    <xf numFmtId="167" fontId="9" fillId="0" borderId="51" xfId="0" applyNumberFormat="1" applyFont="1" applyFill="1" applyBorder="1" applyAlignment="1" applyProtection="1">
      <alignment/>
      <protection/>
    </xf>
    <xf numFmtId="17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167" fontId="27" fillId="0" borderId="0" xfId="0" applyNumberFormat="1" applyFont="1" applyFill="1" applyBorder="1" applyAlignment="1" applyProtection="1">
      <alignment/>
      <protection/>
    </xf>
    <xf numFmtId="174" fontId="20" fillId="0" borderId="0" xfId="0" applyNumberFormat="1" applyFont="1" applyFill="1" applyBorder="1" applyAlignment="1" applyProtection="1">
      <alignment horizontal="left"/>
      <protection/>
    </xf>
    <xf numFmtId="168" fontId="26" fillId="0" borderId="13" xfId="0" applyNumberFormat="1" applyFont="1" applyFill="1" applyBorder="1" applyAlignment="1" applyProtection="1">
      <alignment horizontal="left"/>
      <protection/>
    </xf>
    <xf numFmtId="168" fontId="26" fillId="0" borderId="13" xfId="0" applyNumberFormat="1" applyFont="1" applyFill="1" applyBorder="1" applyAlignment="1" applyProtection="1" quotePrefix="1">
      <alignment/>
      <protection/>
    </xf>
    <xf numFmtId="174" fontId="9" fillId="0" borderId="10" xfId="0" applyNumberFormat="1" applyFont="1" applyFill="1" applyBorder="1" applyAlignment="1" applyProtection="1" quotePrefix="1">
      <alignment horizontal="left"/>
      <protection/>
    </xf>
    <xf numFmtId="168" fontId="9" fillId="0" borderId="45" xfId="0" applyNumberFormat="1" applyFont="1" applyFill="1" applyBorder="1" applyAlignment="1" applyProtection="1">
      <alignment/>
      <protection/>
    </xf>
    <xf numFmtId="168" fontId="26" fillId="0" borderId="13" xfId="0" applyNumberFormat="1" applyFont="1" applyFill="1" applyBorder="1" applyAlignment="1" applyProtection="1" quotePrefix="1">
      <alignment horizontal="left"/>
      <protection/>
    </xf>
    <xf numFmtId="167" fontId="22" fillId="0" borderId="0" xfId="0" applyNumberFormat="1" applyFont="1" applyFill="1" applyBorder="1" applyAlignment="1" applyProtection="1">
      <alignment/>
      <protection/>
    </xf>
    <xf numFmtId="167" fontId="22" fillId="0" borderId="45" xfId="0" applyNumberFormat="1" applyFont="1" applyFill="1" applyBorder="1" applyAlignment="1" applyProtection="1">
      <alignment/>
      <protection/>
    </xf>
    <xf numFmtId="167" fontId="22" fillId="0" borderId="44" xfId="0" applyNumberFormat="1" applyFont="1" applyFill="1" applyBorder="1" applyAlignment="1" applyProtection="1">
      <alignment/>
      <protection/>
    </xf>
    <xf numFmtId="168" fontId="19" fillId="0" borderId="45" xfId="0" applyNumberFormat="1" applyFont="1" applyFill="1" applyBorder="1" applyAlignment="1" applyProtection="1" quotePrefix="1">
      <alignment horizontal="left"/>
      <protection/>
    </xf>
    <xf numFmtId="168" fontId="26" fillId="0" borderId="45" xfId="0" applyNumberFormat="1" applyFont="1" applyFill="1" applyBorder="1" applyAlignment="1" applyProtection="1">
      <alignment horizontal="left"/>
      <protection/>
    </xf>
    <xf numFmtId="168" fontId="26" fillId="0" borderId="45" xfId="0" applyNumberFormat="1" applyFont="1" applyFill="1" applyBorder="1" applyAlignment="1" applyProtection="1" quotePrefix="1">
      <alignment horizontal="left"/>
      <protection/>
    </xf>
    <xf numFmtId="168" fontId="9" fillId="0" borderId="13" xfId="0" applyNumberFormat="1" applyFont="1" applyFill="1" applyBorder="1" applyAlignment="1" applyProtection="1">
      <alignment/>
      <protection/>
    </xf>
    <xf numFmtId="164" fontId="9" fillId="0" borderId="44" xfId="0" applyNumberFormat="1" applyFont="1" applyFill="1" applyBorder="1" applyAlignment="1" applyProtection="1">
      <alignment/>
      <protection/>
    </xf>
    <xf numFmtId="174" fontId="9" fillId="0" borderId="12" xfId="0" applyNumberFormat="1" applyFont="1" applyFill="1" applyBorder="1" applyAlignment="1" applyProtection="1" quotePrefix="1">
      <alignment horizontal="left"/>
      <protection/>
    </xf>
    <xf numFmtId="167" fontId="9" fillId="0" borderId="40" xfId="0" applyNumberFormat="1" applyFont="1" applyFill="1" applyBorder="1" applyAlignment="1" applyProtection="1">
      <alignment/>
      <protection/>
    </xf>
    <xf numFmtId="167" fontId="9" fillId="0" borderId="46" xfId="0" applyNumberFormat="1" applyFont="1" applyFill="1" applyBorder="1" applyAlignment="1" applyProtection="1">
      <alignment/>
      <protection/>
    </xf>
    <xf numFmtId="167" fontId="9" fillId="0" borderId="39" xfId="0" applyNumberFormat="1" applyFont="1" applyFill="1" applyBorder="1" applyAlignment="1" applyProtection="1">
      <alignment/>
      <protection/>
    </xf>
    <xf numFmtId="167" fontId="9" fillId="0" borderId="4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quotePrefix="1">
      <alignment horizontal="left"/>
    </xf>
    <xf numFmtId="167" fontId="9" fillId="0" borderId="0" xfId="0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quotePrefix="1">
      <alignment horizontal="left"/>
    </xf>
    <xf numFmtId="174" fontId="20" fillId="0" borderId="0" xfId="0" applyNumberFormat="1" applyFont="1" applyFill="1" applyBorder="1" applyAlignment="1" applyProtection="1" quotePrefix="1">
      <alignment horizontal="left"/>
      <protection/>
    </xf>
    <xf numFmtId="178" fontId="14" fillId="0" borderId="0" xfId="0" applyNumberFormat="1" applyFont="1" applyFill="1" applyBorder="1" applyAlignment="1" applyProtection="1">
      <alignment horizontal="right"/>
      <protection/>
    </xf>
    <xf numFmtId="178" fontId="14" fillId="0" borderId="0" xfId="0" applyNumberFormat="1" applyFont="1" applyFill="1" applyBorder="1" applyAlignment="1" applyProtection="1">
      <alignment/>
      <protection/>
    </xf>
    <xf numFmtId="168" fontId="14" fillId="0" borderId="0" xfId="0" applyNumberFormat="1" applyFont="1" applyFill="1" applyBorder="1" applyAlignment="1" applyProtection="1">
      <alignment/>
      <protection/>
    </xf>
    <xf numFmtId="178" fontId="14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/>
    </xf>
    <xf numFmtId="0" fontId="13" fillId="0" borderId="61" xfId="0" applyFont="1" applyFill="1" applyBorder="1" applyAlignment="1" applyProtection="1">
      <alignment horizontal="center"/>
      <protection/>
    </xf>
    <xf numFmtId="168" fontId="13" fillId="0" borderId="61" xfId="0" applyNumberFormat="1" applyFont="1" applyFill="1" applyBorder="1" applyAlignment="1">
      <alignment horizontal="center"/>
    </xf>
    <xf numFmtId="168" fontId="13" fillId="0" borderId="62" xfId="0" applyNumberFormat="1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left"/>
    </xf>
    <xf numFmtId="0" fontId="13" fillId="0" borderId="12" xfId="0" applyFont="1" applyFill="1" applyBorder="1" applyAlignment="1">
      <alignment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13" fillId="0" borderId="46" xfId="0" applyFont="1" applyFill="1" applyBorder="1" applyAlignment="1" applyProtection="1" quotePrefix="1">
      <alignment horizontal="center"/>
      <protection/>
    </xf>
    <xf numFmtId="168" fontId="13" fillId="0" borderId="13" xfId="0" applyNumberFormat="1" applyFont="1" applyFill="1" applyBorder="1" applyAlignment="1" applyProtection="1">
      <alignment horizontal="right"/>
      <protection/>
    </xf>
    <xf numFmtId="168" fontId="13" fillId="0" borderId="46" xfId="0" applyNumberFormat="1" applyFont="1" applyFill="1" applyBorder="1" applyAlignment="1" applyProtection="1">
      <alignment horizontal="center"/>
      <protection/>
    </xf>
    <xf numFmtId="168" fontId="13" fillId="0" borderId="47" xfId="0" applyNumberFormat="1" applyFont="1" applyFill="1" applyBorder="1" applyAlignment="1" applyProtection="1">
      <alignment horizontal="center"/>
      <protection/>
    </xf>
    <xf numFmtId="164" fontId="0" fillId="0" borderId="0" xfId="138" applyNumberFormat="1" applyAlignment="1">
      <alignment horizontal="justify" vertical="center"/>
      <protection/>
    </xf>
    <xf numFmtId="164" fontId="10" fillId="0" borderId="0" xfId="138" applyNumberFormat="1" applyFont="1" applyAlignment="1">
      <alignment horizontal="justify" vertical="center"/>
      <protection/>
    </xf>
    <xf numFmtId="0" fontId="11" fillId="0" borderId="45" xfId="178" applyFont="1" applyBorder="1" applyAlignment="1">
      <alignment horizontal="center"/>
      <protection/>
    </xf>
    <xf numFmtId="0" fontId="11" fillId="0" borderId="0" xfId="178" applyFont="1" applyBorder="1" applyAlignment="1">
      <alignment horizontal="center"/>
      <protection/>
    </xf>
    <xf numFmtId="0" fontId="12" fillId="0" borderId="45" xfId="178" applyFont="1" applyBorder="1" applyAlignment="1">
      <alignment horizontal="center"/>
      <protection/>
    </xf>
    <xf numFmtId="0" fontId="12" fillId="0" borderId="0" xfId="178" applyFont="1" applyBorder="1" applyAlignment="1">
      <alignment horizontal="center"/>
      <protection/>
    </xf>
    <xf numFmtId="0" fontId="88" fillId="35" borderId="38" xfId="138" applyFont="1" applyFill="1" applyBorder="1" applyAlignment="1">
      <alignment horizontal="center" vertical="center" wrapText="1"/>
      <protection/>
    </xf>
    <xf numFmtId="0" fontId="88" fillId="35" borderId="13" xfId="138" applyFont="1" applyFill="1" applyBorder="1" applyAlignment="1">
      <alignment horizontal="center" vertical="center" wrapText="1"/>
      <protection/>
    </xf>
    <xf numFmtId="0" fontId="88" fillId="35" borderId="41" xfId="138" applyFont="1" applyFill="1" applyBorder="1" applyAlignment="1">
      <alignment horizontal="center" vertical="center" wrapText="1"/>
      <protection/>
    </xf>
    <xf numFmtId="0" fontId="88" fillId="35" borderId="38" xfId="138" applyFont="1" applyFill="1" applyBorder="1" applyAlignment="1">
      <alignment horizontal="center" vertical="center"/>
      <protection/>
    </xf>
    <xf numFmtId="0" fontId="88" fillId="35" borderId="41" xfId="138" applyFont="1" applyFill="1" applyBorder="1" applyAlignment="1">
      <alignment horizontal="center" vertical="center"/>
      <protection/>
    </xf>
    <xf numFmtId="0" fontId="88" fillId="35" borderId="13" xfId="138" applyFont="1" applyFill="1" applyBorder="1" applyAlignment="1">
      <alignment horizontal="center" vertical="center"/>
      <protection/>
    </xf>
    <xf numFmtId="0" fontId="88" fillId="0" borderId="38" xfId="138" applyFont="1" applyBorder="1" applyAlignment="1">
      <alignment horizontal="center" vertical="center" wrapText="1"/>
      <protection/>
    </xf>
    <xf numFmtId="0" fontId="88" fillId="0" borderId="41" xfId="138" applyFont="1" applyBorder="1" applyAlignment="1">
      <alignment horizontal="center" vertical="center" wrapText="1"/>
      <protection/>
    </xf>
    <xf numFmtId="0" fontId="88" fillId="0" borderId="13" xfId="138" applyFont="1" applyBorder="1" applyAlignment="1">
      <alignment horizontal="center" vertical="center" wrapText="1"/>
      <protection/>
    </xf>
    <xf numFmtId="0" fontId="13" fillId="0" borderId="0" xfId="126" applyFont="1" applyBorder="1" applyAlignment="1">
      <alignment horizontal="center" vertical="center"/>
      <protection/>
    </xf>
    <xf numFmtId="0" fontId="92" fillId="0" borderId="0" xfId="138" applyFont="1" applyBorder="1" applyAlignment="1">
      <alignment horizontal="center"/>
      <protection/>
    </xf>
    <xf numFmtId="0" fontId="86" fillId="0" borderId="0" xfId="138" applyFont="1" applyBorder="1" applyAlignment="1">
      <alignment horizontal="center"/>
      <protection/>
    </xf>
    <xf numFmtId="0" fontId="24" fillId="0" borderId="0" xfId="233" applyFont="1" applyAlignment="1">
      <alignment horizontal="center"/>
      <protection/>
    </xf>
    <xf numFmtId="0" fontId="88" fillId="35" borderId="25" xfId="138" applyFont="1" applyFill="1" applyBorder="1" applyAlignment="1">
      <alignment horizontal="center" vertical="center" wrapText="1"/>
      <protection/>
    </xf>
    <xf numFmtId="0" fontId="88" fillId="35" borderId="11" xfId="138" applyFont="1" applyFill="1" applyBorder="1" applyAlignment="1">
      <alignment horizontal="center" vertical="center" wrapText="1"/>
      <protection/>
    </xf>
    <xf numFmtId="173" fontId="13" fillId="0" borderId="0" xfId="231" applyNumberFormat="1" applyFont="1" applyAlignment="1">
      <alignment horizontal="center"/>
      <protection/>
    </xf>
    <xf numFmtId="173" fontId="8" fillId="0" borderId="0" xfId="231" applyNumberFormat="1" applyFont="1" applyAlignment="1" applyProtection="1">
      <alignment horizontal="center"/>
      <protection/>
    </xf>
    <xf numFmtId="173" fontId="13" fillId="0" borderId="0" xfId="231" applyNumberFormat="1" applyFont="1" applyAlignment="1" applyProtection="1">
      <alignment horizontal="center"/>
      <protection/>
    </xf>
    <xf numFmtId="173" fontId="13" fillId="0" borderId="0" xfId="231" applyNumberFormat="1" applyFont="1" applyBorder="1" applyAlignment="1" quotePrefix="1">
      <alignment horizontal="center"/>
      <protection/>
    </xf>
    <xf numFmtId="173" fontId="13" fillId="35" borderId="59" xfId="231" applyNumberFormat="1" applyFont="1" applyFill="1" applyBorder="1" applyAlignment="1" applyProtection="1">
      <alignment horizontal="center" vertical="center"/>
      <protection/>
    </xf>
    <xf numFmtId="173" fontId="13" fillId="35" borderId="12" xfId="231" applyNumberFormat="1" applyFont="1" applyFill="1" applyBorder="1" applyAlignment="1">
      <alignment horizontal="center" vertical="center"/>
      <protection/>
    </xf>
    <xf numFmtId="173" fontId="13" fillId="33" borderId="87" xfId="231" applyNumberFormat="1" applyFont="1" applyFill="1" applyBorder="1" applyAlignment="1" applyProtection="1">
      <alignment horizontal="center" vertical="center"/>
      <protection/>
    </xf>
    <xf numFmtId="173" fontId="13" fillId="33" borderId="35" xfId="231" applyNumberFormat="1" applyFont="1" applyFill="1" applyBorder="1" applyAlignment="1" applyProtection="1">
      <alignment horizontal="center" vertical="center"/>
      <protection/>
    </xf>
    <xf numFmtId="173" fontId="13" fillId="33" borderId="101" xfId="231" applyNumberFormat="1" applyFont="1" applyFill="1" applyBorder="1" applyAlignment="1" applyProtection="1">
      <alignment horizontal="center" vertical="center"/>
      <protection/>
    </xf>
    <xf numFmtId="173" fontId="13" fillId="33" borderId="102" xfId="231" applyNumberFormat="1" applyFont="1" applyFill="1" applyBorder="1" applyAlignment="1" applyProtection="1">
      <alignment horizontal="center" vertical="center"/>
      <protection/>
    </xf>
    <xf numFmtId="0" fontId="13" fillId="0" borderId="0" xfId="178" applyFont="1" applyBorder="1" applyAlignment="1">
      <alignment horizontal="center" vertical="center"/>
      <protection/>
    </xf>
    <xf numFmtId="0" fontId="8" fillId="0" borderId="0" xfId="233" applyFont="1" applyAlignment="1">
      <alignment horizontal="center"/>
      <protection/>
    </xf>
    <xf numFmtId="0" fontId="13" fillId="33" borderId="92" xfId="233" applyNumberFormat="1" applyFont="1" applyFill="1" applyBorder="1" applyAlignment="1">
      <alignment horizontal="center" vertical="center"/>
      <protection/>
    </xf>
    <xf numFmtId="0" fontId="13" fillId="33" borderId="80" xfId="233" applyFont="1" applyFill="1" applyBorder="1" applyAlignment="1">
      <alignment horizontal="center" vertical="center"/>
      <protection/>
    </xf>
    <xf numFmtId="0" fontId="13" fillId="33" borderId="55" xfId="233" applyFont="1" applyFill="1" applyBorder="1" applyAlignment="1">
      <alignment horizontal="center" vertical="center"/>
      <protection/>
    </xf>
    <xf numFmtId="0" fontId="13" fillId="33" borderId="11" xfId="233" applyFont="1" applyFill="1" applyBorder="1" applyAlignment="1">
      <alignment horizontal="center" vertical="center"/>
      <protection/>
    </xf>
    <xf numFmtId="0" fontId="13" fillId="33" borderId="35" xfId="178" applyFont="1" applyFill="1" applyBorder="1" applyAlignment="1" applyProtection="1" quotePrefix="1">
      <alignment horizontal="center" vertical="center"/>
      <protection/>
    </xf>
    <xf numFmtId="0" fontId="13" fillId="33" borderId="101" xfId="178" applyFont="1" applyFill="1" applyBorder="1" applyAlignment="1" applyProtection="1" quotePrefix="1">
      <alignment horizontal="center" vertical="center"/>
      <protection/>
    </xf>
    <xf numFmtId="0" fontId="13" fillId="33" borderId="83" xfId="178" applyFont="1" applyFill="1" applyBorder="1" applyAlignment="1" applyProtection="1" quotePrefix="1">
      <alignment horizontal="center" vertical="center"/>
      <protection/>
    </xf>
    <xf numFmtId="0" fontId="13" fillId="33" borderId="35" xfId="233" applyFont="1" applyFill="1" applyBorder="1" applyAlignment="1">
      <alignment horizontal="center" vertical="center"/>
      <protection/>
    </xf>
    <xf numFmtId="0" fontId="13" fillId="33" borderId="83" xfId="233" applyFont="1" applyFill="1" applyBorder="1" applyAlignment="1">
      <alignment horizontal="center" vertical="center"/>
      <protection/>
    </xf>
    <xf numFmtId="0" fontId="13" fillId="33" borderId="103" xfId="233" applyFont="1" applyFill="1" applyBorder="1" applyAlignment="1">
      <alignment horizontal="center" vertical="center"/>
      <protection/>
    </xf>
    <xf numFmtId="173" fontId="13" fillId="0" borderId="0" xfId="235" applyNumberFormat="1" applyFont="1" applyAlignment="1">
      <alignment horizontal="center"/>
      <protection/>
    </xf>
    <xf numFmtId="173" fontId="8" fillId="0" borderId="0" xfId="235" applyNumberFormat="1" applyFont="1" applyAlignment="1" applyProtection="1">
      <alignment horizontal="center"/>
      <protection/>
    </xf>
    <xf numFmtId="173" fontId="13" fillId="0" borderId="0" xfId="235" applyNumberFormat="1" applyFont="1" applyAlignment="1" applyProtection="1">
      <alignment horizontal="center"/>
      <protection/>
    </xf>
    <xf numFmtId="173" fontId="13" fillId="0" borderId="0" xfId="235" applyNumberFormat="1" applyFont="1" applyBorder="1" applyAlignment="1">
      <alignment horizontal="center"/>
      <protection/>
    </xf>
    <xf numFmtId="173" fontId="13" fillId="0" borderId="0" xfId="235" applyNumberFormat="1" applyFont="1" applyBorder="1" applyAlignment="1" quotePrefix="1">
      <alignment horizontal="center"/>
      <protection/>
    </xf>
    <xf numFmtId="173" fontId="24" fillId="33" borderId="59" xfId="229" applyNumberFormat="1" applyFont="1" applyFill="1" applyBorder="1" applyAlignment="1" applyProtection="1">
      <alignment horizontal="center" vertical="center"/>
      <protection/>
    </xf>
    <xf numFmtId="173" fontId="24" fillId="33" borderId="12" xfId="229" applyNumberFormat="1" applyFont="1" applyFill="1" applyBorder="1" applyAlignment="1">
      <alignment horizontal="center" vertical="center"/>
      <protection/>
    </xf>
    <xf numFmtId="173" fontId="24" fillId="33" borderId="87" xfId="229" applyNumberFormat="1" applyFont="1" applyFill="1" applyBorder="1" applyAlignment="1" applyProtection="1">
      <alignment horizontal="center" vertical="center"/>
      <protection/>
    </xf>
    <xf numFmtId="173" fontId="24" fillId="33" borderId="87" xfId="229" applyNumberFormat="1" applyFont="1" applyFill="1" applyBorder="1" applyAlignment="1" applyProtection="1" quotePrefix="1">
      <alignment horizontal="center" vertical="center"/>
      <protection/>
    </xf>
    <xf numFmtId="173" fontId="24" fillId="33" borderId="101" xfId="229" applyNumberFormat="1" applyFont="1" applyFill="1" applyBorder="1" applyAlignment="1" applyProtection="1" quotePrefix="1">
      <alignment horizontal="center" vertical="center"/>
      <protection/>
    </xf>
    <xf numFmtId="173" fontId="24" fillId="33" borderId="102" xfId="229" applyNumberFormat="1" applyFont="1" applyFill="1" applyBorder="1" applyAlignment="1" applyProtection="1">
      <alignment horizontal="center" vertical="center"/>
      <protection/>
    </xf>
    <xf numFmtId="164" fontId="13" fillId="33" borderId="25" xfId="233" applyNumberFormat="1" applyFont="1" applyFill="1" applyBorder="1" applyAlignment="1">
      <alignment horizontal="center" vertical="center"/>
      <protection/>
    </xf>
    <xf numFmtId="164" fontId="13" fillId="33" borderId="29" xfId="233" applyNumberFormat="1" applyFont="1" applyFill="1" applyBorder="1" applyAlignment="1">
      <alignment horizontal="center" vertical="center"/>
      <protection/>
    </xf>
    <xf numFmtId="0" fontId="13" fillId="33" borderId="19" xfId="233" applyFont="1" applyFill="1" applyBorder="1" applyAlignment="1">
      <alignment horizontal="center" vertical="center"/>
      <protection/>
    </xf>
    <xf numFmtId="0" fontId="13" fillId="0" borderId="0" xfId="233" applyFont="1" applyAlignment="1">
      <alignment horizontal="center"/>
      <protection/>
    </xf>
    <xf numFmtId="0" fontId="13" fillId="33" borderId="59" xfId="233" applyFont="1" applyFill="1" applyBorder="1" applyAlignment="1">
      <alignment horizontal="center" vertical="center"/>
      <protection/>
    </xf>
    <xf numFmtId="0" fontId="13" fillId="33" borderId="10" xfId="233" applyFont="1" applyFill="1" applyBorder="1" applyAlignment="1">
      <alignment horizontal="center" vertical="center"/>
      <protection/>
    </xf>
    <xf numFmtId="0" fontId="13" fillId="33" borderId="12" xfId="233" applyFont="1" applyFill="1" applyBorder="1" applyAlignment="1">
      <alignment horizontal="center" vertical="center"/>
      <protection/>
    </xf>
    <xf numFmtId="167" fontId="13" fillId="0" borderId="38" xfId="236" applyNumberFormat="1" applyFont="1" applyFill="1" applyBorder="1" applyAlignment="1" applyProtection="1" quotePrefix="1">
      <alignment/>
      <protection/>
    </xf>
    <xf numFmtId="167" fontId="15" fillId="0" borderId="41" xfId="143" applyNumberFormat="1" applyFont="1" applyFill="1" applyBorder="1" applyAlignment="1">
      <alignment/>
      <protection/>
    </xf>
    <xf numFmtId="167" fontId="15" fillId="0" borderId="13" xfId="143" applyNumberFormat="1" applyFont="1" applyFill="1" applyBorder="1" applyAlignment="1">
      <alignment/>
      <protection/>
    </xf>
    <xf numFmtId="0" fontId="13" fillId="0" borderId="0" xfId="236" applyFont="1" applyFill="1" applyAlignment="1">
      <alignment horizontal="center"/>
      <protection/>
    </xf>
    <xf numFmtId="0" fontId="8" fillId="0" borderId="0" xfId="236" applyFont="1" applyFill="1" applyAlignment="1">
      <alignment horizontal="center"/>
      <protection/>
    </xf>
    <xf numFmtId="4" fontId="13" fillId="0" borderId="0" xfId="236" applyNumberFormat="1" applyFont="1" applyFill="1" applyAlignment="1">
      <alignment horizontal="center"/>
      <protection/>
    </xf>
    <xf numFmtId="0" fontId="9" fillId="0" borderId="89" xfId="236" applyFont="1" applyFill="1" applyBorder="1" applyAlignment="1">
      <alignment horizontal="center" vertical="center"/>
      <protection/>
    </xf>
    <xf numFmtId="0" fontId="9" fillId="0" borderId="60" xfId="236" applyFont="1" applyFill="1" applyBorder="1" applyAlignment="1">
      <alignment horizontal="center" vertical="center"/>
      <protection/>
    </xf>
    <xf numFmtId="49" fontId="24" fillId="0" borderId="87" xfId="238" applyNumberFormat="1" applyFont="1" applyFill="1" applyBorder="1" applyAlignment="1">
      <alignment horizontal="center"/>
      <protection/>
    </xf>
    <xf numFmtId="0" fontId="13" fillId="0" borderId="87" xfId="236" applyFont="1" applyFill="1" applyBorder="1" applyAlignment="1" applyProtection="1">
      <alignment horizontal="center" vertical="center"/>
      <protection/>
    </xf>
    <xf numFmtId="0" fontId="13" fillId="0" borderId="87" xfId="236" applyFont="1" applyFill="1" applyBorder="1" applyAlignment="1" applyProtection="1">
      <alignment horizontal="center"/>
      <protection/>
    </xf>
    <xf numFmtId="0" fontId="13" fillId="0" borderId="102" xfId="236" applyFont="1" applyFill="1" applyBorder="1" applyAlignment="1" applyProtection="1">
      <alignment horizontal="center"/>
      <protection/>
    </xf>
    <xf numFmtId="167" fontId="13" fillId="0" borderId="41" xfId="236" applyNumberFormat="1" applyFont="1" applyFill="1" applyBorder="1" applyAlignment="1" applyProtection="1" quotePrefix="1">
      <alignment/>
      <protection/>
    </xf>
    <xf numFmtId="167" fontId="13" fillId="0" borderId="13" xfId="236" applyNumberFormat="1" applyFont="1" applyFill="1" applyBorder="1" applyAlignment="1" applyProtection="1" quotePrefix="1">
      <alignment/>
      <protection/>
    </xf>
    <xf numFmtId="0" fontId="13" fillId="0" borderId="45" xfId="126" applyFont="1" applyBorder="1" applyAlignment="1">
      <alignment horizontal="center"/>
      <protection/>
    </xf>
    <xf numFmtId="0" fontId="9" fillId="0" borderId="16" xfId="126" applyFont="1" applyBorder="1" applyAlignment="1">
      <alignment horizontal="center"/>
      <protection/>
    </xf>
    <xf numFmtId="0" fontId="9" fillId="0" borderId="43" xfId="126" applyFont="1" applyBorder="1" applyAlignment="1">
      <alignment horizontal="center"/>
      <protection/>
    </xf>
    <xf numFmtId="167" fontId="8" fillId="0" borderId="45" xfId="239" applyNumberFormat="1" applyFont="1" applyBorder="1" applyAlignment="1" applyProtection="1">
      <alignment horizontal="center"/>
      <protection/>
    </xf>
    <xf numFmtId="167" fontId="8" fillId="0" borderId="16" xfId="239" applyNumberFormat="1" applyFont="1" applyBorder="1" applyAlignment="1" applyProtection="1">
      <alignment horizontal="center"/>
      <protection/>
    </xf>
    <xf numFmtId="167" fontId="8" fillId="0" borderId="43" xfId="239" applyNumberFormat="1" applyFont="1" applyBorder="1" applyAlignment="1" applyProtection="1">
      <alignment horizontal="center"/>
      <protection/>
    </xf>
    <xf numFmtId="167" fontId="17" fillId="0" borderId="49" xfId="239" applyNumberFormat="1" applyFont="1" applyBorder="1" applyAlignment="1" applyProtection="1">
      <alignment horizontal="right"/>
      <protection/>
    </xf>
    <xf numFmtId="167" fontId="17" fillId="0" borderId="24" xfId="239" applyNumberFormat="1" applyFont="1" applyBorder="1" applyAlignment="1" applyProtection="1">
      <alignment horizontal="right"/>
      <protection/>
    </xf>
    <xf numFmtId="167" fontId="17" fillId="0" borderId="50" xfId="239" applyNumberFormat="1" applyFont="1" applyBorder="1" applyAlignment="1" applyProtection="1">
      <alignment horizontal="right"/>
      <protection/>
    </xf>
    <xf numFmtId="167" fontId="24" fillId="33" borderId="87" xfId="239" applyNumberFormat="1" applyFont="1" applyFill="1" applyBorder="1" applyAlignment="1" applyProtection="1">
      <alignment horizontal="center" wrapText="1"/>
      <protection hidden="1"/>
    </xf>
    <xf numFmtId="167" fontId="24" fillId="33" borderId="87" xfId="239" applyNumberFormat="1" applyFont="1" applyFill="1" applyBorder="1" applyAlignment="1">
      <alignment horizontal="center"/>
      <protection/>
    </xf>
    <xf numFmtId="167" fontId="24" fillId="33" borderId="102" xfId="239" applyNumberFormat="1" applyFont="1" applyFill="1" applyBorder="1" applyAlignment="1">
      <alignment horizontal="center"/>
      <protection/>
    </xf>
    <xf numFmtId="167" fontId="8" fillId="0" borderId="45" xfId="240" applyNumberFormat="1" applyFont="1" applyBorder="1" applyAlignment="1" applyProtection="1">
      <alignment horizontal="center"/>
      <protection/>
    </xf>
    <xf numFmtId="167" fontId="8" fillId="0" borderId="16" xfId="240" applyNumberFormat="1" applyFont="1" applyBorder="1" applyAlignment="1" applyProtection="1">
      <alignment horizontal="center"/>
      <protection/>
    </xf>
    <xf numFmtId="167" fontId="8" fillId="0" borderId="43" xfId="240" applyNumberFormat="1" applyFont="1" applyBorder="1" applyAlignment="1" applyProtection="1">
      <alignment horizontal="center"/>
      <protection/>
    </xf>
    <xf numFmtId="167" fontId="17" fillId="0" borderId="49" xfId="240" applyNumberFormat="1" applyFont="1" applyBorder="1" applyAlignment="1" applyProtection="1">
      <alignment horizontal="right"/>
      <protection/>
    </xf>
    <xf numFmtId="167" fontId="17" fillId="0" borderId="24" xfId="240" applyNumberFormat="1" applyFont="1" applyBorder="1" applyAlignment="1" applyProtection="1">
      <alignment horizontal="right"/>
      <protection/>
    </xf>
    <xf numFmtId="167" fontId="17" fillId="0" borderId="50" xfId="240" applyNumberFormat="1" applyFont="1" applyBorder="1" applyAlignment="1" applyProtection="1">
      <alignment horizontal="right"/>
      <protection/>
    </xf>
    <xf numFmtId="167" fontId="24" fillId="33" borderId="87" xfId="240" applyNumberFormat="1" applyFont="1" applyFill="1" applyBorder="1" applyAlignment="1" applyProtection="1">
      <alignment horizontal="center" wrapText="1"/>
      <protection hidden="1"/>
    </xf>
    <xf numFmtId="167" fontId="24" fillId="33" borderId="35" xfId="240" applyNumberFormat="1" applyFont="1" applyFill="1" applyBorder="1" applyAlignment="1">
      <alignment horizontal="center"/>
      <protection/>
    </xf>
    <xf numFmtId="167" fontId="24" fillId="33" borderId="103" xfId="240" applyNumberFormat="1" applyFont="1" applyFill="1" applyBorder="1" applyAlignment="1">
      <alignment horizontal="center"/>
      <protection/>
    </xf>
    <xf numFmtId="0" fontId="13" fillId="0" borderId="0" xfId="126" applyFont="1" applyAlignment="1">
      <alignment horizontal="center"/>
      <protection/>
    </xf>
    <xf numFmtId="167" fontId="8" fillId="0" borderId="0" xfId="243" applyNumberFormat="1" applyFont="1" applyAlignment="1" applyProtection="1">
      <alignment horizontal="center"/>
      <protection/>
    </xf>
    <xf numFmtId="167" fontId="14" fillId="0" borderId="0" xfId="243" applyNumberFormat="1" applyFont="1" applyAlignment="1" applyProtection="1">
      <alignment horizontal="right"/>
      <protection/>
    </xf>
    <xf numFmtId="167" fontId="24" fillId="33" borderId="87" xfId="243" applyNumberFormat="1" applyFont="1" applyFill="1" applyBorder="1" applyAlignment="1" applyProtection="1">
      <alignment horizontal="center" wrapText="1"/>
      <protection hidden="1"/>
    </xf>
    <xf numFmtId="167" fontId="13" fillId="33" borderId="35" xfId="243" applyNumberFormat="1" applyFont="1" applyFill="1" applyBorder="1" applyAlignment="1">
      <alignment horizontal="center"/>
      <protection/>
    </xf>
    <xf numFmtId="167" fontId="13" fillId="33" borderId="103" xfId="243" applyNumberFormat="1" applyFont="1" applyFill="1" applyBorder="1" applyAlignment="1">
      <alignment horizontal="center"/>
      <protection/>
    </xf>
    <xf numFmtId="167" fontId="8" fillId="0" borderId="0" xfId="244" applyNumberFormat="1" applyFont="1" applyAlignment="1" applyProtection="1">
      <alignment horizontal="center"/>
      <protection/>
    </xf>
    <xf numFmtId="167" fontId="14" fillId="0" borderId="0" xfId="244" applyNumberFormat="1" applyFont="1" applyAlignment="1" applyProtection="1">
      <alignment horizontal="right"/>
      <protection/>
    </xf>
    <xf numFmtId="167" fontId="24" fillId="33" borderId="87" xfId="244" applyNumberFormat="1" applyFont="1" applyFill="1" applyBorder="1" applyAlignment="1" applyProtection="1">
      <alignment horizontal="center" wrapText="1"/>
      <protection hidden="1"/>
    </xf>
    <xf numFmtId="167" fontId="13" fillId="33" borderId="101" xfId="244" applyNumberFormat="1" applyFont="1" applyFill="1" applyBorder="1" applyAlignment="1">
      <alignment horizontal="center"/>
      <protection/>
    </xf>
    <xf numFmtId="167" fontId="13" fillId="33" borderId="102" xfId="244" applyNumberFormat="1" applyFont="1" applyFill="1" applyBorder="1" applyAlignment="1">
      <alignment horizontal="center"/>
      <protection/>
    </xf>
    <xf numFmtId="167" fontId="8" fillId="0" borderId="0" xfId="245" applyNumberFormat="1" applyFont="1" applyAlignment="1" applyProtection="1">
      <alignment horizontal="center"/>
      <protection/>
    </xf>
    <xf numFmtId="167" fontId="14" fillId="0" borderId="0" xfId="245" applyNumberFormat="1" applyFont="1" applyAlignment="1" applyProtection="1">
      <alignment horizontal="right"/>
      <protection/>
    </xf>
    <xf numFmtId="167" fontId="24" fillId="33" borderId="87" xfId="245" applyNumberFormat="1" applyFont="1" applyFill="1" applyBorder="1" applyAlignment="1" applyProtection="1">
      <alignment horizontal="center" wrapText="1"/>
      <protection hidden="1"/>
    </xf>
    <xf numFmtId="167" fontId="13" fillId="33" borderId="35" xfId="245" applyNumberFormat="1" applyFont="1" applyFill="1" applyBorder="1" applyAlignment="1">
      <alignment horizontal="center"/>
      <protection/>
    </xf>
    <xf numFmtId="167" fontId="13" fillId="33" borderId="103" xfId="245" applyNumberFormat="1" applyFont="1" applyFill="1" applyBorder="1" applyAlignment="1">
      <alignment horizontal="center"/>
      <protection/>
    </xf>
    <xf numFmtId="167" fontId="8" fillId="0" borderId="0" xfId="246" applyNumberFormat="1" applyFont="1" applyAlignment="1" applyProtection="1">
      <alignment horizontal="center"/>
      <protection/>
    </xf>
    <xf numFmtId="167" fontId="17" fillId="0" borderId="0" xfId="246" applyNumberFormat="1" applyFont="1" applyAlignment="1" applyProtection="1">
      <alignment horizontal="right"/>
      <protection/>
    </xf>
    <xf numFmtId="167" fontId="24" fillId="33" borderId="87" xfId="246" applyNumberFormat="1" applyFont="1" applyFill="1" applyBorder="1" applyAlignment="1" applyProtection="1">
      <alignment horizontal="center" wrapText="1"/>
      <protection hidden="1"/>
    </xf>
    <xf numFmtId="167" fontId="13" fillId="33" borderId="35" xfId="246" applyNumberFormat="1" applyFont="1" applyFill="1" applyBorder="1" applyAlignment="1">
      <alignment horizontal="center"/>
      <protection/>
    </xf>
    <xf numFmtId="167" fontId="13" fillId="33" borderId="103" xfId="246" applyNumberFormat="1" applyFont="1" applyFill="1" applyBorder="1" applyAlignment="1">
      <alignment horizontal="center"/>
      <protection/>
    </xf>
    <xf numFmtId="0" fontId="13" fillId="0" borderId="0" xfId="222" applyFont="1" applyFill="1" applyAlignment="1">
      <alignment horizontal="center"/>
      <protection/>
    </xf>
    <xf numFmtId="0" fontId="8" fillId="0" borderId="0" xfId="222" applyFont="1" applyFill="1" applyAlignment="1">
      <alignment horizontal="center"/>
      <protection/>
    </xf>
    <xf numFmtId="0" fontId="14" fillId="0" borderId="48" xfId="222" applyFont="1" applyFill="1" applyBorder="1" applyAlignment="1">
      <alignment horizontal="right"/>
      <protection/>
    </xf>
    <xf numFmtId="0" fontId="13" fillId="33" borderId="92" xfId="222" applyFont="1" applyFill="1" applyBorder="1" applyAlignment="1">
      <alignment horizontal="center" vertical="center"/>
      <protection/>
    </xf>
    <xf numFmtId="0" fontId="13" fillId="33" borderId="61" xfId="222" applyFont="1" applyFill="1" applyBorder="1" applyAlignment="1">
      <alignment horizontal="center" vertical="center"/>
      <protection/>
    </xf>
    <xf numFmtId="0" fontId="13" fillId="33" borderId="62" xfId="222" applyFont="1" applyFill="1" applyBorder="1" applyAlignment="1">
      <alignment horizontal="center" vertical="center"/>
      <protection/>
    </xf>
    <xf numFmtId="0" fontId="13" fillId="33" borderId="18" xfId="222" applyFont="1" applyFill="1" applyBorder="1" applyAlignment="1">
      <alignment horizontal="center" vertical="center"/>
      <protection/>
    </xf>
    <xf numFmtId="0" fontId="13" fillId="33" borderId="0" xfId="222" applyFont="1" applyFill="1" applyBorder="1" applyAlignment="1">
      <alignment horizontal="center" vertical="center"/>
      <protection/>
    </xf>
    <xf numFmtId="0" fontId="13" fillId="33" borderId="45" xfId="222" applyFont="1" applyFill="1" applyBorder="1" applyAlignment="1">
      <alignment horizontal="center" vertical="center"/>
      <protection/>
    </xf>
    <xf numFmtId="0" fontId="13" fillId="33" borderId="80" xfId="222" applyFont="1" applyFill="1" applyBorder="1" applyAlignment="1">
      <alignment horizontal="center" vertical="center"/>
      <protection/>
    </xf>
    <xf numFmtId="0" fontId="13" fillId="33" borderId="40" xfId="222" applyFont="1" applyFill="1" applyBorder="1" applyAlignment="1">
      <alignment horizontal="center" vertical="center"/>
      <protection/>
    </xf>
    <xf numFmtId="0" fontId="13" fillId="33" borderId="46" xfId="222" applyFont="1" applyFill="1" applyBorder="1" applyAlignment="1">
      <alignment horizontal="center" vertical="center"/>
      <protection/>
    </xf>
    <xf numFmtId="0" fontId="13" fillId="33" borderId="61" xfId="222" applyFont="1" applyFill="1" applyBorder="1" applyAlignment="1" quotePrefix="1">
      <alignment horizontal="center" vertical="center"/>
      <protection/>
    </xf>
    <xf numFmtId="0" fontId="13" fillId="33" borderId="55" xfId="222" applyFont="1" applyFill="1" applyBorder="1" applyAlignment="1">
      <alignment horizontal="center" vertical="center"/>
      <protection/>
    </xf>
    <xf numFmtId="0" fontId="13" fillId="33" borderId="11" xfId="222" applyFont="1" applyFill="1" applyBorder="1" applyAlignment="1">
      <alignment horizontal="center" vertical="center"/>
      <protection/>
    </xf>
    <xf numFmtId="0" fontId="13" fillId="33" borderId="88" xfId="222" applyFont="1" applyFill="1" applyBorder="1" applyAlignment="1">
      <alignment horizontal="center"/>
      <protection/>
    </xf>
    <xf numFmtId="0" fontId="13" fillId="33" borderId="104" xfId="222" applyFont="1" applyFill="1" applyBorder="1" applyAlignment="1">
      <alignment horizontal="center"/>
      <protection/>
    </xf>
    <xf numFmtId="0" fontId="13" fillId="35" borderId="39" xfId="222" applyFont="1" applyFill="1" applyBorder="1" applyAlignment="1">
      <alignment horizontal="center"/>
      <protection/>
    </xf>
    <xf numFmtId="0" fontId="13" fillId="33" borderId="47" xfId="222" applyFont="1" applyFill="1" applyBorder="1" applyAlignment="1">
      <alignment horizontal="center"/>
      <protection/>
    </xf>
    <xf numFmtId="167" fontId="14" fillId="0" borderId="48" xfId="152" applyNumberFormat="1" applyFont="1" applyBorder="1" applyAlignment="1">
      <alignment horizontal="right"/>
      <protection/>
    </xf>
    <xf numFmtId="0" fontId="13" fillId="0" borderId="0" xfId="219" applyFont="1" applyAlignment="1">
      <alignment horizontal="center"/>
      <protection/>
    </xf>
    <xf numFmtId="0" fontId="8" fillId="0" borderId="0" xfId="219" applyFont="1" applyAlignment="1">
      <alignment horizontal="center"/>
      <protection/>
    </xf>
    <xf numFmtId="173" fontId="13" fillId="35" borderId="59" xfId="230" applyNumberFormat="1" applyFont="1" applyFill="1" applyBorder="1" applyAlignment="1" applyProtection="1">
      <alignment horizontal="center" vertical="center"/>
      <protection/>
    </xf>
    <xf numFmtId="173" fontId="13" fillId="35" borderId="12" xfId="230" applyNumberFormat="1" applyFont="1" applyFill="1" applyBorder="1" applyAlignment="1" applyProtection="1">
      <alignment horizontal="center" vertical="center"/>
      <protection/>
    </xf>
    <xf numFmtId="0" fontId="13" fillId="35" borderId="87" xfId="126" applyFont="1" applyFill="1" applyBorder="1" applyAlignment="1">
      <alignment horizontal="center"/>
      <protection/>
    </xf>
    <xf numFmtId="0" fontId="13" fillId="35" borderId="101" xfId="126" applyFont="1" applyFill="1" applyBorder="1" applyAlignment="1">
      <alignment horizontal="center"/>
      <protection/>
    </xf>
    <xf numFmtId="0" fontId="13" fillId="35" borderId="102" xfId="126" applyFont="1" applyFill="1" applyBorder="1" applyAlignment="1">
      <alignment horizontal="center"/>
      <protection/>
    </xf>
    <xf numFmtId="0" fontId="8" fillId="0" borderId="0" xfId="126" applyFont="1" applyAlignment="1">
      <alignment horizontal="center"/>
      <protection/>
    </xf>
    <xf numFmtId="173" fontId="13" fillId="35" borderId="59" xfId="232" applyNumberFormat="1" applyFont="1" applyFill="1" applyBorder="1" applyAlignment="1">
      <alignment horizontal="center" vertical="center"/>
      <protection/>
    </xf>
    <xf numFmtId="173" fontId="13" fillId="35" borderId="12" xfId="232" applyNumberFormat="1" applyFont="1" applyFill="1" applyBorder="1" applyAlignment="1">
      <alignment horizontal="center" vertical="center"/>
      <protection/>
    </xf>
    <xf numFmtId="0" fontId="14" fillId="0" borderId="0" xfId="126" applyFont="1" applyBorder="1" applyAlignment="1">
      <alignment horizontal="right"/>
      <protection/>
    </xf>
    <xf numFmtId="0" fontId="14" fillId="0" borderId="0" xfId="126" applyFont="1" applyAlignment="1">
      <alignment horizontal="right"/>
      <protection/>
    </xf>
    <xf numFmtId="0" fontId="9" fillId="33" borderId="89" xfId="126" applyFont="1" applyFill="1" applyBorder="1" applyAlignment="1">
      <alignment horizontal="center"/>
      <protection/>
    </xf>
    <xf numFmtId="0" fontId="9" fillId="33" borderId="60" xfId="126" applyFont="1" applyFill="1" applyBorder="1" applyAlignment="1">
      <alignment horizontal="center"/>
      <protection/>
    </xf>
    <xf numFmtId="0" fontId="13" fillId="35" borderId="87" xfId="126" applyFont="1" applyFill="1" applyBorder="1" applyAlignment="1">
      <alignment horizontal="center" vertical="center"/>
      <protection/>
    </xf>
    <xf numFmtId="0" fontId="13" fillId="35" borderId="14" xfId="126" applyFont="1" applyFill="1" applyBorder="1" applyAlignment="1">
      <alignment horizontal="center" vertical="center"/>
      <protection/>
    </xf>
    <xf numFmtId="0" fontId="13" fillId="33" borderId="35" xfId="126" applyFont="1" applyFill="1" applyBorder="1" applyAlignment="1">
      <alignment horizontal="center"/>
      <protection/>
    </xf>
    <xf numFmtId="0" fontId="13" fillId="33" borderId="83" xfId="126" applyFont="1" applyFill="1" applyBorder="1" applyAlignment="1">
      <alignment horizontal="center"/>
      <protection/>
    </xf>
    <xf numFmtId="0" fontId="13" fillId="33" borderId="103" xfId="126" applyFont="1" applyFill="1" applyBorder="1" applyAlignment="1">
      <alignment horizontal="center"/>
      <protection/>
    </xf>
    <xf numFmtId="0" fontId="13" fillId="35" borderId="38" xfId="126" applyFont="1" applyFill="1" applyBorder="1" applyAlignment="1">
      <alignment horizontal="center"/>
      <protection/>
    </xf>
    <xf numFmtId="0" fontId="13" fillId="33" borderId="13" xfId="126" applyFont="1" applyFill="1" applyBorder="1" applyAlignment="1">
      <alignment horizontal="center"/>
      <protection/>
    </xf>
    <xf numFmtId="0" fontId="13" fillId="35" borderId="15" xfId="126" applyFont="1" applyFill="1" applyBorder="1" applyAlignment="1">
      <alignment horizontal="center"/>
      <protection/>
    </xf>
    <xf numFmtId="167" fontId="8" fillId="0" borderId="0" xfId="126" applyNumberFormat="1" applyFont="1" applyAlignment="1" applyProtection="1">
      <alignment horizontal="center" wrapText="1"/>
      <protection/>
    </xf>
    <xf numFmtId="167" fontId="8" fillId="0" borderId="0" xfId="126" applyNumberFormat="1" applyFont="1" applyAlignment="1" applyProtection="1">
      <alignment horizontal="center"/>
      <protection/>
    </xf>
    <xf numFmtId="0" fontId="13" fillId="35" borderId="92" xfId="126" applyFont="1" applyFill="1" applyBorder="1" applyAlignment="1">
      <alignment horizontal="center" vertical="center"/>
      <protection/>
    </xf>
    <xf numFmtId="0" fontId="13" fillId="35" borderId="105" xfId="126" applyFont="1" applyFill="1" applyBorder="1" applyAlignment="1">
      <alignment horizontal="center" vertical="center"/>
      <protection/>
    </xf>
    <xf numFmtId="0" fontId="13" fillId="35" borderId="55" xfId="126" applyFont="1" applyFill="1" applyBorder="1" applyAlignment="1">
      <alignment horizontal="center" vertical="center"/>
      <protection/>
    </xf>
    <xf numFmtId="0" fontId="13" fillId="35" borderId="98" xfId="126" applyFont="1" applyFill="1" applyBorder="1" applyAlignment="1">
      <alignment horizontal="center" vertical="center"/>
      <protection/>
    </xf>
    <xf numFmtId="0" fontId="13" fillId="35" borderId="101" xfId="126" applyFont="1" applyFill="1" applyBorder="1" applyAlignment="1">
      <alignment horizontal="center" vertical="center"/>
      <protection/>
    </xf>
    <xf numFmtId="0" fontId="13" fillId="35" borderId="102" xfId="126" applyFont="1" applyFill="1" applyBorder="1" applyAlignment="1">
      <alignment horizontal="center" vertical="center"/>
      <protection/>
    </xf>
    <xf numFmtId="0" fontId="13" fillId="0" borderId="0" xfId="178" applyFont="1" applyAlignment="1">
      <alignment horizontal="center"/>
      <protection/>
    </xf>
    <xf numFmtId="0" fontId="8" fillId="0" borderId="0" xfId="138" applyFont="1" applyAlignment="1" applyProtection="1">
      <alignment horizontal="center" vertical="center"/>
      <protection/>
    </xf>
    <xf numFmtId="0" fontId="17" fillId="0" borderId="0" xfId="138" applyFont="1" applyAlignment="1">
      <alignment horizontal="center" vertical="center"/>
      <protection/>
    </xf>
    <xf numFmtId="0" fontId="13" fillId="0" borderId="0" xfId="138" applyFont="1" applyAlignment="1">
      <alignment horizontal="center" vertical="center"/>
      <protection/>
    </xf>
    <xf numFmtId="0" fontId="3" fillId="0" borderId="0" xfId="138" applyFont="1" applyBorder="1" applyAlignment="1">
      <alignment horizontal="center" vertical="center"/>
      <protection/>
    </xf>
    <xf numFmtId="0" fontId="14" fillId="0" borderId="48" xfId="138" applyFont="1" applyBorder="1" applyAlignment="1">
      <alignment horizontal="right" vertical="center"/>
      <protection/>
    </xf>
    <xf numFmtId="0" fontId="5" fillId="0" borderId="0" xfId="138" applyFont="1" applyBorder="1" applyAlignment="1" quotePrefix="1">
      <alignment horizontal="justify" vertical="center"/>
      <protection/>
    </xf>
    <xf numFmtId="0" fontId="5" fillId="0" borderId="0" xfId="138" applyFont="1" applyBorder="1" applyAlignment="1">
      <alignment horizontal="justify" vertical="center"/>
      <protection/>
    </xf>
    <xf numFmtId="0" fontId="5" fillId="0" borderId="0" xfId="138" applyFont="1" applyAlignment="1" applyProtection="1">
      <alignment horizontal="justify" vertical="center"/>
      <protection/>
    </xf>
    <xf numFmtId="0" fontId="5" fillId="0" borderId="0" xfId="138" applyFont="1" applyAlignment="1">
      <alignment horizontal="justify" vertical="center"/>
      <protection/>
    </xf>
    <xf numFmtId="0" fontId="13" fillId="33" borderId="59" xfId="138" applyFont="1" applyFill="1" applyBorder="1" applyAlignment="1" applyProtection="1">
      <alignment horizontal="center" vertical="center"/>
      <protection/>
    </xf>
    <xf numFmtId="0" fontId="13" fillId="33" borderId="10" xfId="138" applyFont="1" applyFill="1" applyBorder="1" applyAlignment="1" applyProtection="1">
      <alignment horizontal="center" vertical="center"/>
      <protection/>
    </xf>
    <xf numFmtId="164" fontId="13" fillId="33" borderId="101" xfId="138" applyNumberFormat="1" applyFont="1" applyFill="1" applyBorder="1" applyAlignment="1">
      <alignment horizontal="center" vertical="center"/>
      <protection/>
    </xf>
    <xf numFmtId="164" fontId="13" fillId="33" borderId="87" xfId="138" applyNumberFormat="1" applyFont="1" applyFill="1" applyBorder="1" applyAlignment="1">
      <alignment horizontal="center" vertical="center"/>
      <protection/>
    </xf>
    <xf numFmtId="0" fontId="13" fillId="33" borderId="88" xfId="126" applyFont="1" applyFill="1" applyBorder="1" applyAlignment="1">
      <alignment horizontal="center" wrapText="1"/>
      <protection/>
    </xf>
    <xf numFmtId="0" fontId="85" fillId="0" borderId="104" xfId="138" applyFont="1" applyBorder="1" applyAlignment="1">
      <alignment wrapText="1"/>
      <protection/>
    </xf>
    <xf numFmtId="0" fontId="85" fillId="0" borderId="39" xfId="138" applyFont="1" applyBorder="1" applyAlignment="1">
      <alignment wrapText="1"/>
      <protection/>
    </xf>
    <xf numFmtId="0" fontId="85" fillId="0" borderId="47" xfId="138" applyFont="1" applyBorder="1" applyAlignment="1">
      <alignment wrapText="1"/>
      <protection/>
    </xf>
    <xf numFmtId="49" fontId="13" fillId="33" borderId="41" xfId="138" applyNumberFormat="1" applyFont="1" applyFill="1" applyBorder="1" applyAlignment="1">
      <alignment horizontal="center" vertical="center"/>
      <protection/>
    </xf>
    <xf numFmtId="49" fontId="13" fillId="33" borderId="13" xfId="138" applyNumberFormat="1" applyFont="1" applyFill="1" applyBorder="1" applyAlignment="1">
      <alignment horizontal="center" vertical="center"/>
      <protection/>
    </xf>
    <xf numFmtId="49" fontId="13" fillId="33" borderId="38" xfId="138" applyNumberFormat="1" applyFont="1" applyFill="1" applyBorder="1" applyAlignment="1">
      <alignment horizontal="center" vertical="center"/>
      <protection/>
    </xf>
    <xf numFmtId="0" fontId="5" fillId="0" borderId="0" xfId="138" applyFont="1" applyFill="1" applyBorder="1" applyAlignment="1" applyProtection="1">
      <alignment horizontal="justify" vertical="center" wrapText="1"/>
      <protection/>
    </xf>
    <xf numFmtId="0" fontId="9" fillId="0" borderId="0" xfId="126" applyFont="1" applyBorder="1" applyAlignment="1">
      <alignment horizontal="justify" wrapText="1"/>
      <protection/>
    </xf>
    <xf numFmtId="0" fontId="13" fillId="0" borderId="0" xfId="126" applyFont="1" applyBorder="1" applyAlignment="1">
      <alignment horizontal="center"/>
      <protection/>
    </xf>
    <xf numFmtId="0" fontId="7" fillId="34" borderId="92" xfId="126" applyFont="1" applyFill="1" applyBorder="1" applyAlignment="1">
      <alignment/>
      <protection/>
    </xf>
    <xf numFmtId="0" fontId="2" fillId="34" borderId="18" xfId="178" applyFill="1" applyBorder="1" applyAlignment="1">
      <alignment/>
      <protection/>
    </xf>
    <xf numFmtId="0" fontId="13" fillId="34" borderId="35" xfId="126" applyFont="1" applyFill="1" applyBorder="1" applyAlignment="1">
      <alignment horizontal="center"/>
      <protection/>
    </xf>
    <xf numFmtId="0" fontId="13" fillId="34" borderId="83" xfId="126" applyFont="1" applyFill="1" applyBorder="1" applyAlignment="1">
      <alignment horizontal="center"/>
      <protection/>
    </xf>
    <xf numFmtId="0" fontId="13" fillId="34" borderId="101" xfId="126" applyFont="1" applyFill="1" applyBorder="1" applyAlignment="1">
      <alignment horizontal="center"/>
      <protection/>
    </xf>
    <xf numFmtId="0" fontId="13" fillId="34" borderId="88" xfId="126" applyFont="1" applyFill="1" applyBorder="1" applyAlignment="1">
      <alignment horizontal="center" wrapText="1"/>
      <protection/>
    </xf>
    <xf numFmtId="0" fontId="13" fillId="34" borderId="62" xfId="126" applyFont="1" applyFill="1" applyBorder="1" applyAlignment="1">
      <alignment horizontal="center" wrapText="1"/>
      <protection/>
    </xf>
    <xf numFmtId="0" fontId="2" fillId="0" borderId="39" xfId="178" applyFont="1" applyBorder="1" applyAlignment="1">
      <alignment horizontal="center" wrapText="1"/>
      <protection/>
    </xf>
    <xf numFmtId="0" fontId="2" fillId="0" borderId="46" xfId="178" applyFont="1" applyBorder="1" applyAlignment="1">
      <alignment horizontal="center" wrapText="1"/>
      <protection/>
    </xf>
    <xf numFmtId="0" fontId="13" fillId="34" borderId="104" xfId="126" applyFont="1" applyFill="1" applyBorder="1" applyAlignment="1">
      <alignment horizontal="center" wrapText="1"/>
      <protection/>
    </xf>
    <xf numFmtId="0" fontId="2" fillId="0" borderId="47" xfId="178" applyFont="1" applyBorder="1" applyAlignment="1">
      <alignment horizontal="center" wrapText="1"/>
      <protection/>
    </xf>
    <xf numFmtId="0" fontId="13" fillId="34" borderId="38" xfId="126" applyFont="1" applyFill="1" applyBorder="1" applyAlignment="1">
      <alignment horizontal="center"/>
      <protection/>
    </xf>
    <xf numFmtId="0" fontId="2" fillId="0" borderId="13" xfId="178" applyFont="1" applyBorder="1" applyAlignment="1">
      <alignment horizontal="center"/>
      <protection/>
    </xf>
    <xf numFmtId="0" fontId="13" fillId="0" borderId="0" xfId="182" applyFont="1" applyFill="1" applyAlignment="1">
      <alignment horizontal="center"/>
      <protection/>
    </xf>
    <xf numFmtId="0" fontId="8" fillId="0" borderId="0" xfId="182" applyFont="1" applyAlignment="1">
      <alignment horizontal="center"/>
      <protection/>
    </xf>
    <xf numFmtId="0" fontId="17" fillId="0" borderId="48" xfId="182" applyFont="1" applyBorder="1" applyAlignment="1">
      <alignment horizontal="right"/>
      <protection/>
    </xf>
    <xf numFmtId="1" fontId="13" fillId="35" borderId="59" xfId="182" applyNumberFormat="1" applyFont="1" applyFill="1" applyBorder="1" applyAlignment="1" applyProtection="1">
      <alignment horizontal="center" vertical="center" wrapText="1"/>
      <protection locked="0"/>
    </xf>
    <xf numFmtId="1" fontId="13" fillId="35" borderId="12" xfId="182" applyNumberFormat="1" applyFont="1" applyFill="1" applyBorder="1" applyAlignment="1" applyProtection="1">
      <alignment horizontal="center" vertical="center" wrapText="1"/>
      <protection locked="0"/>
    </xf>
    <xf numFmtId="0" fontId="13" fillId="35" borderId="55" xfId="182" applyFont="1" applyFill="1" applyBorder="1" applyAlignment="1" applyProtection="1">
      <alignment horizontal="center" vertical="center" wrapText="1"/>
      <protection locked="0"/>
    </xf>
    <xf numFmtId="0" fontId="13" fillId="35" borderId="11" xfId="182" applyFont="1" applyFill="1" applyBorder="1" applyAlignment="1" applyProtection="1">
      <alignment horizontal="center" vertical="center" wrapText="1"/>
      <protection locked="0"/>
    </xf>
    <xf numFmtId="0" fontId="13" fillId="35" borderId="35" xfId="182" applyFont="1" applyFill="1" applyBorder="1" applyAlignment="1">
      <alignment horizontal="center" vertical="center" wrapText="1"/>
      <protection/>
    </xf>
    <xf numFmtId="0" fontId="13" fillId="35" borderId="103" xfId="182" applyFont="1" applyFill="1" applyBorder="1" applyAlignment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center"/>
      <protection/>
    </xf>
    <xf numFmtId="0" fontId="13" fillId="0" borderId="104" xfId="0" applyFont="1" applyFill="1" applyBorder="1" applyAlignment="1" applyProtection="1">
      <alignment horizontal="center"/>
      <protection/>
    </xf>
    <xf numFmtId="168" fontId="13" fillId="0" borderId="38" xfId="0" applyNumberFormat="1" applyFont="1" applyFill="1" applyBorder="1" applyAlignment="1" applyProtection="1" quotePrefix="1">
      <alignment horizontal="center"/>
      <protection/>
    </xf>
    <xf numFmtId="168" fontId="13" fillId="0" borderId="41" xfId="0" applyNumberFormat="1" applyFont="1" applyFill="1" applyBorder="1" applyAlignment="1" applyProtection="1" quotePrefix="1">
      <alignment horizontal="center"/>
      <protection/>
    </xf>
    <xf numFmtId="168" fontId="13" fillId="0" borderId="13" xfId="0" applyNumberFormat="1" applyFont="1" applyFill="1" applyBorder="1" applyAlignment="1" applyProtection="1" quotePrefix="1">
      <alignment horizontal="center"/>
      <protection/>
    </xf>
    <xf numFmtId="168" fontId="13" fillId="0" borderId="15" xfId="0" applyNumberFormat="1" applyFont="1" applyFill="1" applyBorder="1" applyAlignment="1" applyProtection="1" quotePrefix="1">
      <alignment horizontal="center"/>
      <protection/>
    </xf>
    <xf numFmtId="0" fontId="13" fillId="0" borderId="0" xfId="182" applyFont="1" applyFill="1" applyAlignment="1">
      <alignment horizontal="center" vertical="center"/>
      <protection/>
    </xf>
    <xf numFmtId="14" fontId="8" fillId="0" borderId="0" xfId="182" applyNumberFormat="1" applyFont="1" applyFill="1" applyBorder="1" applyAlignment="1">
      <alignment horizontal="center"/>
      <protection/>
    </xf>
    <xf numFmtId="0" fontId="14" fillId="0" borderId="0" xfId="182" applyFont="1" applyFill="1" applyBorder="1" applyAlignment="1">
      <alignment horizontal="right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13" fillId="0" borderId="83" xfId="0" applyFont="1" applyFill="1" applyBorder="1" applyAlignment="1" applyProtection="1">
      <alignment horizontal="center"/>
      <protection/>
    </xf>
    <xf numFmtId="0" fontId="13" fillId="0" borderId="103" xfId="0" applyFont="1" applyFill="1" applyBorder="1" applyAlignment="1" applyProtection="1">
      <alignment horizontal="center"/>
      <protection/>
    </xf>
    <xf numFmtId="0" fontId="13" fillId="0" borderId="0" xfId="178" applyFont="1" applyFill="1" applyAlignment="1">
      <alignment horizontal="center" vertical="center"/>
      <protection/>
    </xf>
    <xf numFmtId="14" fontId="8" fillId="0" borderId="0" xfId="178" applyNumberFormat="1" applyFont="1" applyFill="1" applyBorder="1" applyAlignment="1">
      <alignment horizontal="center"/>
      <protection/>
    </xf>
    <xf numFmtId="0" fontId="14" fillId="0" borderId="0" xfId="178" applyFont="1" applyFill="1" applyBorder="1" applyAlignment="1">
      <alignment horizontal="right"/>
      <protection/>
    </xf>
    <xf numFmtId="0" fontId="13" fillId="0" borderId="35" xfId="178" applyFont="1" applyFill="1" applyBorder="1" applyAlignment="1" applyProtection="1">
      <alignment horizontal="center" vertical="center"/>
      <protection/>
    </xf>
    <xf numFmtId="0" fontId="13" fillId="0" borderId="83" xfId="178" applyFont="1" applyFill="1" applyBorder="1" applyAlignment="1" applyProtection="1">
      <alignment horizontal="center" vertical="center"/>
      <protection/>
    </xf>
    <xf numFmtId="0" fontId="13" fillId="0" borderId="103" xfId="178" applyFont="1" applyFill="1" applyBorder="1" applyAlignment="1" applyProtection="1">
      <alignment horizontal="center" vertical="center"/>
      <protection/>
    </xf>
    <xf numFmtId="168" fontId="13" fillId="0" borderId="38" xfId="178" applyNumberFormat="1" applyFont="1" applyFill="1" applyBorder="1" applyAlignment="1" applyProtection="1" quotePrefix="1">
      <alignment horizontal="center"/>
      <protection/>
    </xf>
    <xf numFmtId="168" fontId="13" fillId="0" borderId="41" xfId="178" applyNumberFormat="1" applyFont="1" applyFill="1" applyBorder="1" applyAlignment="1" applyProtection="1" quotePrefix="1">
      <alignment horizontal="center"/>
      <protection/>
    </xf>
    <xf numFmtId="168" fontId="13" fillId="0" borderId="13" xfId="178" applyNumberFormat="1" applyFont="1" applyFill="1" applyBorder="1" applyAlignment="1" applyProtection="1" quotePrefix="1">
      <alignment horizontal="center"/>
      <protection/>
    </xf>
    <xf numFmtId="168" fontId="13" fillId="0" borderId="41" xfId="178" applyNumberFormat="1" applyFont="1" applyFill="1" applyBorder="1" applyAlignment="1" applyProtection="1">
      <alignment horizontal="center"/>
      <protection/>
    </xf>
    <xf numFmtId="168" fontId="13" fillId="0" borderId="15" xfId="178" applyNumberFormat="1" applyFont="1" applyFill="1" applyBorder="1" applyAlignment="1" applyProtection="1">
      <alignment horizontal="center"/>
      <protection/>
    </xf>
    <xf numFmtId="168" fontId="13" fillId="0" borderId="35" xfId="178" applyNumberFormat="1" applyFont="1" applyFill="1" applyBorder="1" applyAlignment="1" applyProtection="1" quotePrefix="1">
      <alignment horizontal="center"/>
      <protection/>
    </xf>
    <xf numFmtId="168" fontId="13" fillId="0" borderId="83" xfId="178" applyNumberFormat="1" applyFont="1" applyFill="1" applyBorder="1" applyAlignment="1" applyProtection="1" quotePrefix="1">
      <alignment horizontal="center"/>
      <protection/>
    </xf>
    <xf numFmtId="168" fontId="13" fillId="0" borderId="103" xfId="178" applyNumberFormat="1" applyFont="1" applyFill="1" applyBorder="1" applyAlignment="1" applyProtection="1" quotePrefix="1">
      <alignment horizontal="center"/>
      <protection/>
    </xf>
    <xf numFmtId="168" fontId="13" fillId="0" borderId="15" xfId="178" applyNumberFormat="1" applyFont="1" applyFill="1" applyBorder="1" applyAlignment="1" applyProtection="1" quotePrefix="1">
      <alignment horizontal="center"/>
      <protection/>
    </xf>
    <xf numFmtId="164" fontId="13" fillId="0" borderId="0" xfId="178" applyNumberFormat="1" applyFont="1" applyFill="1" applyAlignment="1">
      <alignment horizontal="center"/>
      <protection/>
    </xf>
    <xf numFmtId="164" fontId="8" fillId="0" borderId="0" xfId="178" applyNumberFormat="1" applyFont="1" applyFill="1" applyAlignment="1">
      <alignment horizontal="center"/>
      <protection/>
    </xf>
    <xf numFmtId="164" fontId="14" fillId="0" borderId="0" xfId="178" applyNumberFormat="1" applyFont="1" applyFill="1" applyBorder="1" applyAlignment="1">
      <alignment horizontal="right"/>
      <protection/>
    </xf>
    <xf numFmtId="164" fontId="9" fillId="0" borderId="0" xfId="178" applyNumberFormat="1" applyFont="1" applyFill="1" applyBorder="1" applyAlignment="1">
      <alignment horizontal="right"/>
      <protection/>
    </xf>
    <xf numFmtId="164" fontId="13" fillId="0" borderId="35" xfId="51" applyNumberFormat="1" applyFont="1" applyFill="1" applyBorder="1" applyAlignment="1">
      <alignment horizontal="center" wrapText="1"/>
    </xf>
    <xf numFmtId="164" fontId="13" fillId="0" borderId="83" xfId="51" applyNumberFormat="1" applyFont="1" applyFill="1" applyBorder="1" applyAlignment="1">
      <alignment horizontal="center" wrapText="1"/>
    </xf>
    <xf numFmtId="164" fontId="13" fillId="0" borderId="103" xfId="51" applyNumberFormat="1" applyFont="1" applyFill="1" applyBorder="1" applyAlignment="1">
      <alignment horizontal="center" wrapText="1"/>
    </xf>
    <xf numFmtId="164" fontId="13" fillId="0" borderId="38" xfId="51" applyNumberFormat="1" applyFont="1" applyFill="1" applyBorder="1" applyAlignment="1" quotePrefix="1">
      <alignment horizontal="center"/>
    </xf>
    <xf numFmtId="164" fontId="13" fillId="0" borderId="13" xfId="51" applyNumberFormat="1" applyFont="1" applyFill="1" applyBorder="1" applyAlignment="1" quotePrefix="1">
      <alignment horizontal="center"/>
    </xf>
    <xf numFmtId="164" fontId="13" fillId="0" borderId="15" xfId="51" applyNumberFormat="1" applyFont="1" applyFill="1" applyBorder="1" applyAlignment="1" quotePrefix="1">
      <alignment horizontal="center"/>
    </xf>
    <xf numFmtId="0" fontId="13" fillId="0" borderId="0" xfId="178" applyFont="1" applyFill="1" applyAlignment="1">
      <alignment horizontal="center"/>
      <protection/>
    </xf>
    <xf numFmtId="0" fontId="8" fillId="0" borderId="0" xfId="178" applyFont="1" applyFill="1" applyAlignment="1">
      <alignment horizontal="center"/>
      <protection/>
    </xf>
    <xf numFmtId="0" fontId="14" fillId="0" borderId="48" xfId="178" applyFont="1" applyFill="1" applyBorder="1" applyAlignment="1">
      <alignment horizontal="center"/>
      <protection/>
    </xf>
    <xf numFmtId="164" fontId="8" fillId="0" borderId="0" xfId="178" applyNumberFormat="1" applyFont="1" applyFill="1" applyBorder="1" applyAlignment="1" applyProtection="1">
      <alignment horizontal="center"/>
      <protection/>
    </xf>
    <xf numFmtId="2" fontId="13" fillId="0" borderId="50" xfId="186" applyNumberFormat="1" applyFont="1" applyFill="1" applyBorder="1" applyAlignment="1">
      <alignment horizontal="center"/>
      <protection/>
    </xf>
    <xf numFmtId="2" fontId="13" fillId="0" borderId="51" xfId="186" applyNumberFormat="1" applyFont="1" applyFill="1" applyBorder="1" applyAlignment="1">
      <alignment horizontal="center"/>
      <protection/>
    </xf>
    <xf numFmtId="2" fontId="9" fillId="0" borderId="43" xfId="186" applyNumberFormat="1" applyFont="1" applyFill="1" applyBorder="1" applyAlignment="1">
      <alignment horizontal="center"/>
      <protection/>
    </xf>
    <xf numFmtId="2" fontId="9" fillId="0" borderId="44" xfId="186" applyNumberFormat="1" applyFont="1" applyFill="1" applyBorder="1" applyAlignment="1">
      <alignment horizontal="center"/>
      <protection/>
    </xf>
    <xf numFmtId="0" fontId="9" fillId="0" borderId="43" xfId="186" applyFont="1" applyFill="1" applyBorder="1" applyAlignment="1">
      <alignment horizontal="center"/>
      <protection/>
    </xf>
    <xf numFmtId="0" fontId="9" fillId="0" borderId="44" xfId="186" applyFont="1" applyFill="1" applyBorder="1" applyAlignment="1">
      <alignment horizontal="center"/>
      <protection/>
    </xf>
    <xf numFmtId="2" fontId="9" fillId="0" borderId="39" xfId="186" applyNumberFormat="1" applyFont="1" applyFill="1" applyBorder="1" applyAlignment="1">
      <alignment horizontal="center"/>
      <protection/>
    </xf>
    <xf numFmtId="2" fontId="9" fillId="0" borderId="47" xfId="186" applyNumberFormat="1" applyFont="1" applyFill="1" applyBorder="1" applyAlignment="1">
      <alignment horizontal="center"/>
      <protection/>
    </xf>
    <xf numFmtId="0" fontId="9" fillId="0" borderId="26" xfId="186" applyFont="1" applyFill="1" applyBorder="1" applyAlignment="1">
      <alignment horizontal="right"/>
      <protection/>
    </xf>
    <xf numFmtId="0" fontId="9" fillId="0" borderId="42" xfId="186" applyFont="1" applyFill="1" applyBorder="1" applyAlignment="1">
      <alignment horizontal="right"/>
      <protection/>
    </xf>
    <xf numFmtId="2" fontId="9" fillId="0" borderId="43" xfId="186" applyNumberFormat="1" applyFont="1" applyFill="1" applyBorder="1" applyAlignment="1">
      <alignment horizontal="right"/>
      <protection/>
    </xf>
    <xf numFmtId="2" fontId="9" fillId="0" borderId="44" xfId="186" applyNumberFormat="1" applyFont="1" applyFill="1" applyBorder="1" applyAlignment="1">
      <alignment horizontal="right"/>
      <protection/>
    </xf>
    <xf numFmtId="179" fontId="24" fillId="38" borderId="88" xfId="167" applyNumberFormat="1" applyFont="1" applyFill="1" applyBorder="1" applyAlignment="1">
      <alignment horizontal="center" vertical="center"/>
      <protection/>
    </xf>
    <xf numFmtId="179" fontId="24" fillId="38" borderId="61" xfId="167" applyNumberFormat="1" applyFont="1" applyFill="1" applyBorder="1" applyAlignment="1">
      <alignment horizontal="center" vertical="center"/>
      <protection/>
    </xf>
    <xf numFmtId="179" fontId="13" fillId="38" borderId="106" xfId="171" applyNumberFormat="1" applyFont="1" applyFill="1" applyBorder="1" applyAlignment="1">
      <alignment horizontal="center" vertical="center"/>
      <protection/>
    </xf>
    <xf numFmtId="179" fontId="13" fillId="38" borderId="83" xfId="171" applyNumberFormat="1" applyFont="1" applyFill="1" applyBorder="1" applyAlignment="1">
      <alignment horizontal="center" vertical="center"/>
      <protection/>
    </xf>
    <xf numFmtId="179" fontId="13" fillId="38" borderId="103" xfId="171" applyNumberFormat="1" applyFont="1" applyFill="1" applyBorder="1" applyAlignment="1">
      <alignment horizontal="center" vertical="center"/>
      <protection/>
    </xf>
    <xf numFmtId="0" fontId="13" fillId="35" borderId="10" xfId="222" applyFont="1" applyFill="1" applyBorder="1" applyAlignment="1">
      <alignment horizontal="center" vertical="center"/>
      <protection/>
    </xf>
    <xf numFmtId="0" fontId="13" fillId="35" borderId="12" xfId="222" applyFont="1" applyFill="1" applyBorder="1" applyAlignment="1">
      <alignment horizontal="center" vertical="center"/>
      <protection/>
    </xf>
    <xf numFmtId="0" fontId="13" fillId="35" borderId="14" xfId="222" applyFont="1" applyFill="1" applyBorder="1" applyAlignment="1">
      <alignment horizontal="center"/>
      <protection/>
    </xf>
    <xf numFmtId="0" fontId="13" fillId="35" borderId="14" xfId="222" applyFont="1" applyFill="1" applyBorder="1" applyAlignment="1" quotePrefix="1">
      <alignment horizontal="center"/>
      <protection/>
    </xf>
    <xf numFmtId="0" fontId="13" fillId="35" borderId="38" xfId="222" applyFont="1" applyFill="1" applyBorder="1" applyAlignment="1">
      <alignment horizontal="center"/>
      <protection/>
    </xf>
    <xf numFmtId="39" fontId="13" fillId="35" borderId="12" xfId="223" applyNumberFormat="1" applyFont="1" applyFill="1" applyBorder="1" applyAlignment="1" quotePrefix="1">
      <alignment horizontal="center"/>
      <protection/>
    </xf>
    <xf numFmtId="39" fontId="13" fillId="35" borderId="11" xfId="223" applyNumberFormat="1" applyFont="1" applyFill="1" applyBorder="1" applyAlignment="1" quotePrefix="1">
      <alignment horizontal="center"/>
      <protection/>
    </xf>
    <xf numFmtId="39" fontId="13" fillId="35" borderId="19" xfId="223" applyNumberFormat="1" applyFont="1" applyFill="1" applyBorder="1" applyAlignment="1" quotePrefix="1">
      <alignment horizontal="center"/>
      <protection/>
    </xf>
    <xf numFmtId="0" fontId="13" fillId="35" borderId="14" xfId="223" applyFont="1" applyFill="1" applyBorder="1" applyAlignment="1">
      <alignment horizontal="center" vertical="center" wrapText="1"/>
      <protection/>
    </xf>
    <xf numFmtId="0" fontId="13" fillId="35" borderId="33" xfId="223" applyFont="1" applyFill="1" applyBorder="1" applyAlignment="1">
      <alignment horizontal="center" vertical="center" wrapText="1"/>
      <protection/>
    </xf>
    <xf numFmtId="0" fontId="13" fillId="35" borderId="83" xfId="222" applyFont="1" applyFill="1" applyBorder="1" applyAlignment="1">
      <alignment horizontal="center" vertical="center"/>
      <protection/>
    </xf>
    <xf numFmtId="0" fontId="13" fillId="38" borderId="106" xfId="222" applyFont="1" applyFill="1" applyBorder="1" applyAlignment="1">
      <alignment horizontal="center" vertical="center"/>
      <protection/>
    </xf>
    <xf numFmtId="0" fontId="13" fillId="38" borderId="83" xfId="222" applyFont="1" applyFill="1" applyBorder="1" applyAlignment="1">
      <alignment horizontal="center" vertical="center"/>
      <protection/>
    </xf>
    <xf numFmtId="0" fontId="13" fillId="38" borderId="103" xfId="222" applyFont="1" applyFill="1" applyBorder="1" applyAlignment="1">
      <alignment horizontal="center" vertical="center"/>
      <protection/>
    </xf>
    <xf numFmtId="0" fontId="13" fillId="35" borderId="46" xfId="222" applyFont="1" applyFill="1" applyBorder="1" applyAlignment="1">
      <alignment horizontal="center"/>
      <protection/>
    </xf>
    <xf numFmtId="0" fontId="13" fillId="35" borderId="40" xfId="222" applyFont="1" applyFill="1" applyBorder="1" applyAlignment="1">
      <alignment horizontal="center"/>
      <protection/>
    </xf>
    <xf numFmtId="0" fontId="13" fillId="35" borderId="38" xfId="222" applyFont="1" applyFill="1" applyBorder="1" applyAlignment="1" quotePrefix="1">
      <alignment horizontal="center"/>
      <protection/>
    </xf>
    <xf numFmtId="0" fontId="13" fillId="35" borderId="41" xfId="222" applyFont="1" applyFill="1" applyBorder="1" applyAlignment="1">
      <alignment horizontal="center"/>
      <protection/>
    </xf>
    <xf numFmtId="39" fontId="13" fillId="39" borderId="26" xfId="178" applyNumberFormat="1" applyFont="1" applyFill="1" applyBorder="1" applyAlignment="1" applyProtection="1" quotePrefix="1">
      <alignment horizontal="center" vertical="center"/>
      <protection/>
    </xf>
    <xf numFmtId="39" fontId="13" fillId="39" borderId="42" xfId="178" applyNumberFormat="1" applyFont="1" applyFill="1" applyBorder="1" applyAlignment="1" applyProtection="1" quotePrefix="1">
      <alignment horizontal="center" vertical="center"/>
      <protection/>
    </xf>
    <xf numFmtId="39" fontId="13" fillId="39" borderId="39" xfId="178" applyNumberFormat="1" applyFont="1" applyFill="1" applyBorder="1" applyAlignment="1" applyProtection="1" quotePrefix="1">
      <alignment horizontal="center" vertical="center"/>
      <protection/>
    </xf>
    <xf numFmtId="39" fontId="13" fillId="39" borderId="47" xfId="178" applyNumberFormat="1" applyFont="1" applyFill="1" applyBorder="1" applyAlignment="1" applyProtection="1" quotePrefix="1">
      <alignment horizontal="center" vertical="center"/>
      <protection/>
    </xf>
    <xf numFmtId="39" fontId="13" fillId="39" borderId="38" xfId="178" applyNumberFormat="1" applyFont="1" applyFill="1" applyBorder="1" applyAlignment="1" applyProtection="1">
      <alignment horizontal="center" vertical="center"/>
      <protection/>
    </xf>
    <xf numFmtId="39" fontId="13" fillId="39" borderId="13" xfId="178" applyNumberFormat="1" applyFont="1" applyFill="1" applyBorder="1" applyAlignment="1" applyProtection="1">
      <alignment horizontal="center" vertical="center"/>
      <protection/>
    </xf>
    <xf numFmtId="39" fontId="13" fillId="39" borderId="41" xfId="178" applyNumberFormat="1" applyFont="1" applyFill="1" applyBorder="1" applyAlignment="1" applyProtection="1">
      <alignment horizontal="center" vertical="center" wrapText="1"/>
      <protection/>
    </xf>
    <xf numFmtId="39" fontId="13" fillId="0" borderId="0" xfId="178" applyNumberFormat="1" applyFont="1" applyAlignment="1" applyProtection="1">
      <alignment horizontal="center"/>
      <protection/>
    </xf>
    <xf numFmtId="180" fontId="13" fillId="39" borderId="106" xfId="178" applyNumberFormat="1" applyFont="1" applyFill="1" applyBorder="1" applyAlignment="1">
      <alignment horizontal="center" vertical="center"/>
      <protection/>
    </xf>
    <xf numFmtId="180" fontId="13" fillId="39" borderId="37" xfId="178" applyNumberFormat="1" applyFont="1" applyFill="1" applyBorder="1" applyAlignment="1">
      <alignment horizontal="center" vertical="center"/>
      <protection/>
    </xf>
    <xf numFmtId="0" fontId="13" fillId="39" borderId="35" xfId="178" applyFont="1" applyFill="1" applyBorder="1" applyAlignment="1">
      <alignment horizontal="center"/>
      <protection/>
    </xf>
    <xf numFmtId="0" fontId="13" fillId="39" borderId="83" xfId="178" applyFont="1" applyFill="1" applyBorder="1" applyAlignment="1">
      <alignment horizontal="center"/>
      <protection/>
    </xf>
    <xf numFmtId="0" fontId="13" fillId="39" borderId="103" xfId="178" applyFont="1" applyFill="1" applyBorder="1" applyAlignment="1">
      <alignment horizontal="center"/>
      <protection/>
    </xf>
    <xf numFmtId="0" fontId="13" fillId="39" borderId="106" xfId="178" applyFont="1" applyFill="1" applyBorder="1" applyAlignment="1">
      <alignment horizontal="center"/>
      <protection/>
    </xf>
    <xf numFmtId="39" fontId="13" fillId="39" borderId="38" xfId="178" applyNumberFormat="1" applyFont="1" applyFill="1" applyBorder="1" applyAlignment="1" applyProtection="1" quotePrefix="1">
      <alignment horizontal="center"/>
      <protection/>
    </xf>
    <xf numFmtId="39" fontId="13" fillId="39" borderId="41" xfId="178" applyNumberFormat="1" applyFont="1" applyFill="1" applyBorder="1" applyAlignment="1" applyProtection="1" quotePrefix="1">
      <alignment horizontal="center"/>
      <protection/>
    </xf>
    <xf numFmtId="39" fontId="13" fillId="39" borderId="13" xfId="178" applyNumberFormat="1" applyFont="1" applyFill="1" applyBorder="1" applyAlignment="1" applyProtection="1" quotePrefix="1">
      <alignment horizontal="center"/>
      <protection/>
    </xf>
    <xf numFmtId="39" fontId="13" fillId="39" borderId="91" xfId="178" applyNumberFormat="1" applyFont="1" applyFill="1" applyBorder="1" applyAlignment="1" applyProtection="1" quotePrefix="1">
      <alignment horizontal="center" vertical="center"/>
      <protection/>
    </xf>
    <xf numFmtId="39" fontId="13" fillId="39" borderId="28" xfId="178" applyNumberFormat="1" applyFont="1" applyFill="1" applyBorder="1" applyAlignment="1" applyProtection="1" quotePrefix="1">
      <alignment horizontal="center" vertical="center"/>
      <protection/>
    </xf>
    <xf numFmtId="39" fontId="13" fillId="39" borderId="80" xfId="178" applyNumberFormat="1" applyFont="1" applyFill="1" applyBorder="1" applyAlignment="1" applyProtection="1" quotePrefix="1">
      <alignment horizontal="center" vertical="center"/>
      <protection/>
    </xf>
    <xf numFmtId="39" fontId="13" fillId="39" borderId="46" xfId="178" applyNumberFormat="1" applyFont="1" applyFill="1" applyBorder="1" applyAlignment="1" applyProtection="1" quotePrefix="1">
      <alignment horizontal="center" vertical="center"/>
      <protection/>
    </xf>
    <xf numFmtId="0" fontId="14" fillId="0" borderId="48" xfId="126" applyFont="1" applyBorder="1" applyAlignment="1">
      <alignment horizontal="right"/>
      <protection/>
    </xf>
    <xf numFmtId="0" fontId="13" fillId="35" borderId="59" xfId="222" applyFont="1" applyFill="1" applyBorder="1" applyAlignment="1">
      <alignment horizontal="center" vertical="center"/>
      <protection/>
    </xf>
    <xf numFmtId="0" fontId="13" fillId="35" borderId="83" xfId="222" applyFont="1" applyFill="1" applyBorder="1" applyAlignment="1">
      <alignment horizontal="center"/>
      <protection/>
    </xf>
    <xf numFmtId="0" fontId="13" fillId="35" borderId="103" xfId="222" applyFont="1" applyFill="1" applyBorder="1" applyAlignment="1">
      <alignment horizontal="center"/>
      <protection/>
    </xf>
    <xf numFmtId="0" fontId="13" fillId="35" borderId="13" xfId="222" applyFont="1" applyFill="1" applyBorder="1" applyAlignment="1">
      <alignment horizontal="center"/>
      <protection/>
    </xf>
    <xf numFmtId="0" fontId="13" fillId="35" borderId="15" xfId="222" applyFont="1" applyFill="1" applyBorder="1" applyAlignment="1">
      <alignment horizontal="center"/>
      <protection/>
    </xf>
    <xf numFmtId="0" fontId="13" fillId="35" borderId="41" xfId="126" applyFont="1" applyFill="1" applyBorder="1" applyAlignment="1">
      <alignment horizontal="center"/>
      <protection/>
    </xf>
    <xf numFmtId="0" fontId="13" fillId="35" borderId="38" xfId="126" applyFont="1" applyFill="1" applyBorder="1" applyAlignment="1" quotePrefix="1">
      <alignment horizontal="center"/>
      <protection/>
    </xf>
    <xf numFmtId="0" fontId="9" fillId="0" borderId="0" xfId="126" applyFont="1" applyFill="1" applyBorder="1" applyAlignment="1">
      <alignment horizontal="left"/>
      <protection/>
    </xf>
    <xf numFmtId="0" fontId="14" fillId="0" borderId="48" xfId="126" applyFont="1" applyFill="1" applyBorder="1" applyAlignment="1">
      <alignment horizontal="right"/>
      <protection/>
    </xf>
    <xf numFmtId="0" fontId="9" fillId="0" borderId="39" xfId="126" applyFont="1" applyFill="1" applyBorder="1" applyAlignment="1">
      <alignment horizontal="center"/>
      <protection/>
    </xf>
    <xf numFmtId="0" fontId="9" fillId="0" borderId="40" xfId="126" applyFont="1" applyFill="1" applyBorder="1" applyAlignment="1">
      <alignment horizontal="center"/>
      <protection/>
    </xf>
    <xf numFmtId="0" fontId="9" fillId="0" borderId="46" xfId="126" applyFont="1" applyFill="1" applyBorder="1" applyAlignment="1">
      <alignment horizontal="center"/>
      <protection/>
    </xf>
    <xf numFmtId="0" fontId="13" fillId="0" borderId="0" xfId="126" applyFont="1" applyFill="1" applyAlignment="1">
      <alignment horizontal="center" vertical="center"/>
      <protection/>
    </xf>
    <xf numFmtId="0" fontId="8" fillId="0" borderId="0" xfId="126" applyFont="1" applyFill="1" applyAlignment="1">
      <alignment horizontal="center"/>
      <protection/>
    </xf>
    <xf numFmtId="0" fontId="13" fillId="35" borderId="59" xfId="126" applyFont="1" applyFill="1" applyBorder="1" applyAlignment="1">
      <alignment horizontal="center"/>
      <protection/>
    </xf>
    <xf numFmtId="0" fontId="13" fillId="35" borderId="55" xfId="126" applyFont="1" applyFill="1" applyBorder="1" applyAlignment="1">
      <alignment horizontal="center"/>
      <protection/>
    </xf>
    <xf numFmtId="0" fontId="13" fillId="35" borderId="12" xfId="126" applyFont="1" applyFill="1" applyBorder="1" applyAlignment="1">
      <alignment horizontal="center"/>
      <protection/>
    </xf>
    <xf numFmtId="0" fontId="13" fillId="35" borderId="11" xfId="126" applyFont="1" applyFill="1" applyBorder="1" applyAlignment="1">
      <alignment horizontal="center"/>
      <protection/>
    </xf>
    <xf numFmtId="0" fontId="13" fillId="0" borderId="0" xfId="126" applyFont="1" applyFill="1" applyAlignment="1">
      <alignment horizontal="center"/>
      <protection/>
    </xf>
    <xf numFmtId="0" fontId="9" fillId="0" borderId="26" xfId="126" applyFont="1" applyFill="1" applyBorder="1" applyAlignment="1">
      <alignment horizontal="center"/>
      <protection/>
    </xf>
    <xf numFmtId="0" fontId="9" fillId="0" borderId="27" xfId="126" applyFont="1" applyFill="1" applyBorder="1" applyAlignment="1">
      <alignment horizontal="center"/>
      <protection/>
    </xf>
    <xf numFmtId="0" fontId="9" fillId="0" borderId="28" xfId="126" applyFont="1" applyFill="1" applyBorder="1" applyAlignment="1">
      <alignment horizontal="center"/>
      <protection/>
    </xf>
    <xf numFmtId="0" fontId="13" fillId="0" borderId="0" xfId="126" applyFont="1" applyAlignment="1">
      <alignment horizontal="center" vertical="center"/>
      <protection/>
    </xf>
    <xf numFmtId="0" fontId="13" fillId="35" borderId="59" xfId="222" applyFont="1" applyFill="1" applyBorder="1" applyAlignment="1" applyProtection="1">
      <alignment horizontal="center" vertical="center"/>
      <protection/>
    </xf>
    <xf numFmtId="0" fontId="13" fillId="35" borderId="12" xfId="222" applyFont="1" applyFill="1" applyBorder="1" applyAlignment="1" applyProtection="1">
      <alignment horizontal="center" vertical="center"/>
      <protection/>
    </xf>
    <xf numFmtId="0" fontId="13" fillId="35" borderId="83" xfId="222" applyFont="1" applyFill="1" applyBorder="1" applyAlignment="1" applyProtection="1">
      <alignment horizontal="center" vertical="center"/>
      <protection/>
    </xf>
    <xf numFmtId="0" fontId="13" fillId="35" borderId="103" xfId="222" applyFont="1" applyFill="1" applyBorder="1" applyAlignment="1" applyProtection="1">
      <alignment horizontal="center" vertical="center"/>
      <protection/>
    </xf>
    <xf numFmtId="0" fontId="13" fillId="35" borderId="92" xfId="222" applyFont="1" applyFill="1" applyBorder="1" applyAlignment="1" applyProtection="1">
      <alignment horizontal="center" vertical="center"/>
      <protection/>
    </xf>
    <xf numFmtId="0" fontId="13" fillId="35" borderId="61" xfId="222" applyFont="1" applyFill="1" applyBorder="1" applyAlignment="1" applyProtection="1">
      <alignment horizontal="center" vertical="center"/>
      <protection/>
    </xf>
    <xf numFmtId="0" fontId="13" fillId="35" borderId="104" xfId="222" applyFont="1" applyFill="1" applyBorder="1" applyAlignment="1" applyProtection="1">
      <alignment horizontal="center" vertical="center"/>
      <protection/>
    </xf>
    <xf numFmtId="0" fontId="8" fillId="0" borderId="0" xfId="178" applyFont="1" applyFill="1" applyBorder="1" applyAlignment="1">
      <alignment horizontal="center"/>
      <protection/>
    </xf>
    <xf numFmtId="0" fontId="13" fillId="33" borderId="107" xfId="178" applyFont="1" applyFill="1" applyBorder="1" applyAlignment="1">
      <alignment horizontal="center" vertical="center"/>
      <protection/>
    </xf>
    <xf numFmtId="0" fontId="13" fillId="33" borderId="108" xfId="178" applyFont="1" applyFill="1" applyBorder="1" applyAlignment="1">
      <alignment horizontal="center" vertical="center"/>
      <protection/>
    </xf>
    <xf numFmtId="0" fontId="13" fillId="33" borderId="109" xfId="178" applyFont="1" applyFill="1" applyBorder="1" applyAlignment="1">
      <alignment horizontal="center" vertical="center"/>
      <protection/>
    </xf>
    <xf numFmtId="0" fontId="13" fillId="33" borderId="110" xfId="178" applyFont="1" applyFill="1" applyBorder="1" applyAlignment="1">
      <alignment horizontal="center" vertical="center"/>
      <protection/>
    </xf>
    <xf numFmtId="0" fontId="13" fillId="33" borderId="25" xfId="178" applyFont="1" applyFill="1" applyBorder="1" applyAlignment="1">
      <alignment horizontal="center" vertical="center"/>
      <protection/>
    </xf>
    <xf numFmtId="0" fontId="13" fillId="33" borderId="11" xfId="178" applyFont="1" applyFill="1" applyBorder="1" applyAlignment="1">
      <alignment horizontal="center" vertical="center"/>
      <protection/>
    </xf>
    <xf numFmtId="0" fontId="13" fillId="33" borderId="65" xfId="178" applyFont="1" applyFill="1" applyBorder="1" applyAlignment="1">
      <alignment horizontal="center" vertical="center"/>
      <protection/>
    </xf>
    <xf numFmtId="0" fontId="13" fillId="33" borderId="67" xfId="178" applyFont="1" applyFill="1" applyBorder="1" applyAlignment="1">
      <alignment horizontal="center" vertical="center"/>
      <protection/>
    </xf>
    <xf numFmtId="0" fontId="25" fillId="0" borderId="40" xfId="178" applyFont="1" applyBorder="1" applyAlignment="1">
      <alignment horizontal="center" vertical="top"/>
      <protection/>
    </xf>
    <xf numFmtId="0" fontId="13" fillId="33" borderId="38" xfId="178" applyFont="1" applyFill="1" applyBorder="1" applyAlignment="1">
      <alignment horizontal="center" vertical="center"/>
      <protection/>
    </xf>
    <xf numFmtId="0" fontId="13" fillId="33" borderId="41" xfId="178" applyFont="1" applyFill="1" applyBorder="1" applyAlignment="1">
      <alignment horizontal="center" vertical="center"/>
      <protection/>
    </xf>
    <xf numFmtId="0" fontId="13" fillId="33" borderId="111" xfId="178" applyFont="1" applyFill="1" applyBorder="1" applyAlignment="1">
      <alignment horizontal="center" vertical="center"/>
      <protection/>
    </xf>
    <xf numFmtId="0" fontId="13" fillId="33" borderId="13" xfId="178" applyFont="1" applyFill="1" applyBorder="1" applyAlignment="1">
      <alignment horizontal="center" vertical="center"/>
      <protection/>
    </xf>
    <xf numFmtId="0" fontId="13" fillId="33" borderId="14" xfId="178" applyFont="1" applyFill="1" applyBorder="1" applyAlignment="1">
      <alignment horizontal="center" vertical="center"/>
      <protection/>
    </xf>
    <xf numFmtId="0" fontId="13" fillId="33" borderId="69" xfId="178" applyFont="1" applyFill="1" applyBorder="1" applyAlignment="1">
      <alignment horizontal="center" vertical="center"/>
      <protection/>
    </xf>
    <xf numFmtId="0" fontId="8" fillId="0" borderId="0" xfId="178" applyFont="1" applyBorder="1" applyAlignment="1">
      <alignment horizontal="center" vertical="center"/>
      <protection/>
    </xf>
    <xf numFmtId="0" fontId="13" fillId="33" borderId="39" xfId="178" applyFont="1" applyFill="1" applyBorder="1" applyAlignment="1">
      <alignment horizontal="center" vertical="center"/>
      <protection/>
    </xf>
    <xf numFmtId="0" fontId="13" fillId="33" borderId="40" xfId="178" applyFont="1" applyFill="1" applyBorder="1" applyAlignment="1">
      <alignment horizontal="center" vertical="center"/>
      <protection/>
    </xf>
    <xf numFmtId="0" fontId="13" fillId="33" borderId="46" xfId="178" applyFont="1" applyFill="1" applyBorder="1" applyAlignment="1">
      <alignment horizontal="center" vertical="center"/>
      <protection/>
    </xf>
    <xf numFmtId="0" fontId="13" fillId="33" borderId="63" xfId="178" applyFont="1" applyFill="1" applyBorder="1" applyAlignment="1">
      <alignment horizontal="center" vertical="center"/>
      <protection/>
    </xf>
    <xf numFmtId="0" fontId="13" fillId="33" borderId="64" xfId="178" applyFont="1" applyFill="1" applyBorder="1" applyAlignment="1">
      <alignment horizontal="center" vertical="center"/>
      <protection/>
    </xf>
    <xf numFmtId="0" fontId="13" fillId="33" borderId="66" xfId="178" applyFont="1" applyFill="1" applyBorder="1" applyAlignment="1">
      <alignment horizontal="center" vertical="center"/>
      <protection/>
    </xf>
    <xf numFmtId="0" fontId="13" fillId="33" borderId="79" xfId="178" applyFont="1" applyFill="1" applyBorder="1" applyAlignment="1">
      <alignment horizontal="center" vertical="center"/>
      <protection/>
    </xf>
    <xf numFmtId="0" fontId="13" fillId="33" borderId="112" xfId="178" applyFont="1" applyFill="1" applyBorder="1" applyAlignment="1">
      <alignment horizontal="center" vertical="center"/>
      <protection/>
    </xf>
    <xf numFmtId="0" fontId="13" fillId="33" borderId="25" xfId="178" applyFont="1" applyFill="1" applyBorder="1" applyAlignment="1">
      <alignment horizontal="center" vertical="center" wrapText="1"/>
      <protection/>
    </xf>
    <xf numFmtId="0" fontId="13" fillId="33" borderId="11" xfId="178" applyFont="1" applyFill="1" applyBorder="1" applyAlignment="1">
      <alignment horizontal="center" vertical="center" wrapText="1"/>
      <protection/>
    </xf>
    <xf numFmtId="0" fontId="13" fillId="33" borderId="65" xfId="178" applyFont="1" applyFill="1" applyBorder="1" applyAlignment="1">
      <alignment horizontal="center" vertical="center" wrapText="1"/>
      <protection/>
    </xf>
    <xf numFmtId="0" fontId="13" fillId="33" borderId="67" xfId="178" applyFont="1" applyFill="1" applyBorder="1" applyAlignment="1">
      <alignment horizontal="center" vertical="center" wrapText="1"/>
      <protection/>
    </xf>
    <xf numFmtId="0" fontId="13" fillId="0" borderId="0" xfId="178" applyFont="1" applyFill="1" applyBorder="1" applyAlignment="1">
      <alignment horizontal="center" vertical="center"/>
      <protection/>
    </xf>
    <xf numFmtId="0" fontId="13" fillId="33" borderId="113" xfId="178" applyFont="1" applyFill="1" applyBorder="1" applyAlignment="1">
      <alignment horizontal="center" vertical="center" wrapText="1"/>
      <protection/>
    </xf>
    <xf numFmtId="0" fontId="13" fillId="33" borderId="68" xfId="178" applyFont="1" applyFill="1" applyBorder="1" applyAlignment="1">
      <alignment horizontal="center" vertical="center" wrapText="1"/>
      <protection/>
    </xf>
    <xf numFmtId="0" fontId="34" fillId="35" borderId="14" xfId="178" applyFont="1" applyFill="1" applyBorder="1" applyAlignment="1">
      <alignment horizontal="center" vertical="center"/>
      <protection/>
    </xf>
    <xf numFmtId="0" fontId="34" fillId="35" borderId="69" xfId="178" applyFont="1" applyFill="1" applyBorder="1" applyAlignment="1">
      <alignment horizontal="center" vertical="center"/>
      <protection/>
    </xf>
    <xf numFmtId="164" fontId="13" fillId="35" borderId="14" xfId="178" applyNumberFormat="1" applyFont="1" applyFill="1" applyBorder="1" applyAlignment="1">
      <alignment horizontal="center" vertical="center"/>
      <protection/>
    </xf>
    <xf numFmtId="164" fontId="13" fillId="35" borderId="69" xfId="178" applyNumberFormat="1" applyFont="1" applyFill="1" applyBorder="1" applyAlignment="1">
      <alignment horizontal="center" vertical="center"/>
      <protection/>
    </xf>
    <xf numFmtId="0" fontId="13" fillId="0" borderId="0" xfId="178" applyFont="1" applyBorder="1" applyAlignment="1">
      <alignment horizontal="center"/>
      <protection/>
    </xf>
    <xf numFmtId="0" fontId="8" fillId="0" borderId="0" xfId="178" applyFont="1" applyBorder="1" applyAlignment="1">
      <alignment horizontal="center"/>
      <protection/>
    </xf>
    <xf numFmtId="0" fontId="13" fillId="0" borderId="0" xfId="178" applyFont="1" applyFill="1" applyBorder="1" applyAlignment="1">
      <alignment horizontal="center"/>
      <protection/>
    </xf>
    <xf numFmtId="0" fontId="34" fillId="34" borderId="113" xfId="178" applyFont="1" applyFill="1" applyBorder="1" applyAlignment="1">
      <alignment horizontal="center" vertical="center"/>
      <protection/>
    </xf>
    <xf numFmtId="0" fontId="34" fillId="34" borderId="68" xfId="178" applyFont="1" applyFill="1" applyBorder="1" applyAlignment="1">
      <alignment horizontal="center" vertical="center"/>
      <protection/>
    </xf>
    <xf numFmtId="0" fontId="34" fillId="34" borderId="79" xfId="178" applyFont="1" applyFill="1" applyBorder="1" applyAlignment="1">
      <alignment horizontal="center" vertical="center"/>
      <protection/>
    </xf>
    <xf numFmtId="0" fontId="34" fillId="34" borderId="112" xfId="178" applyFont="1" applyFill="1" applyBorder="1" applyAlignment="1">
      <alignment horizontal="center" vertical="center"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2" xfId="52"/>
    <cellStyle name="Comma 2 10" xfId="53"/>
    <cellStyle name="Comma 2 11" xfId="54"/>
    <cellStyle name="Comma 2 12" xfId="55"/>
    <cellStyle name="Comma 2 13" xfId="56"/>
    <cellStyle name="Comma 2 14" xfId="57"/>
    <cellStyle name="Comma 2 15" xfId="58"/>
    <cellStyle name="Comma 2 16" xfId="59"/>
    <cellStyle name="Comma 2 17" xfId="60"/>
    <cellStyle name="Comma 2 18" xfId="61"/>
    <cellStyle name="Comma 2 19" xfId="62"/>
    <cellStyle name="Comma 2 2" xfId="63"/>
    <cellStyle name="Comma 2 2 2" xfId="64"/>
    <cellStyle name="Comma 2 2 2 2" xfId="65"/>
    <cellStyle name="Comma 2 2 2 2 2" xfId="66"/>
    <cellStyle name="Comma 2 2 2 2 3" xfId="67"/>
    <cellStyle name="Comma 2 2 2 2 3 2" xfId="68"/>
    <cellStyle name="Comma 2 2 2 2 3 3" xfId="69"/>
    <cellStyle name="Comma 2 2 2 2 3 4" xfId="70"/>
    <cellStyle name="Comma 2 2 2 2 4" xfId="71"/>
    <cellStyle name="Comma 2 2 2 3" xfId="72"/>
    <cellStyle name="Comma 2 2 3" xfId="73"/>
    <cellStyle name="Comma 2 2 3 2" xfId="74"/>
    <cellStyle name="Comma 2 20" xfId="75"/>
    <cellStyle name="Comma 2 21" xfId="76"/>
    <cellStyle name="Comma 2 22" xfId="77"/>
    <cellStyle name="Comma 2 23" xfId="78"/>
    <cellStyle name="Comma 2 24" xfId="79"/>
    <cellStyle name="Comma 2 25" xfId="80"/>
    <cellStyle name="Comma 2 3" xfId="81"/>
    <cellStyle name="Comma 2 4" xfId="82"/>
    <cellStyle name="Comma 2 5" xfId="83"/>
    <cellStyle name="Comma 2 6" xfId="84"/>
    <cellStyle name="Comma 2 7" xfId="85"/>
    <cellStyle name="Comma 2 8" xfId="86"/>
    <cellStyle name="Comma 2 9" xfId="87"/>
    <cellStyle name="Comma 20" xfId="88"/>
    <cellStyle name="Comma 20 2" xfId="89"/>
    <cellStyle name="Comma 27" xfId="90"/>
    <cellStyle name="Comma 27 2" xfId="91"/>
    <cellStyle name="Comma 29" xfId="92"/>
    <cellStyle name="Comma 29 2" xfId="93"/>
    <cellStyle name="Comma 3" xfId="94"/>
    <cellStyle name="Comma 3 2" xfId="95"/>
    <cellStyle name="Comma 3 3" xfId="96"/>
    <cellStyle name="Comma 3 39" xfId="97"/>
    <cellStyle name="Comma 30" xfId="98"/>
    <cellStyle name="Comma 30 2" xfId="99"/>
    <cellStyle name="Comma 4" xfId="100"/>
    <cellStyle name="Comma 4 2" xfId="101"/>
    <cellStyle name="Comma 4 3" xfId="102"/>
    <cellStyle name="Comma 4 4" xfId="103"/>
    <cellStyle name="Comma 5" xfId="104"/>
    <cellStyle name="Comma 6" xfId="105"/>
    <cellStyle name="Comma 67 2" xfId="106"/>
    <cellStyle name="Comma 7" xfId="107"/>
    <cellStyle name="Comma 70" xfId="108"/>
    <cellStyle name="Comma 8" xfId="109"/>
    <cellStyle name="Comma 9" xfId="110"/>
    <cellStyle name="Currency" xfId="111"/>
    <cellStyle name="Currency [0]" xfId="112"/>
    <cellStyle name="Excel Built-in Comma 2" xfId="113"/>
    <cellStyle name="Excel Built-in Normal" xfId="114"/>
    <cellStyle name="Excel Built-in Normal 2" xfId="115"/>
    <cellStyle name="Excel Built-in Normal_50. Bishwo" xfId="116"/>
    <cellStyle name="Explanatory Text" xfId="117"/>
    <cellStyle name="Good" xfId="118"/>
    <cellStyle name="Heading 1" xfId="119"/>
    <cellStyle name="Heading 2" xfId="120"/>
    <cellStyle name="Heading 3" xfId="121"/>
    <cellStyle name="Heading 4" xfId="122"/>
    <cellStyle name="Input" xfId="123"/>
    <cellStyle name="Linked Cell" xfId="124"/>
    <cellStyle name="Neutral" xfId="125"/>
    <cellStyle name="Normal 10" xfId="126"/>
    <cellStyle name="Normal 10 2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1" xfId="139"/>
    <cellStyle name="Normal 2 12" xfId="140"/>
    <cellStyle name="Normal 2 13" xfId="141"/>
    <cellStyle name="Normal 2 14" xfId="142"/>
    <cellStyle name="Normal 2 2" xfId="143"/>
    <cellStyle name="Normal 2 2 2" xfId="144"/>
    <cellStyle name="Normal 2 2 2 2 4 2" xfId="145"/>
    <cellStyle name="Normal 2 2 3" xfId="146"/>
    <cellStyle name="Normal 2 2 4" xfId="147"/>
    <cellStyle name="Normal 2 2 5" xfId="148"/>
    <cellStyle name="Normal 2 2 6" xfId="149"/>
    <cellStyle name="Normal 2 2 7" xfId="150"/>
    <cellStyle name="Normal 2 2_50. Bishwo" xfId="151"/>
    <cellStyle name="Normal 2 3" xfId="152"/>
    <cellStyle name="Normal 2 3 2" xfId="153"/>
    <cellStyle name="Normal 2 4" xfId="154"/>
    <cellStyle name="Normal 2 5" xfId="155"/>
    <cellStyle name="Normal 2 6" xfId="156"/>
    <cellStyle name="Normal 2 7" xfId="157"/>
    <cellStyle name="Normal 2 8" xfId="158"/>
    <cellStyle name="Normal 2 9" xfId="159"/>
    <cellStyle name="Normal 20" xfId="160"/>
    <cellStyle name="Normal 20 2" xfId="161"/>
    <cellStyle name="Normal 21" xfId="162"/>
    <cellStyle name="Normal 21 2" xfId="163"/>
    <cellStyle name="Normal 22" xfId="164"/>
    <cellStyle name="Normal 22 2" xfId="165"/>
    <cellStyle name="Normal 23" xfId="166"/>
    <cellStyle name="Normal 24" xfId="167"/>
    <cellStyle name="Normal 24 2" xfId="168"/>
    <cellStyle name="Normal 25" xfId="169"/>
    <cellStyle name="Normal 25 2" xfId="170"/>
    <cellStyle name="Normal 26" xfId="171"/>
    <cellStyle name="Normal 26 2" xfId="172"/>
    <cellStyle name="Normal 27" xfId="173"/>
    <cellStyle name="Normal 27 2" xfId="174"/>
    <cellStyle name="Normal 28" xfId="175"/>
    <cellStyle name="Normal 28 2" xfId="176"/>
    <cellStyle name="Normal 29" xfId="177"/>
    <cellStyle name="Normal 3" xfId="178"/>
    <cellStyle name="Normal 3 2" xfId="179"/>
    <cellStyle name="Normal 3 3" xfId="180"/>
    <cellStyle name="Normal 3 4" xfId="181"/>
    <cellStyle name="Normal 3 5" xfId="182"/>
    <cellStyle name="Normal 3_9.1 &amp; 9.2" xfId="183"/>
    <cellStyle name="Normal 30" xfId="184"/>
    <cellStyle name="Normal 30 2" xfId="185"/>
    <cellStyle name="Normal 31" xfId="186"/>
    <cellStyle name="Normal 39" xfId="187"/>
    <cellStyle name="Normal 4" xfId="188"/>
    <cellStyle name="Normal 4 10" xfId="189"/>
    <cellStyle name="Normal 4 11" xfId="190"/>
    <cellStyle name="Normal 4 12" xfId="191"/>
    <cellStyle name="Normal 4 13" xfId="192"/>
    <cellStyle name="Normal 4 14" xfId="193"/>
    <cellStyle name="Normal 4 15" xfId="194"/>
    <cellStyle name="Normal 4 16" xfId="195"/>
    <cellStyle name="Normal 4 17" xfId="196"/>
    <cellStyle name="Normal 4 18" xfId="197"/>
    <cellStyle name="Normal 4 19" xfId="198"/>
    <cellStyle name="Normal 4 2" xfId="199"/>
    <cellStyle name="Normal 4 20" xfId="200"/>
    <cellStyle name="Normal 4 21" xfId="201"/>
    <cellStyle name="Normal 4 22" xfId="202"/>
    <cellStyle name="Normal 4 23" xfId="203"/>
    <cellStyle name="Normal 4 24" xfId="204"/>
    <cellStyle name="Normal 4 25" xfId="205"/>
    <cellStyle name="Normal 4 3" xfId="206"/>
    <cellStyle name="Normal 4 4" xfId="207"/>
    <cellStyle name="Normal 4 5" xfId="208"/>
    <cellStyle name="Normal 4 6" xfId="209"/>
    <cellStyle name="Normal 4 7" xfId="210"/>
    <cellStyle name="Normal 4 8" xfId="211"/>
    <cellStyle name="Normal 4 9" xfId="212"/>
    <cellStyle name="Normal 4_50. Bishwo" xfId="213"/>
    <cellStyle name="Normal 40" xfId="214"/>
    <cellStyle name="Normal 41" xfId="215"/>
    <cellStyle name="Normal 42" xfId="216"/>
    <cellStyle name="Normal 43" xfId="217"/>
    <cellStyle name="Normal 49" xfId="218"/>
    <cellStyle name="Normal 5" xfId="219"/>
    <cellStyle name="Normal 5 2" xfId="220"/>
    <cellStyle name="Normal 52" xfId="221"/>
    <cellStyle name="Normal 6" xfId="222"/>
    <cellStyle name="Normal 6 2" xfId="223"/>
    <cellStyle name="Normal 67" xfId="224"/>
    <cellStyle name="Normal 7" xfId="225"/>
    <cellStyle name="Normal 8" xfId="226"/>
    <cellStyle name="Normal 8 2" xfId="227"/>
    <cellStyle name="Normal 9" xfId="228"/>
    <cellStyle name="Normal_bartaman point" xfId="229"/>
    <cellStyle name="Normal_bartaman point 2" xfId="230"/>
    <cellStyle name="Normal_bartaman point 3" xfId="231"/>
    <cellStyle name="Normal_bartaman point 4" xfId="232"/>
    <cellStyle name="Normal_Bartamane_Book1" xfId="233"/>
    <cellStyle name="Normal_Comm_wt" xfId="234"/>
    <cellStyle name="Normal_CPI" xfId="235"/>
    <cellStyle name="Normal_Direction of Trade_BartamanFormat 2063-64" xfId="236"/>
    <cellStyle name="Normal_Direction of Trade_BartamanFormat 2063-64 2" xfId="237"/>
    <cellStyle name="Normal_Sheet1" xfId="238"/>
    <cellStyle name="Normal_Sheet1 2" xfId="239"/>
    <cellStyle name="Normal_Sheet1 2 2" xfId="240"/>
    <cellStyle name="Normal_Sheet1 2 3" xfId="241"/>
    <cellStyle name="Normal_Sheet1 2 4" xfId="242"/>
    <cellStyle name="Normal_Sheet1 3" xfId="243"/>
    <cellStyle name="Normal_Sheet1 4" xfId="244"/>
    <cellStyle name="Normal_Sheet1 5" xfId="245"/>
    <cellStyle name="Normal_Sheet1 6" xfId="246"/>
    <cellStyle name="Note" xfId="247"/>
    <cellStyle name="Output" xfId="248"/>
    <cellStyle name="Percent" xfId="249"/>
    <cellStyle name="Percent 2" xfId="250"/>
    <cellStyle name="Percent 2 2" xfId="251"/>
    <cellStyle name="Percent 2 2 2" xfId="252"/>
    <cellStyle name="Percent 2 3" xfId="253"/>
    <cellStyle name="Percent 2 4" xfId="254"/>
    <cellStyle name="Percent 3" xfId="255"/>
    <cellStyle name="Percent 4" xfId="256"/>
    <cellStyle name="Percent 67 2" xfId="257"/>
    <cellStyle name="SHEET" xfId="258"/>
    <cellStyle name="Title" xfId="259"/>
    <cellStyle name="Total" xfId="260"/>
    <cellStyle name="Warning Text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VERNMENT%20FINANCE%20DIVISION\3_Government%20Debt%20(Domestic%20&amp;%20External)\Domestic%20Debt%20(ODD)\2072.73\ODD%2015-16%20_%20upto%20Bhadau%2020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DD"/>
      <sheetName val="Qtrly"/>
      <sheetName val="for CME 2 months"/>
    </sheetNames>
    <sheetDataSet>
      <sheetData sheetId="0">
        <row r="8">
          <cell r="S8">
            <v>16468.932</v>
          </cell>
          <cell r="AE8">
            <v>21468.932</v>
          </cell>
          <cell r="AQ8">
            <v>11919.932</v>
          </cell>
        </row>
        <row r="9">
          <cell r="S9">
            <v>118082</v>
          </cell>
          <cell r="AE9">
            <v>113849.25</v>
          </cell>
          <cell r="AQ9">
            <v>98788.25</v>
          </cell>
        </row>
        <row r="10">
          <cell r="S10">
            <v>1379.875</v>
          </cell>
          <cell r="AE10">
            <v>622.425</v>
          </cell>
          <cell r="AQ10">
            <v>1447.275</v>
          </cell>
        </row>
        <row r="11">
          <cell r="S11">
            <v>487.3</v>
          </cell>
          <cell r="AE11">
            <v>527.5</v>
          </cell>
          <cell r="AQ11">
            <v>1578.65</v>
          </cell>
        </row>
        <row r="12">
          <cell r="S12">
            <v>50</v>
          </cell>
          <cell r="AE12">
            <v>0</v>
          </cell>
          <cell r="AQ12">
            <v>675</v>
          </cell>
        </row>
        <row r="14">
          <cell r="S14">
            <v>319.175</v>
          </cell>
          <cell r="AE14">
            <v>0</v>
          </cell>
          <cell r="AQ14">
            <v>0</v>
          </cell>
        </row>
        <row r="15">
          <cell r="S15">
            <v>25738.725</v>
          </cell>
          <cell r="AE15">
            <v>23006.775</v>
          </cell>
          <cell r="AQ15">
            <v>35633.925</v>
          </cell>
        </row>
        <row r="16">
          <cell r="S16">
            <v>1503.575</v>
          </cell>
          <cell r="AE16">
            <v>2022.925</v>
          </cell>
          <cell r="AQ16">
            <v>2180.875</v>
          </cell>
        </row>
        <row r="17">
          <cell r="S17">
            <v>1551.375</v>
          </cell>
          <cell r="AE17">
            <v>2702.475</v>
          </cell>
          <cell r="AQ17">
            <v>2793.875</v>
          </cell>
        </row>
        <row r="18">
          <cell r="S18">
            <v>22498.05</v>
          </cell>
          <cell r="AE18">
            <v>19378.725000000002</v>
          </cell>
          <cell r="AQ18">
            <v>16461.324999999997</v>
          </cell>
        </row>
        <row r="20">
          <cell r="S20">
            <v>17.36</v>
          </cell>
          <cell r="AE20">
            <v>18.67</v>
          </cell>
          <cell r="AQ20">
            <v>22.17</v>
          </cell>
        </row>
        <row r="21">
          <cell r="S21">
            <v>0</v>
          </cell>
          <cell r="AE21">
            <v>0</v>
          </cell>
          <cell r="AQ21">
            <v>0</v>
          </cell>
        </row>
        <row r="22">
          <cell r="S22">
            <v>0</v>
          </cell>
          <cell r="AE22">
            <v>0</v>
          </cell>
          <cell r="AQ22">
            <v>0</v>
          </cell>
        </row>
        <row r="23">
          <cell r="S23">
            <v>0.01</v>
          </cell>
          <cell r="AE23">
            <v>0</v>
          </cell>
          <cell r="AQ23">
            <v>0</v>
          </cell>
        </row>
        <row r="24">
          <cell r="S24">
            <v>15662.63</v>
          </cell>
          <cell r="AE24">
            <v>16567.805</v>
          </cell>
          <cell r="AQ24">
            <v>16564.31</v>
          </cell>
        </row>
        <row r="26">
          <cell r="S26">
            <v>2412.748</v>
          </cell>
          <cell r="AE26">
            <v>1266.668</v>
          </cell>
          <cell r="AQ26">
            <v>509.107</v>
          </cell>
        </row>
        <row r="27">
          <cell r="S27">
            <v>0</v>
          </cell>
          <cell r="AE27">
            <v>0</v>
          </cell>
          <cell r="AQ27">
            <v>0</v>
          </cell>
        </row>
        <row r="28">
          <cell r="S28">
            <v>0</v>
          </cell>
          <cell r="AE28">
            <v>0</v>
          </cell>
          <cell r="AQ28">
            <v>0</v>
          </cell>
        </row>
        <row r="29">
          <cell r="S29">
            <v>18.584</v>
          </cell>
          <cell r="AE29">
            <v>6.849</v>
          </cell>
          <cell r="AQ29">
            <v>0</v>
          </cell>
        </row>
        <row r="30">
          <cell r="S30">
            <v>752.475</v>
          </cell>
          <cell r="AE30">
            <v>243.229</v>
          </cell>
          <cell r="AQ30">
            <v>2547.069</v>
          </cell>
        </row>
        <row r="32">
          <cell r="S32">
            <v>0.01</v>
          </cell>
          <cell r="AE32">
            <v>0.05</v>
          </cell>
          <cell r="AQ32">
            <v>0.025</v>
          </cell>
        </row>
        <row r="33">
          <cell r="S33">
            <v>58.885</v>
          </cell>
          <cell r="AE33">
            <v>135.26</v>
          </cell>
          <cell r="AQ33">
            <v>215</v>
          </cell>
        </row>
        <row r="39">
          <cell r="AQ39">
            <v>-85762.3</v>
          </cell>
        </row>
        <row r="40">
          <cell r="S40">
            <v>-37027.5</v>
          </cell>
          <cell r="AE40">
            <v>-67949.8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tabSelected="1" workbookViewId="0" topLeftCell="A1">
      <selection activeCell="F23" sqref="F23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602" t="s">
        <v>35</v>
      </c>
      <c r="B1" s="1602"/>
      <c r="C1" s="1602"/>
      <c r="D1" s="1602"/>
      <c r="E1" s="1603"/>
      <c r="F1" s="1"/>
      <c r="G1" s="1"/>
      <c r="H1" s="1"/>
      <c r="I1" s="1"/>
    </row>
    <row r="2" spans="1:9" s="4" customFormat="1" ht="15.75">
      <c r="A2" s="1604" t="s">
        <v>152</v>
      </c>
      <c r="B2" s="1604"/>
      <c r="C2" s="1604"/>
      <c r="D2" s="1604"/>
      <c r="E2" s="1605"/>
      <c r="F2" s="3"/>
      <c r="G2" s="3"/>
      <c r="H2" s="3"/>
      <c r="I2" s="3"/>
    </row>
    <row r="3" spans="3:4" ht="15" customHeight="1">
      <c r="C3" s="5"/>
      <c r="D3" s="6"/>
    </row>
    <row r="4" spans="1:10" ht="15.75">
      <c r="A4" s="7" t="s">
        <v>36</v>
      </c>
      <c r="B4" s="7" t="s">
        <v>37</v>
      </c>
      <c r="C4" s="5"/>
      <c r="D4" s="5"/>
      <c r="E4" s="5"/>
      <c r="J4" s="5"/>
    </row>
    <row r="5" spans="1:13" ht="15.75" customHeight="1">
      <c r="A5" s="6">
        <v>1</v>
      </c>
      <c r="B5" s="2" t="s">
        <v>38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5.75">
      <c r="A6" s="6">
        <v>2</v>
      </c>
      <c r="B6" s="2" t="s">
        <v>39</v>
      </c>
      <c r="C6" s="5"/>
      <c r="D6" s="5"/>
      <c r="E6" s="5"/>
    </row>
    <row r="7" spans="1:5" ht="15.75">
      <c r="A7" s="6">
        <f>+A6+1</f>
        <v>3</v>
      </c>
      <c r="B7" s="5" t="s">
        <v>40</v>
      </c>
      <c r="C7" s="5"/>
      <c r="D7" s="5"/>
      <c r="E7" s="5"/>
    </row>
    <row r="8" spans="1:5" ht="15.75">
      <c r="A8" s="6">
        <v>4</v>
      </c>
      <c r="B8" s="5" t="s">
        <v>41</v>
      </c>
      <c r="C8" s="5"/>
      <c r="D8" s="5"/>
      <c r="E8" s="5"/>
    </row>
    <row r="9" spans="1:5" ht="15.75">
      <c r="A9" s="6">
        <f>+A8+1</f>
        <v>5</v>
      </c>
      <c r="B9" s="5" t="s">
        <v>42</v>
      </c>
      <c r="C9" s="5"/>
      <c r="D9" s="5"/>
      <c r="E9" s="5"/>
    </row>
    <row r="10" spans="1:10" s="7" customFormat="1" ht="15.75">
      <c r="A10" s="6"/>
      <c r="B10" s="7" t="s">
        <v>43</v>
      </c>
      <c r="C10" s="9"/>
      <c r="D10" s="9"/>
      <c r="E10" s="9"/>
      <c r="J10" s="2"/>
    </row>
    <row r="11" spans="1:5" ht="15.75">
      <c r="A11" s="6">
        <v>6</v>
      </c>
      <c r="B11" s="2" t="s">
        <v>44</v>
      </c>
      <c r="C11" s="5"/>
      <c r="D11" s="5"/>
      <c r="E11" s="5"/>
    </row>
    <row r="12" spans="1:10" ht="15.75">
      <c r="A12" s="6">
        <f aca="true" t="shared" si="0" ref="A12:A26">A11+1</f>
        <v>7</v>
      </c>
      <c r="B12" s="5" t="s">
        <v>45</v>
      </c>
      <c r="C12" s="5"/>
      <c r="D12" s="5"/>
      <c r="E12" s="5"/>
      <c r="J12" s="7"/>
    </row>
    <row r="13" spans="1:10" ht="15.75">
      <c r="A13" s="6">
        <f t="shared" si="0"/>
        <v>8</v>
      </c>
      <c r="B13" s="5" t="s">
        <v>46</v>
      </c>
      <c r="C13" s="5"/>
      <c r="D13" s="5"/>
      <c r="E13" s="5"/>
      <c r="J13" s="7"/>
    </row>
    <row r="14" spans="1:5" ht="15.75">
      <c r="A14" s="6">
        <f t="shared" si="0"/>
        <v>9</v>
      </c>
      <c r="B14" s="5" t="s">
        <v>47</v>
      </c>
      <c r="C14" s="5"/>
      <c r="D14" s="5"/>
      <c r="E14" s="5"/>
    </row>
    <row r="15" spans="1:5" ht="15.75">
      <c r="A15" s="6">
        <f t="shared" si="0"/>
        <v>10</v>
      </c>
      <c r="B15" s="5" t="s">
        <v>48</v>
      </c>
      <c r="C15" s="5"/>
      <c r="D15" s="5"/>
      <c r="E15" s="5"/>
    </row>
    <row r="16" spans="1:5" ht="15.75">
      <c r="A16" s="6">
        <f t="shared" si="0"/>
        <v>11</v>
      </c>
      <c r="B16" s="5" t="s">
        <v>49</v>
      </c>
      <c r="C16" s="5"/>
      <c r="D16" s="5"/>
      <c r="E16" s="5"/>
    </row>
    <row r="17" spans="1:5" ht="15.75">
      <c r="A17" s="6">
        <f t="shared" si="0"/>
        <v>12</v>
      </c>
      <c r="B17" s="5" t="s">
        <v>50</v>
      </c>
      <c r="C17" s="5"/>
      <c r="D17" s="5"/>
      <c r="E17" s="5"/>
    </row>
    <row r="18" spans="1:5" ht="15.75">
      <c r="A18" s="6">
        <f t="shared" si="0"/>
        <v>13</v>
      </c>
      <c r="B18" s="5" t="s">
        <v>51</v>
      </c>
      <c r="C18" s="5"/>
      <c r="D18" s="5"/>
      <c r="E18" s="5"/>
    </row>
    <row r="19" spans="1:7" ht="15.75">
      <c r="A19" s="6">
        <f t="shared" si="0"/>
        <v>14</v>
      </c>
      <c r="B19" s="5" t="s">
        <v>52</v>
      </c>
      <c r="C19" s="5"/>
      <c r="D19" s="5"/>
      <c r="E19" s="5"/>
      <c r="G19" s="5"/>
    </row>
    <row r="20" spans="1:7" ht="15.75">
      <c r="A20" s="6">
        <f t="shared" si="0"/>
        <v>15</v>
      </c>
      <c r="B20" s="5" t="s">
        <v>53</v>
      </c>
      <c r="C20" s="5"/>
      <c r="D20" s="5"/>
      <c r="E20" s="5"/>
      <c r="G20" s="5"/>
    </row>
    <row r="21" spans="1:7" ht="15.75">
      <c r="A21" s="6">
        <f t="shared" si="0"/>
        <v>16</v>
      </c>
      <c r="B21" s="5" t="s">
        <v>54</v>
      </c>
      <c r="C21" s="5"/>
      <c r="D21" s="5"/>
      <c r="E21" s="5"/>
      <c r="G21" s="5"/>
    </row>
    <row r="22" spans="1:7" ht="15.75">
      <c r="A22" s="6">
        <f t="shared" si="0"/>
        <v>17</v>
      </c>
      <c r="B22" s="5" t="s">
        <v>55</v>
      </c>
      <c r="C22" s="5"/>
      <c r="D22" s="5"/>
      <c r="E22" s="5"/>
      <c r="G22" s="5"/>
    </row>
    <row r="23" spans="1:10" ht="15.75">
      <c r="A23" s="6">
        <f t="shared" si="0"/>
        <v>18</v>
      </c>
      <c r="B23" s="5" t="s">
        <v>56</v>
      </c>
      <c r="C23" s="5"/>
      <c r="D23" s="5"/>
      <c r="E23" s="5"/>
      <c r="J23" s="7"/>
    </row>
    <row r="24" spans="1:5" ht="15.75">
      <c r="A24" s="6">
        <f t="shared" si="0"/>
        <v>19</v>
      </c>
      <c r="B24" s="5" t="s">
        <v>57</v>
      </c>
      <c r="C24" s="5"/>
      <c r="D24" s="5"/>
      <c r="E24" s="5"/>
    </row>
    <row r="25" spans="1:5" ht="15.75">
      <c r="A25" s="6">
        <f t="shared" si="0"/>
        <v>20</v>
      </c>
      <c r="B25" s="10" t="s">
        <v>58</v>
      </c>
      <c r="C25" s="5"/>
      <c r="D25" s="5"/>
      <c r="E25" s="5"/>
    </row>
    <row r="26" spans="1:5" ht="15.75">
      <c r="A26" s="6">
        <f t="shared" si="0"/>
        <v>21</v>
      </c>
      <c r="B26" s="10" t="s">
        <v>59</v>
      </c>
      <c r="C26" s="5"/>
      <c r="D26" s="5"/>
      <c r="E26" s="5"/>
    </row>
    <row r="27" spans="1:10" ht="15.75">
      <c r="A27" s="6"/>
      <c r="B27" s="9" t="s">
        <v>60</v>
      </c>
      <c r="C27" s="5"/>
      <c r="D27" s="5"/>
      <c r="E27" s="5"/>
      <c r="J27" s="7"/>
    </row>
    <row r="28" spans="1:5" ht="15.75">
      <c r="A28" s="6">
        <v>22</v>
      </c>
      <c r="B28" s="5" t="s">
        <v>61</v>
      </c>
      <c r="C28" s="5"/>
      <c r="D28" s="5"/>
      <c r="E28" s="5"/>
    </row>
    <row r="29" spans="1:5" ht="15.75">
      <c r="A29" s="6">
        <f>A28+1</f>
        <v>23</v>
      </c>
      <c r="B29" s="5" t="s">
        <v>62</v>
      </c>
      <c r="C29" s="5"/>
      <c r="D29" s="5"/>
      <c r="E29" s="5"/>
    </row>
    <row r="30" spans="1:11" ht="15.75">
      <c r="A30" s="6">
        <f>A29+1</f>
        <v>24</v>
      </c>
      <c r="B30" s="5" t="s">
        <v>63</v>
      </c>
      <c r="C30" s="5"/>
      <c r="D30" s="5"/>
      <c r="E30" s="5"/>
      <c r="H30" s="5"/>
      <c r="I30" s="5"/>
      <c r="J30" s="5"/>
      <c r="K30" s="5"/>
    </row>
    <row r="31" spans="1:10" ht="15.75">
      <c r="A31" s="6"/>
      <c r="B31" s="11" t="s">
        <v>64</v>
      </c>
      <c r="C31" s="5"/>
      <c r="D31" s="5"/>
      <c r="E31" s="5"/>
      <c r="J31" s="5"/>
    </row>
    <row r="32" spans="1:10" ht="15.75">
      <c r="A32" s="6">
        <v>25</v>
      </c>
      <c r="B32" s="5" t="s">
        <v>65</v>
      </c>
      <c r="J32" s="5"/>
    </row>
    <row r="33" spans="1:10" ht="15.75">
      <c r="A33" s="6">
        <f aca="true" t="shared" si="1" ref="A33:A41">+A32+1</f>
        <v>26</v>
      </c>
      <c r="B33" s="5" t="s">
        <v>66</v>
      </c>
      <c r="C33" s="5"/>
      <c r="D33" s="5"/>
      <c r="E33" s="5"/>
      <c r="J33" s="5"/>
    </row>
    <row r="34" spans="1:10" ht="15.75">
      <c r="A34" s="6">
        <f t="shared" si="1"/>
        <v>27</v>
      </c>
      <c r="B34" s="2" t="s">
        <v>67</v>
      </c>
      <c r="C34" s="5"/>
      <c r="D34" s="5"/>
      <c r="E34" s="5"/>
      <c r="J34" s="9"/>
    </row>
    <row r="35" spans="1:10" ht="15.75">
      <c r="A35" s="6">
        <f t="shared" si="1"/>
        <v>28</v>
      </c>
      <c r="B35" s="2" t="s">
        <v>68</v>
      </c>
      <c r="C35" s="5"/>
      <c r="D35" s="5"/>
      <c r="E35" s="5"/>
      <c r="J35" s="5"/>
    </row>
    <row r="36" spans="1:10" ht="15.75">
      <c r="A36" s="6">
        <f t="shared" si="1"/>
        <v>29</v>
      </c>
      <c r="B36" s="2" t="s">
        <v>69</v>
      </c>
      <c r="C36" s="5"/>
      <c r="D36" s="5"/>
      <c r="E36" s="5"/>
      <c r="J36" s="5"/>
    </row>
    <row r="37" spans="1:10" ht="15.75">
      <c r="A37" s="6">
        <f t="shared" si="1"/>
        <v>30</v>
      </c>
      <c r="B37" s="2" t="s">
        <v>70</v>
      </c>
      <c r="C37" s="5"/>
      <c r="D37" s="5"/>
      <c r="E37" s="5"/>
      <c r="F37" s="2" t="s">
        <v>17</v>
      </c>
      <c r="J37" s="5"/>
    </row>
    <row r="38" spans="1:10" ht="15.75">
      <c r="A38" s="6">
        <f t="shared" si="1"/>
        <v>31</v>
      </c>
      <c r="B38" s="2" t="s">
        <v>71</v>
      </c>
      <c r="C38" s="5"/>
      <c r="D38" s="5"/>
      <c r="E38" s="5"/>
      <c r="J38" s="9"/>
    </row>
    <row r="39" spans="1:10" ht="15.75">
      <c r="A39" s="6">
        <f t="shared" si="1"/>
        <v>32</v>
      </c>
      <c r="B39" s="2" t="s">
        <v>72</v>
      </c>
      <c r="C39" s="5"/>
      <c r="D39" s="5"/>
      <c r="E39" s="5"/>
      <c r="J39" s="9"/>
    </row>
    <row r="40" spans="1:10" ht="15.75">
      <c r="A40" s="6">
        <f t="shared" si="1"/>
        <v>33</v>
      </c>
      <c r="B40" s="2" t="s">
        <v>73</v>
      </c>
      <c r="C40" s="5"/>
      <c r="D40" s="5"/>
      <c r="E40" s="5"/>
      <c r="J40" s="9"/>
    </row>
    <row r="41" spans="1:10" ht="15.75">
      <c r="A41" s="6">
        <f t="shared" si="1"/>
        <v>34</v>
      </c>
      <c r="B41" s="2" t="s">
        <v>74</v>
      </c>
      <c r="C41" s="5"/>
      <c r="D41" s="5"/>
      <c r="E41" s="5"/>
      <c r="J41" s="9"/>
    </row>
    <row r="42" spans="1:10" ht="15.75">
      <c r="A42" s="6"/>
      <c r="B42" s="7" t="s">
        <v>75</v>
      </c>
      <c r="C42" s="5"/>
      <c r="D42" s="5"/>
      <c r="E42" s="5"/>
      <c r="J42" s="5"/>
    </row>
    <row r="43" spans="1:10" ht="15.75">
      <c r="A43" s="6">
        <v>35</v>
      </c>
      <c r="B43" s="2" t="s">
        <v>75</v>
      </c>
      <c r="C43" s="5"/>
      <c r="D43" s="5"/>
      <c r="E43" s="5"/>
      <c r="J43" s="5"/>
    </row>
    <row r="44" spans="1:5" ht="15.75">
      <c r="A44" s="6">
        <v>36</v>
      </c>
      <c r="B44" s="2" t="s">
        <v>76</v>
      </c>
      <c r="C44" s="5"/>
      <c r="D44" s="5"/>
      <c r="E44" s="5"/>
    </row>
    <row r="45" spans="1:10" ht="15.75">
      <c r="A45" s="6"/>
      <c r="B45" s="7" t="s">
        <v>77</v>
      </c>
      <c r="J45" s="10"/>
    </row>
    <row r="46" spans="1:10" ht="15.75">
      <c r="A46" s="6">
        <v>37</v>
      </c>
      <c r="B46" s="2" t="s">
        <v>78</v>
      </c>
      <c r="C46" s="5"/>
      <c r="D46" s="5"/>
      <c r="E46" s="5"/>
      <c r="J46" s="10"/>
    </row>
    <row r="47" spans="1:2" ht="15.75">
      <c r="A47" s="6">
        <f>+A46+1</f>
        <v>38</v>
      </c>
      <c r="B47" s="2" t="s">
        <v>79</v>
      </c>
    </row>
    <row r="48" spans="1:2" ht="15.75">
      <c r="A48" s="6">
        <f>+A47+1</f>
        <v>39</v>
      </c>
      <c r="B48" s="2" t="s">
        <v>80</v>
      </c>
    </row>
    <row r="49" spans="1:5" ht="15.75">
      <c r="A49" s="6"/>
      <c r="B49" s="7" t="s">
        <v>81</v>
      </c>
      <c r="C49" s="5"/>
      <c r="D49" s="5"/>
      <c r="E49" s="5"/>
    </row>
    <row r="50" spans="1:5" ht="15.75">
      <c r="A50" s="6">
        <v>40</v>
      </c>
      <c r="B50" s="2" t="s">
        <v>82</v>
      </c>
      <c r="C50" s="5"/>
      <c r="D50" s="5"/>
      <c r="E50" s="5"/>
    </row>
    <row r="51" spans="1:5" ht="15.75">
      <c r="A51" s="6">
        <f>+A50+1</f>
        <v>41</v>
      </c>
      <c r="B51" s="2" t="s">
        <v>83</v>
      </c>
      <c r="C51" s="5"/>
      <c r="D51" s="5"/>
      <c r="E51" s="5"/>
    </row>
    <row r="52" spans="1:5" ht="15.75">
      <c r="A52" s="6">
        <f>+A51+1</f>
        <v>42</v>
      </c>
      <c r="B52" s="2" t="s">
        <v>84</v>
      </c>
      <c r="C52" s="5"/>
      <c r="D52" s="5"/>
      <c r="E52" s="5"/>
    </row>
    <row r="53" spans="1:5" ht="15.75">
      <c r="A53" s="6">
        <f>+A52+1</f>
        <v>43</v>
      </c>
      <c r="B53" s="2" t="s">
        <v>85</v>
      </c>
      <c r="C53" s="5"/>
      <c r="D53" s="5"/>
      <c r="E53" s="5"/>
    </row>
    <row r="54" spans="1:5" ht="15.75">
      <c r="A54" s="6">
        <f>+A53+1</f>
        <v>44</v>
      </c>
      <c r="B54" s="5" t="s">
        <v>86</v>
      </c>
      <c r="C54" s="5"/>
      <c r="D54" s="5"/>
      <c r="E54" s="5"/>
    </row>
    <row r="55" spans="1:5" ht="15.75">
      <c r="A55" s="6">
        <f>+A54+1</f>
        <v>45</v>
      </c>
      <c r="B55" s="5" t="s">
        <v>87</v>
      </c>
      <c r="C55" s="5"/>
      <c r="D55" s="5"/>
      <c r="E55" s="5"/>
    </row>
    <row r="56" spans="1:5" ht="15.75">
      <c r="A56" s="5"/>
      <c r="B56" s="5"/>
      <c r="C56" s="5"/>
      <c r="D56" s="5"/>
      <c r="E56" s="5"/>
    </row>
    <row r="57" spans="1:5" ht="15.75">
      <c r="A57" s="5"/>
      <c r="B57" s="5"/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7" ht="15.75">
      <c r="A60" s="5"/>
      <c r="B60" s="5"/>
      <c r="C60" s="5"/>
      <c r="D60" s="5"/>
      <c r="E60" s="5"/>
      <c r="G60" s="2" t="s">
        <v>88</v>
      </c>
    </row>
    <row r="61" spans="1:5" ht="15.75">
      <c r="A61" s="5"/>
      <c r="B61" s="5"/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4.00390625" style="13" customWidth="1"/>
    <col min="2" max="2" width="6.00390625" style="13" customWidth="1"/>
    <col min="3" max="3" width="24.8515625" style="13" bestFit="1" customWidth="1"/>
    <col min="4" max="8" width="10.7109375" style="13" customWidth="1"/>
    <col min="9" max="16384" width="9.140625" style="13" customWidth="1"/>
  </cols>
  <sheetData>
    <row r="1" spans="2:8" ht="15" customHeight="1">
      <c r="B1" s="1696" t="s">
        <v>1193</v>
      </c>
      <c r="C1" s="1696"/>
      <c r="D1" s="1696"/>
      <c r="E1" s="1696"/>
      <c r="F1" s="1696"/>
      <c r="G1" s="1696"/>
      <c r="H1" s="1696"/>
    </row>
    <row r="2" spans="2:8" ht="15" customHeight="1">
      <c r="B2" s="1697" t="s">
        <v>945</v>
      </c>
      <c r="C2" s="1697"/>
      <c r="D2" s="1697"/>
      <c r="E2" s="1697"/>
      <c r="F2" s="1697"/>
      <c r="G2" s="1697"/>
      <c r="H2" s="1697"/>
    </row>
    <row r="3" spans="2:8" ht="15" customHeight="1" thickBot="1">
      <c r="B3" s="1698" t="s">
        <v>89</v>
      </c>
      <c r="C3" s="1698"/>
      <c r="D3" s="1698"/>
      <c r="E3" s="1698"/>
      <c r="F3" s="1698"/>
      <c r="G3" s="1698"/>
      <c r="H3" s="1698"/>
    </row>
    <row r="4" spans="2:8" ht="15" customHeight="1" thickTop="1">
      <c r="B4" s="1039"/>
      <c r="C4" s="1040"/>
      <c r="D4" s="1699" t="str">
        <f>'X-India'!D4:F4</f>
        <v>Two Months</v>
      </c>
      <c r="E4" s="1699"/>
      <c r="F4" s="1699"/>
      <c r="G4" s="1700" t="s">
        <v>195</v>
      </c>
      <c r="H4" s="1701"/>
    </row>
    <row r="5" spans="2:8" ht="15" customHeight="1">
      <c r="B5" s="1041"/>
      <c r="C5" s="1042"/>
      <c r="D5" s="1043" t="s">
        <v>19</v>
      </c>
      <c r="E5" s="1043" t="s">
        <v>23</v>
      </c>
      <c r="F5" s="1043" t="s">
        <v>868</v>
      </c>
      <c r="G5" s="1043" t="s">
        <v>23</v>
      </c>
      <c r="H5" s="1044" t="s">
        <v>25</v>
      </c>
    </row>
    <row r="6" spans="2:8" ht="15" customHeight="1">
      <c r="B6" s="1045"/>
      <c r="C6" s="1046" t="s">
        <v>869</v>
      </c>
      <c r="D6" s="1046">
        <v>3200.4</v>
      </c>
      <c r="E6" s="1047">
        <v>3075.02167</v>
      </c>
      <c r="F6" s="1047">
        <v>3281.6335470000004</v>
      </c>
      <c r="G6" s="1048">
        <v>-3.919174404499657</v>
      </c>
      <c r="H6" s="1049">
        <v>6.719038080795059</v>
      </c>
    </row>
    <row r="7" spans="2:8" ht="15" customHeight="1">
      <c r="B7" s="1050">
        <v>1</v>
      </c>
      <c r="C7" s="1051" t="s">
        <v>946</v>
      </c>
      <c r="D7" s="1051">
        <v>20.528946</v>
      </c>
      <c r="E7" s="1052">
        <v>20.228245</v>
      </c>
      <c r="F7" s="1052">
        <v>17.024567</v>
      </c>
      <c r="G7" s="1053">
        <v>-1.4647658968950452</v>
      </c>
      <c r="H7" s="1054">
        <v>-15.837646815133994</v>
      </c>
    </row>
    <row r="8" spans="2:8" ht="15" customHeight="1">
      <c r="B8" s="1050">
        <v>2</v>
      </c>
      <c r="C8" s="1051" t="s">
        <v>886</v>
      </c>
      <c r="D8" s="1051">
        <v>8.82372</v>
      </c>
      <c r="E8" s="1052">
        <v>0.950276</v>
      </c>
      <c r="F8" s="1052">
        <v>41.238865000000004</v>
      </c>
      <c r="G8" s="1053">
        <v>-89.23043795587348</v>
      </c>
      <c r="H8" s="1054" t="s">
        <v>3</v>
      </c>
    </row>
    <row r="9" spans="2:8" ht="15" customHeight="1">
      <c r="B9" s="1050">
        <v>3</v>
      </c>
      <c r="C9" s="1051" t="s">
        <v>932</v>
      </c>
      <c r="D9" s="1051">
        <v>46.83402</v>
      </c>
      <c r="E9" s="1052">
        <v>49.150548</v>
      </c>
      <c r="F9" s="1052">
        <v>46.95699</v>
      </c>
      <c r="G9" s="1053">
        <v>4.946250610133404</v>
      </c>
      <c r="H9" s="1054">
        <v>-4.462937015473372</v>
      </c>
    </row>
    <row r="10" spans="2:8" ht="15" customHeight="1">
      <c r="B10" s="1050">
        <v>4</v>
      </c>
      <c r="C10" s="1051" t="s">
        <v>947</v>
      </c>
      <c r="D10" s="1051">
        <v>0</v>
      </c>
      <c r="E10" s="1052">
        <v>0</v>
      </c>
      <c r="F10" s="1052">
        <v>0</v>
      </c>
      <c r="G10" s="1055" t="s">
        <v>3</v>
      </c>
      <c r="H10" s="1056" t="s">
        <v>3</v>
      </c>
    </row>
    <row r="11" spans="2:8" ht="15" customHeight="1">
      <c r="B11" s="1050">
        <v>5</v>
      </c>
      <c r="C11" s="1051" t="s">
        <v>901</v>
      </c>
      <c r="D11" s="1051">
        <v>476.46700799999996</v>
      </c>
      <c r="E11" s="1052">
        <v>406.063524</v>
      </c>
      <c r="F11" s="1052">
        <v>517.772154</v>
      </c>
      <c r="G11" s="1053">
        <v>-14.776150880944101</v>
      </c>
      <c r="H11" s="1054">
        <v>27.510136566711168</v>
      </c>
    </row>
    <row r="12" spans="2:8" ht="15" customHeight="1">
      <c r="B12" s="1050">
        <v>6</v>
      </c>
      <c r="C12" s="1051" t="s">
        <v>904</v>
      </c>
      <c r="D12" s="1051">
        <v>275.314097</v>
      </c>
      <c r="E12" s="1052">
        <v>315.019067</v>
      </c>
      <c r="F12" s="1052">
        <v>144.998585</v>
      </c>
      <c r="G12" s="1053">
        <v>14.421698864188556</v>
      </c>
      <c r="H12" s="1054">
        <v>-53.97148928766271</v>
      </c>
    </row>
    <row r="13" spans="2:8" ht="15" customHeight="1">
      <c r="B13" s="1050">
        <v>7</v>
      </c>
      <c r="C13" s="1051" t="s">
        <v>934</v>
      </c>
      <c r="D13" s="1051">
        <v>730.0879030000001</v>
      </c>
      <c r="E13" s="1052">
        <v>771.6168700000001</v>
      </c>
      <c r="F13" s="1052">
        <v>911.758176</v>
      </c>
      <c r="G13" s="1053">
        <v>5.688214642285331</v>
      </c>
      <c r="H13" s="1054">
        <v>18.1620324086486</v>
      </c>
    </row>
    <row r="14" spans="2:8" ht="15" customHeight="1">
      <c r="B14" s="1050">
        <v>8</v>
      </c>
      <c r="C14" s="1051" t="s">
        <v>935</v>
      </c>
      <c r="D14" s="1051">
        <v>72.111271</v>
      </c>
      <c r="E14" s="1052">
        <v>47.253684</v>
      </c>
      <c r="F14" s="1052">
        <v>60.019175000000004</v>
      </c>
      <c r="G14" s="1053">
        <v>-34.47115361480732</v>
      </c>
      <c r="H14" s="1054">
        <v>27.014805872067043</v>
      </c>
    </row>
    <row r="15" spans="2:8" ht="15" customHeight="1">
      <c r="B15" s="1050">
        <v>9</v>
      </c>
      <c r="C15" s="1051" t="s">
        <v>948</v>
      </c>
      <c r="D15" s="1051">
        <v>20.610776</v>
      </c>
      <c r="E15" s="1052">
        <v>21.370101</v>
      </c>
      <c r="F15" s="1052">
        <v>29.275243</v>
      </c>
      <c r="G15" s="1053">
        <v>3.6841165029400003</v>
      </c>
      <c r="H15" s="1054">
        <v>36.991598682664176</v>
      </c>
    </row>
    <row r="16" spans="2:8" ht="15" customHeight="1">
      <c r="B16" s="1050">
        <v>10</v>
      </c>
      <c r="C16" s="1051" t="s">
        <v>938</v>
      </c>
      <c r="D16" s="1051">
        <v>118.796277</v>
      </c>
      <c r="E16" s="1052">
        <v>131.31957799999998</v>
      </c>
      <c r="F16" s="1052">
        <v>70.958</v>
      </c>
      <c r="G16" s="1053">
        <v>10.541829522149058</v>
      </c>
      <c r="H16" s="1054">
        <v>-45.96540662048121</v>
      </c>
    </row>
    <row r="17" spans="2:8" ht="15" customHeight="1">
      <c r="B17" s="1050">
        <v>11</v>
      </c>
      <c r="C17" s="1051" t="s">
        <v>939</v>
      </c>
      <c r="D17" s="1051">
        <v>37.42</v>
      </c>
      <c r="E17" s="1052">
        <v>64.47394</v>
      </c>
      <c r="F17" s="1052">
        <v>48.145500999999996</v>
      </c>
      <c r="G17" s="1053">
        <v>72.26877363056764</v>
      </c>
      <c r="H17" s="1054">
        <v>-25.32564164684213</v>
      </c>
    </row>
    <row r="18" spans="2:8" ht="15" customHeight="1">
      <c r="B18" s="1050">
        <v>12</v>
      </c>
      <c r="C18" s="1051" t="s">
        <v>949</v>
      </c>
      <c r="D18" s="1051">
        <v>1393.45</v>
      </c>
      <c r="E18" s="1052">
        <v>1247.5758369999999</v>
      </c>
      <c r="F18" s="1052">
        <v>1393.4862910000002</v>
      </c>
      <c r="G18" s="1053">
        <v>-10.468729449202627</v>
      </c>
      <c r="H18" s="1054">
        <v>11.695517793200125</v>
      </c>
    </row>
    <row r="19" spans="2:8" ht="15" customHeight="1">
      <c r="B19" s="1045"/>
      <c r="C19" s="1046" t="s">
        <v>921</v>
      </c>
      <c r="D19" s="1046">
        <v>2237.2</v>
      </c>
      <c r="E19" s="1057">
        <v>2387.3412369999996</v>
      </c>
      <c r="F19" s="1057">
        <v>2017.4050639999996</v>
      </c>
      <c r="G19" s="1058">
        <v>6.704803018773475</v>
      </c>
      <c r="H19" s="1049">
        <v>-15.495739246094217</v>
      </c>
    </row>
    <row r="20" spans="2:8" ht="15" customHeight="1" thickBot="1">
      <c r="B20" s="1059"/>
      <c r="C20" s="1060" t="s">
        <v>950</v>
      </c>
      <c r="D20" s="1060">
        <f>D19+D6</f>
        <v>5437.6</v>
      </c>
      <c r="E20" s="1060">
        <f>E19+E6</f>
        <v>5462.362907</v>
      </c>
      <c r="F20" s="1060">
        <f>F19+F6</f>
        <v>5299.038611</v>
      </c>
      <c r="G20" s="1061">
        <v>0.451974466028517</v>
      </c>
      <c r="H20" s="1062">
        <v>-2.9899935024584323</v>
      </c>
    </row>
    <row r="21" ht="13.5" thickTop="1">
      <c r="B21" s="13" t="s">
        <v>924</v>
      </c>
    </row>
    <row r="23" ht="12.75">
      <c r="E23" s="1063"/>
    </row>
    <row r="24" spans="4:6" ht="12.75">
      <c r="D24" s="1064"/>
      <c r="E24" s="1064"/>
      <c r="F24" s="1064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9.140625" style="13" customWidth="1"/>
    <col min="2" max="2" width="6.140625" style="13" customWidth="1"/>
    <col min="3" max="3" width="29.421875" style="13" bestFit="1" customWidth="1"/>
    <col min="4" max="6" width="11.7109375" style="13" customWidth="1"/>
    <col min="7" max="7" width="9.00390625" style="13" customWidth="1"/>
    <col min="8" max="20" width="8.421875" style="13" customWidth="1"/>
    <col min="21" max="22" width="9.140625" style="13" customWidth="1"/>
    <col min="23" max="23" width="16.8515625" style="13" bestFit="1" customWidth="1"/>
    <col min="24" max="16384" width="9.140625" style="13" customWidth="1"/>
  </cols>
  <sheetData>
    <row r="1" spans="2:20" ht="12.75">
      <c r="B1" s="1696" t="s">
        <v>1194</v>
      </c>
      <c r="C1" s="1696"/>
      <c r="D1" s="1696"/>
      <c r="E1" s="1696"/>
      <c r="F1" s="1696"/>
      <c r="G1" s="1696"/>
      <c r="H1" s="1696"/>
      <c r="I1" s="1038"/>
      <c r="J1" s="1038"/>
      <c r="K1" s="1038"/>
      <c r="L1" s="1038"/>
      <c r="M1" s="1038"/>
      <c r="N1" s="1038"/>
      <c r="O1" s="1038"/>
      <c r="P1" s="1038"/>
      <c r="Q1" s="1038"/>
      <c r="R1" s="1038"/>
      <c r="S1" s="1038"/>
      <c r="T1" s="1038"/>
    </row>
    <row r="2" spans="2:20" ht="15" customHeight="1">
      <c r="B2" s="1702" t="s">
        <v>48</v>
      </c>
      <c r="C2" s="1702"/>
      <c r="D2" s="1702"/>
      <c r="E2" s="1702"/>
      <c r="F2" s="1702"/>
      <c r="G2" s="1702"/>
      <c r="H2" s="1702"/>
      <c r="I2" s="1065"/>
      <c r="J2" s="1065"/>
      <c r="K2" s="1065"/>
      <c r="L2" s="1065"/>
      <c r="M2" s="1065"/>
      <c r="N2" s="1065"/>
      <c r="O2" s="1065"/>
      <c r="P2" s="1065"/>
      <c r="Q2" s="1065"/>
      <c r="R2" s="1065"/>
      <c r="S2" s="1065"/>
      <c r="T2" s="1065"/>
    </row>
    <row r="3" spans="2:20" ht="15" customHeight="1" thickBot="1">
      <c r="B3" s="1703" t="s">
        <v>89</v>
      </c>
      <c r="C3" s="1703"/>
      <c r="D3" s="1703"/>
      <c r="E3" s="1703"/>
      <c r="F3" s="1703"/>
      <c r="G3" s="1703"/>
      <c r="H3" s="1703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  <c r="T3" s="1066"/>
    </row>
    <row r="4" spans="2:20" ht="15" customHeight="1" thickTop="1">
      <c r="B4" s="1067"/>
      <c r="C4" s="1068"/>
      <c r="D4" s="1704" t="str">
        <f>'X-India'!D4:F4</f>
        <v>Two Months</v>
      </c>
      <c r="E4" s="1704"/>
      <c r="F4" s="1704"/>
      <c r="G4" s="1705" t="s">
        <v>195</v>
      </c>
      <c r="H4" s="1706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</row>
    <row r="5" spans="2:20" ht="15" customHeight="1">
      <c r="B5" s="1070"/>
      <c r="C5" s="1071"/>
      <c r="D5" s="1072" t="s">
        <v>19</v>
      </c>
      <c r="E5" s="1072" t="s">
        <v>23</v>
      </c>
      <c r="F5" s="1072" t="s">
        <v>868</v>
      </c>
      <c r="G5" s="1072" t="s">
        <v>23</v>
      </c>
      <c r="H5" s="1073" t="s">
        <v>25</v>
      </c>
      <c r="I5" s="1074"/>
      <c r="J5" s="1074"/>
      <c r="K5" s="1074"/>
      <c r="L5" s="1074"/>
      <c r="M5" s="1074"/>
      <c r="N5" s="1074"/>
      <c r="O5" s="1074"/>
      <c r="P5" s="1074"/>
      <c r="Q5" s="1074"/>
      <c r="R5" s="1074"/>
      <c r="S5" s="1074"/>
      <c r="T5" s="1074"/>
    </row>
    <row r="6" spans="2:20" ht="15" customHeight="1">
      <c r="B6" s="1075"/>
      <c r="C6" s="1076" t="s">
        <v>869</v>
      </c>
      <c r="D6" s="1077">
        <v>53799.63505199998</v>
      </c>
      <c r="E6" s="1077">
        <v>63583.72134</v>
      </c>
      <c r="F6" s="1077">
        <v>50971.495117</v>
      </c>
      <c r="G6" s="1078">
        <v>18.186157356909987</v>
      </c>
      <c r="H6" s="1079">
        <v>-19.835621377929243</v>
      </c>
      <c r="I6" s="1080"/>
      <c r="J6" s="1080"/>
      <c r="K6" s="1080"/>
      <c r="L6" s="1080"/>
      <c r="M6" s="1080"/>
      <c r="N6" s="1080"/>
      <c r="O6" s="1080"/>
      <c r="P6" s="1080"/>
      <c r="Q6" s="1080"/>
      <c r="R6" s="1080"/>
      <c r="S6" s="1080"/>
      <c r="T6" s="1080"/>
    </row>
    <row r="7" spans="2:20" ht="15" customHeight="1">
      <c r="B7" s="1081">
        <v>1</v>
      </c>
      <c r="C7" s="1082" t="s">
        <v>951</v>
      </c>
      <c r="D7" s="1083">
        <v>1242.408025</v>
      </c>
      <c r="E7" s="1083">
        <v>1268.808568</v>
      </c>
      <c r="F7" s="1083">
        <v>924.6381389999999</v>
      </c>
      <c r="G7" s="1084">
        <v>2.1249494907279</v>
      </c>
      <c r="H7" s="1085">
        <v>-27.125481154537738</v>
      </c>
      <c r="I7" s="1086"/>
      <c r="J7" s="1086"/>
      <c r="K7" s="1086"/>
      <c r="L7" s="1086"/>
      <c r="M7" s="1086"/>
      <c r="N7" s="1086"/>
      <c r="O7" s="1086"/>
      <c r="P7" s="1086"/>
      <c r="Q7" s="1086"/>
      <c r="R7" s="1086"/>
      <c r="S7" s="1086"/>
      <c r="T7" s="1086"/>
    </row>
    <row r="8" spans="2:26" ht="15" customHeight="1">
      <c r="B8" s="1081">
        <v>2</v>
      </c>
      <c r="C8" s="1082" t="s">
        <v>952</v>
      </c>
      <c r="D8" s="1083">
        <v>366.08387600000003</v>
      </c>
      <c r="E8" s="1083">
        <v>431.328535</v>
      </c>
      <c r="F8" s="1083">
        <v>480.37686199999996</v>
      </c>
      <c r="G8" s="1084">
        <v>17.822325231281127</v>
      </c>
      <c r="H8" s="1085">
        <v>11.371454244268818</v>
      </c>
      <c r="I8" s="1086"/>
      <c r="J8" s="1086"/>
      <c r="K8" s="1086"/>
      <c r="L8" s="1086"/>
      <c r="M8" s="1086"/>
      <c r="N8" s="1086"/>
      <c r="O8" s="1086"/>
      <c r="P8" s="1086"/>
      <c r="Q8" s="1086"/>
      <c r="R8" s="1086"/>
      <c r="S8" s="1086"/>
      <c r="T8" s="1086"/>
      <c r="W8" s="1082" t="s">
        <v>953</v>
      </c>
      <c r="X8" s="13">
        <v>3374.433478</v>
      </c>
      <c r="Y8" s="13">
        <v>6592.159254999999</v>
      </c>
      <c r="Z8" s="13">
        <v>8512.235342</v>
      </c>
    </row>
    <row r="9" spans="2:26" ht="15" customHeight="1">
      <c r="B9" s="1081">
        <v>3</v>
      </c>
      <c r="C9" s="1082" t="s">
        <v>954</v>
      </c>
      <c r="D9" s="1083">
        <v>738.0728509999999</v>
      </c>
      <c r="E9" s="1083">
        <v>910.224854</v>
      </c>
      <c r="F9" s="1083">
        <v>528.559584</v>
      </c>
      <c r="G9" s="1084">
        <v>23.32452721526809</v>
      </c>
      <c r="H9" s="1085">
        <v>-41.93087766421285</v>
      </c>
      <c r="I9" s="1086"/>
      <c r="J9" s="1086"/>
      <c r="K9" s="1086"/>
      <c r="L9" s="1086"/>
      <c r="M9" s="1086"/>
      <c r="N9" s="1086"/>
      <c r="O9" s="1086"/>
      <c r="P9" s="1086"/>
      <c r="Q9" s="1086"/>
      <c r="R9" s="1086"/>
      <c r="S9" s="1086"/>
      <c r="T9" s="1086"/>
      <c r="W9" s="13" t="s">
        <v>952</v>
      </c>
      <c r="X9" s="13">
        <v>1021.8463490000001</v>
      </c>
      <c r="Y9" s="13">
        <v>1172.9670520000002</v>
      </c>
      <c r="Z9" s="13">
        <v>1983.2649170000002</v>
      </c>
    </row>
    <row r="10" spans="2:26" ht="15" customHeight="1">
      <c r="B10" s="1081">
        <v>4</v>
      </c>
      <c r="C10" s="1082" t="s">
        <v>955</v>
      </c>
      <c r="D10" s="1083">
        <v>17.739659</v>
      </c>
      <c r="E10" s="1083">
        <v>207.60863999999998</v>
      </c>
      <c r="F10" s="1083">
        <v>8.764269</v>
      </c>
      <c r="G10" s="1084" t="s">
        <v>3</v>
      </c>
      <c r="H10" s="1085">
        <v>-95.77846615632181</v>
      </c>
      <c r="I10" s="1086"/>
      <c r="J10" s="1086"/>
      <c r="K10" s="1086"/>
      <c r="L10" s="1086"/>
      <c r="M10" s="1086"/>
      <c r="N10" s="1086"/>
      <c r="O10" s="1086"/>
      <c r="P10" s="1086"/>
      <c r="Q10" s="1086"/>
      <c r="R10" s="1086"/>
      <c r="S10" s="1086"/>
      <c r="T10" s="1086"/>
      <c r="W10" s="13" t="s">
        <v>956</v>
      </c>
      <c r="X10" s="13">
        <v>1290.0760940000002</v>
      </c>
      <c r="Y10" s="13">
        <v>4417.751405</v>
      </c>
      <c r="Z10" s="13">
        <v>4929.188715</v>
      </c>
    </row>
    <row r="11" spans="2:26" ht="15" customHeight="1">
      <c r="B11" s="1081">
        <v>5</v>
      </c>
      <c r="C11" s="1082" t="s">
        <v>957</v>
      </c>
      <c r="D11" s="1083">
        <v>210.90797700000002</v>
      </c>
      <c r="E11" s="1083">
        <v>280.71558300000004</v>
      </c>
      <c r="F11" s="1083">
        <v>259.234063</v>
      </c>
      <c r="G11" s="1084">
        <v>33.09860868847082</v>
      </c>
      <c r="H11" s="1085">
        <v>-7.65241450810376</v>
      </c>
      <c r="I11" s="1086"/>
      <c r="J11" s="1086"/>
      <c r="K11" s="1086"/>
      <c r="L11" s="1086"/>
      <c r="M11" s="1086"/>
      <c r="N11" s="1086"/>
      <c r="O11" s="1086"/>
      <c r="P11" s="1086"/>
      <c r="Q11" s="1086"/>
      <c r="R11" s="1086"/>
      <c r="S11" s="1086"/>
      <c r="T11" s="1086"/>
      <c r="W11" s="13" t="s">
        <v>958</v>
      </c>
      <c r="X11" s="13">
        <v>14419.625415</v>
      </c>
      <c r="Y11" s="13">
        <v>14481.437372</v>
      </c>
      <c r="Z11" s="13">
        <v>17657.955496</v>
      </c>
    </row>
    <row r="12" spans="2:26" ht="15" customHeight="1">
      <c r="B12" s="1081">
        <v>6</v>
      </c>
      <c r="C12" s="1082" t="s">
        <v>959</v>
      </c>
      <c r="D12" s="1083">
        <v>1184.028549</v>
      </c>
      <c r="E12" s="1083">
        <v>1352.151564</v>
      </c>
      <c r="F12" s="1083">
        <v>756.7064320000001</v>
      </c>
      <c r="G12" s="1084">
        <v>14.19923659290076</v>
      </c>
      <c r="H12" s="1085">
        <v>-44.03686301545409</v>
      </c>
      <c r="I12" s="1086"/>
      <c r="J12" s="1086"/>
      <c r="K12" s="1086"/>
      <c r="L12" s="1086"/>
      <c r="M12" s="1086"/>
      <c r="N12" s="1086"/>
      <c r="O12" s="1086"/>
      <c r="P12" s="1086"/>
      <c r="Q12" s="1086"/>
      <c r="R12" s="1086"/>
      <c r="S12" s="1086"/>
      <c r="T12" s="1086"/>
      <c r="W12" s="13" t="s">
        <v>960</v>
      </c>
      <c r="X12" s="13">
        <v>2678.225284</v>
      </c>
      <c r="Y12" s="13">
        <v>4548.39026</v>
      </c>
      <c r="Z12" s="13">
        <v>2749.112312</v>
      </c>
    </row>
    <row r="13" spans="2:20" ht="15" customHeight="1">
      <c r="B13" s="1081">
        <v>7</v>
      </c>
      <c r="C13" s="1082" t="s">
        <v>961</v>
      </c>
      <c r="D13" s="1083">
        <v>1159.23448</v>
      </c>
      <c r="E13" s="1083">
        <v>39.561645</v>
      </c>
      <c r="F13" s="1083">
        <v>865.240965</v>
      </c>
      <c r="G13" s="1084">
        <v>-96.58726118981554</v>
      </c>
      <c r="H13" s="1085" t="s">
        <v>3</v>
      </c>
      <c r="I13" s="1086"/>
      <c r="J13" s="1086"/>
      <c r="K13" s="1086"/>
      <c r="L13" s="1086"/>
      <c r="M13" s="1086"/>
      <c r="N13" s="1086"/>
      <c r="O13" s="1086"/>
      <c r="P13" s="1086"/>
      <c r="Q13" s="1086"/>
      <c r="R13" s="1086"/>
      <c r="S13" s="1086"/>
      <c r="T13" s="1086"/>
    </row>
    <row r="14" spans="2:26" ht="15" customHeight="1">
      <c r="B14" s="1081">
        <v>8</v>
      </c>
      <c r="C14" s="1082" t="s">
        <v>877</v>
      </c>
      <c r="D14" s="1083">
        <v>472.343862</v>
      </c>
      <c r="E14" s="1083">
        <v>528.239652</v>
      </c>
      <c r="F14" s="1083">
        <v>456.075514</v>
      </c>
      <c r="G14" s="1084">
        <v>11.83370728336044</v>
      </c>
      <c r="H14" s="1085">
        <v>-13.661249723827993</v>
      </c>
      <c r="I14" s="1086"/>
      <c r="J14" s="1086"/>
      <c r="K14" s="1086"/>
      <c r="L14" s="1086"/>
      <c r="M14" s="1086"/>
      <c r="N14" s="1086"/>
      <c r="O14" s="1086"/>
      <c r="P14" s="1086"/>
      <c r="Q14" s="1086"/>
      <c r="R14" s="1086"/>
      <c r="S14" s="1086"/>
      <c r="T14" s="1086"/>
      <c r="X14" s="1064">
        <f>SUM(X8:X12)</f>
        <v>22784.20662</v>
      </c>
      <c r="Y14" s="1064">
        <f>SUM(Y8:Y12)</f>
        <v>31212.705343999998</v>
      </c>
      <c r="Z14" s="1064">
        <f>SUM(Z8:Z12)</f>
        <v>35831.756782</v>
      </c>
    </row>
    <row r="15" spans="2:20" ht="15" customHeight="1">
      <c r="B15" s="1081">
        <v>9</v>
      </c>
      <c r="C15" s="1082" t="s">
        <v>962</v>
      </c>
      <c r="D15" s="1083">
        <v>489.834135</v>
      </c>
      <c r="E15" s="1083">
        <v>494.118329</v>
      </c>
      <c r="F15" s="1083">
        <v>222.413746</v>
      </c>
      <c r="G15" s="1084">
        <v>0.874621365454658</v>
      </c>
      <c r="H15" s="1085">
        <v>-54.98775638415955</v>
      </c>
      <c r="I15" s="1086"/>
      <c r="J15" s="1086"/>
      <c r="K15" s="1086"/>
      <c r="L15" s="1086"/>
      <c r="M15" s="1086"/>
      <c r="N15" s="1086"/>
      <c r="O15" s="1086"/>
      <c r="P15" s="1086"/>
      <c r="Q15" s="1086"/>
      <c r="R15" s="1086"/>
      <c r="S15" s="1086"/>
      <c r="T15" s="1086"/>
    </row>
    <row r="16" spans="2:26" ht="15" customHeight="1">
      <c r="B16" s="1081">
        <v>10</v>
      </c>
      <c r="C16" s="1082" t="s">
        <v>956</v>
      </c>
      <c r="D16" s="1083">
        <v>1305.249631</v>
      </c>
      <c r="E16" s="1083">
        <v>1533.9958940000001</v>
      </c>
      <c r="F16" s="1083">
        <v>2062.924663</v>
      </c>
      <c r="G16" s="1084">
        <v>17.525096929140616</v>
      </c>
      <c r="H16" s="1085">
        <v>34.480455330345194</v>
      </c>
      <c r="I16" s="1086"/>
      <c r="J16" s="1086"/>
      <c r="K16" s="1086"/>
      <c r="L16" s="1086"/>
      <c r="M16" s="1086"/>
      <c r="N16" s="1086"/>
      <c r="O16" s="1086"/>
      <c r="P16" s="1086"/>
      <c r="Q16" s="1086"/>
      <c r="R16" s="1086"/>
      <c r="S16" s="1086"/>
      <c r="T16" s="1086"/>
      <c r="Y16" s="13">
        <v>457852.9917770999</v>
      </c>
      <c r="Z16" s="13">
        <v>505918.50000000006</v>
      </c>
    </row>
    <row r="17" spans="2:20" ht="15" customHeight="1">
      <c r="B17" s="1081">
        <v>11</v>
      </c>
      <c r="C17" s="1082" t="s">
        <v>963</v>
      </c>
      <c r="D17" s="1083">
        <v>28.850903000000002</v>
      </c>
      <c r="E17" s="1083">
        <v>46.136941</v>
      </c>
      <c r="F17" s="1083">
        <v>38.100092000000004</v>
      </c>
      <c r="G17" s="1084">
        <v>59.915067476397525</v>
      </c>
      <c r="H17" s="1085">
        <v>-17.419553238260846</v>
      </c>
      <c r="I17" s="1086"/>
      <c r="J17" s="1086"/>
      <c r="K17" s="1086"/>
      <c r="L17" s="1086"/>
      <c r="M17" s="1086"/>
      <c r="N17" s="1086"/>
      <c r="O17" s="1086"/>
      <c r="P17" s="1086"/>
      <c r="Q17" s="1086"/>
      <c r="R17" s="1086"/>
      <c r="S17" s="1086"/>
      <c r="T17" s="1086"/>
    </row>
    <row r="18" spans="2:26" ht="15" customHeight="1">
      <c r="B18" s="1081">
        <v>12</v>
      </c>
      <c r="C18" s="1082" t="s">
        <v>964</v>
      </c>
      <c r="D18" s="1083">
        <v>259.754901</v>
      </c>
      <c r="E18" s="1083">
        <v>399.231771</v>
      </c>
      <c r="F18" s="1083">
        <v>322.325819</v>
      </c>
      <c r="G18" s="1084">
        <v>53.695568192570875</v>
      </c>
      <c r="H18" s="1085">
        <v>-19.263484919390336</v>
      </c>
      <c r="I18" s="1086"/>
      <c r="J18" s="1086"/>
      <c r="K18" s="1086"/>
      <c r="L18" s="1086"/>
      <c r="M18" s="1086"/>
      <c r="N18" s="1086"/>
      <c r="O18" s="1086"/>
      <c r="P18" s="1086"/>
      <c r="Q18" s="1086"/>
      <c r="R18" s="1086"/>
      <c r="S18" s="1086"/>
      <c r="T18" s="1086"/>
      <c r="Y18" s="1064">
        <f>Y14/Y16*100</f>
        <v>6.817189339060937</v>
      </c>
      <c r="Z18" s="1064">
        <f>Z14/Z16*100</f>
        <v>7.082515619017686</v>
      </c>
    </row>
    <row r="19" spans="2:20" ht="15" customHeight="1">
      <c r="B19" s="1081">
        <v>13</v>
      </c>
      <c r="C19" s="1082" t="s">
        <v>965</v>
      </c>
      <c r="D19" s="1083">
        <v>193.53429999999997</v>
      </c>
      <c r="E19" s="1083">
        <v>276.197171</v>
      </c>
      <c r="F19" s="1083">
        <v>231.107122</v>
      </c>
      <c r="G19" s="1084">
        <v>42.71225875723326</v>
      </c>
      <c r="H19" s="1085">
        <v>-16.32531167381147</v>
      </c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</row>
    <row r="20" spans="2:20" ht="15" customHeight="1">
      <c r="B20" s="1081">
        <v>14</v>
      </c>
      <c r="C20" s="1082" t="s">
        <v>966</v>
      </c>
      <c r="D20" s="1083">
        <v>445.48165700000004</v>
      </c>
      <c r="E20" s="1083">
        <v>497.979797</v>
      </c>
      <c r="F20" s="1083">
        <v>532.837848</v>
      </c>
      <c r="G20" s="1084">
        <v>11.78457949392066</v>
      </c>
      <c r="H20" s="1085">
        <v>6.999892608093077</v>
      </c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</row>
    <row r="21" spans="2:20" ht="15" customHeight="1">
      <c r="B21" s="1081">
        <v>15</v>
      </c>
      <c r="C21" s="1082" t="s">
        <v>967</v>
      </c>
      <c r="D21" s="1083">
        <v>1022.252047</v>
      </c>
      <c r="E21" s="1083">
        <v>1553.269323</v>
      </c>
      <c r="F21" s="1083">
        <v>1329.6547110000001</v>
      </c>
      <c r="G21" s="1084">
        <v>51.94582662449784</v>
      </c>
      <c r="H21" s="1085">
        <v>-14.396383723597168</v>
      </c>
      <c r="I21" s="1086"/>
      <c r="J21" s="1086"/>
      <c r="K21" s="1086"/>
      <c r="L21" s="1086"/>
      <c r="M21" s="1086"/>
      <c r="N21" s="1086"/>
      <c r="O21" s="1086"/>
      <c r="P21" s="1086"/>
      <c r="Q21" s="1086"/>
      <c r="R21" s="1086"/>
      <c r="S21" s="1086"/>
      <c r="T21" s="1086"/>
    </row>
    <row r="22" spans="2:20" ht="15" customHeight="1">
      <c r="B22" s="1081">
        <v>16</v>
      </c>
      <c r="C22" s="1082" t="s">
        <v>968</v>
      </c>
      <c r="D22" s="1083">
        <v>299.431006</v>
      </c>
      <c r="E22" s="1083">
        <v>373.76329</v>
      </c>
      <c r="F22" s="1083">
        <v>290.936204</v>
      </c>
      <c r="G22" s="1084">
        <v>24.82451132665932</v>
      </c>
      <c r="H22" s="1085">
        <v>-22.16030525630272</v>
      </c>
      <c r="I22" s="1086"/>
      <c r="J22" s="1086"/>
      <c r="K22" s="1086"/>
      <c r="L22" s="1086"/>
      <c r="M22" s="1086"/>
      <c r="N22" s="1086"/>
      <c r="O22" s="1086"/>
      <c r="P22" s="1086"/>
      <c r="Q22" s="1086"/>
      <c r="R22" s="1086"/>
      <c r="S22" s="1086"/>
      <c r="T22" s="1086"/>
    </row>
    <row r="23" spans="2:20" ht="15" customHeight="1">
      <c r="B23" s="1081">
        <v>17</v>
      </c>
      <c r="C23" s="1082" t="s">
        <v>880</v>
      </c>
      <c r="D23" s="1083">
        <v>453.113107</v>
      </c>
      <c r="E23" s="1083">
        <v>561.210999</v>
      </c>
      <c r="F23" s="1083">
        <v>779.460114</v>
      </c>
      <c r="G23" s="1084">
        <v>23.856712668433147</v>
      </c>
      <c r="H23" s="1085">
        <v>38.888958945724426</v>
      </c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</row>
    <row r="24" spans="2:20" ht="15" customHeight="1">
      <c r="B24" s="1081">
        <v>18</v>
      </c>
      <c r="C24" s="1082" t="s">
        <v>969</v>
      </c>
      <c r="D24" s="1083">
        <v>488.826887</v>
      </c>
      <c r="E24" s="1083">
        <v>540.429849</v>
      </c>
      <c r="F24" s="1083">
        <v>532.169968</v>
      </c>
      <c r="G24" s="1084">
        <v>10.55649011385087</v>
      </c>
      <c r="H24" s="1085">
        <v>-1.5283909679089476</v>
      </c>
      <c r="I24" s="1086"/>
      <c r="J24" s="1086"/>
      <c r="K24" s="1086"/>
      <c r="L24" s="1086"/>
      <c r="M24" s="1086"/>
      <c r="N24" s="1086"/>
      <c r="O24" s="1086"/>
      <c r="P24" s="1086"/>
      <c r="Q24" s="1086"/>
      <c r="R24" s="1086"/>
      <c r="S24" s="1086"/>
      <c r="T24" s="1086"/>
    </row>
    <row r="25" spans="2:20" ht="15" customHeight="1">
      <c r="B25" s="1081">
        <v>19</v>
      </c>
      <c r="C25" s="1082" t="s">
        <v>953</v>
      </c>
      <c r="D25" s="1083">
        <v>1386.5958369999998</v>
      </c>
      <c r="E25" s="1083">
        <v>1785.5337260000001</v>
      </c>
      <c r="F25" s="1083">
        <v>2284.005971</v>
      </c>
      <c r="G25" s="1084">
        <v>28.77102890075966</v>
      </c>
      <c r="H25" s="1085">
        <v>27.91726853105658</v>
      </c>
      <c r="I25" s="1086"/>
      <c r="J25" s="1086"/>
      <c r="K25" s="1086"/>
      <c r="L25" s="1086"/>
      <c r="M25" s="1086"/>
      <c r="N25" s="1086"/>
      <c r="O25" s="1086"/>
      <c r="P25" s="1086"/>
      <c r="Q25" s="1086"/>
      <c r="R25" s="1086"/>
      <c r="S25" s="1086"/>
      <c r="T25" s="1086"/>
    </row>
    <row r="26" spans="2:20" ht="15" customHeight="1">
      <c r="B26" s="1081">
        <v>20</v>
      </c>
      <c r="C26" s="1082" t="s">
        <v>970</v>
      </c>
      <c r="D26" s="1083">
        <v>140.411902</v>
      </c>
      <c r="E26" s="1083">
        <v>152.555398</v>
      </c>
      <c r="F26" s="1083">
        <v>83.680351</v>
      </c>
      <c r="G26" s="1084">
        <v>8.648480525532662</v>
      </c>
      <c r="H26" s="1085">
        <v>-45.14756468991021</v>
      </c>
      <c r="I26" s="1086"/>
      <c r="J26" s="1086"/>
      <c r="K26" s="1086"/>
      <c r="L26" s="1086"/>
      <c r="M26" s="1086"/>
      <c r="N26" s="1086"/>
      <c r="O26" s="1086"/>
      <c r="P26" s="1086"/>
      <c r="Q26" s="1086"/>
      <c r="R26" s="1086"/>
      <c r="S26" s="1086"/>
      <c r="T26" s="1086"/>
    </row>
    <row r="27" spans="2:20" ht="15" customHeight="1">
      <c r="B27" s="1081">
        <v>21</v>
      </c>
      <c r="C27" s="1082" t="s">
        <v>971</v>
      </c>
      <c r="D27" s="1083">
        <v>250.04064799999998</v>
      </c>
      <c r="E27" s="1083">
        <v>269.495525</v>
      </c>
      <c r="F27" s="1083">
        <v>204.578483</v>
      </c>
      <c r="G27" s="1084">
        <v>7.780685722746966</v>
      </c>
      <c r="H27" s="1085">
        <v>-24.088356198122398</v>
      </c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</row>
    <row r="28" spans="2:20" ht="15" customHeight="1">
      <c r="B28" s="1081">
        <v>22</v>
      </c>
      <c r="C28" s="1082" t="s">
        <v>892</v>
      </c>
      <c r="D28" s="1083">
        <v>212.027222</v>
      </c>
      <c r="E28" s="1083">
        <v>283.457876</v>
      </c>
      <c r="F28" s="1083">
        <v>400.14952</v>
      </c>
      <c r="G28" s="1084">
        <v>33.689378810047316</v>
      </c>
      <c r="H28" s="1085">
        <v>41.167190570495904</v>
      </c>
      <c r="I28" s="1086"/>
      <c r="J28" s="1086"/>
      <c r="K28" s="1086"/>
      <c r="L28" s="1086"/>
      <c r="M28" s="1086"/>
      <c r="N28" s="1086"/>
      <c r="O28" s="1086"/>
      <c r="P28" s="1086"/>
      <c r="Q28" s="1086"/>
      <c r="R28" s="1086"/>
      <c r="S28" s="1086"/>
      <c r="T28" s="1086"/>
    </row>
    <row r="29" spans="2:20" ht="15" customHeight="1">
      <c r="B29" s="1081">
        <v>23</v>
      </c>
      <c r="C29" s="1082" t="s">
        <v>958</v>
      </c>
      <c r="D29" s="1083">
        <v>3792.977374</v>
      </c>
      <c r="E29" s="1083">
        <v>4925.403475</v>
      </c>
      <c r="F29" s="1083">
        <v>3736.1703129999996</v>
      </c>
      <c r="G29" s="1084">
        <v>29.855862277548084</v>
      </c>
      <c r="H29" s="1085">
        <v>-24.144888191114134</v>
      </c>
      <c r="I29" s="1086"/>
      <c r="J29" s="1086"/>
      <c r="K29" s="1086"/>
      <c r="L29" s="1086"/>
      <c r="M29" s="1086"/>
      <c r="N29" s="1086"/>
      <c r="O29" s="1086"/>
      <c r="P29" s="1086"/>
      <c r="Q29" s="1086"/>
      <c r="R29" s="1086"/>
      <c r="S29" s="1086"/>
      <c r="T29" s="1086"/>
    </row>
    <row r="30" spans="2:20" ht="15" customHeight="1">
      <c r="B30" s="1081">
        <v>24</v>
      </c>
      <c r="C30" s="1082" t="s">
        <v>960</v>
      </c>
      <c r="D30" s="1083">
        <v>879.319161</v>
      </c>
      <c r="E30" s="1083">
        <v>1117.890858</v>
      </c>
      <c r="F30" s="1083">
        <v>1712.6535000000001</v>
      </c>
      <c r="G30" s="1084">
        <v>27.13141116232312</v>
      </c>
      <c r="H30" s="1085">
        <v>53.20399909737881</v>
      </c>
      <c r="I30" s="1086"/>
      <c r="J30" s="1086"/>
      <c r="K30" s="1086"/>
      <c r="L30" s="1086"/>
      <c r="M30" s="1086"/>
      <c r="N30" s="1086"/>
      <c r="O30" s="1086"/>
      <c r="P30" s="1086"/>
      <c r="Q30" s="1086"/>
      <c r="R30" s="1086"/>
      <c r="S30" s="1086"/>
      <c r="T30" s="1086"/>
    </row>
    <row r="31" spans="2:20" ht="15" customHeight="1">
      <c r="B31" s="1081">
        <v>25</v>
      </c>
      <c r="C31" s="1082" t="s">
        <v>972</v>
      </c>
      <c r="D31" s="1083">
        <v>2531.885936</v>
      </c>
      <c r="E31" s="1083">
        <v>3074.0385539999997</v>
      </c>
      <c r="F31" s="1083">
        <v>2504.375418</v>
      </c>
      <c r="G31" s="1084">
        <v>21.412995360151157</v>
      </c>
      <c r="H31" s="1085">
        <v>-18.531424573668502</v>
      </c>
      <c r="I31" s="1086"/>
      <c r="J31" s="1086"/>
      <c r="K31" s="1086"/>
      <c r="L31" s="1086"/>
      <c r="M31" s="1086"/>
      <c r="N31" s="1086"/>
      <c r="O31" s="1086"/>
      <c r="P31" s="1086"/>
      <c r="Q31" s="1086"/>
      <c r="R31" s="1086"/>
      <c r="S31" s="1086"/>
      <c r="T31" s="1086"/>
    </row>
    <row r="32" spans="2:20" ht="15" customHeight="1">
      <c r="B32" s="1081">
        <v>26</v>
      </c>
      <c r="C32" s="1082" t="s">
        <v>973</v>
      </c>
      <c r="D32" s="1083">
        <v>5.008585</v>
      </c>
      <c r="E32" s="1083">
        <v>2.1387780000000003</v>
      </c>
      <c r="F32" s="1083">
        <v>1.425203</v>
      </c>
      <c r="G32" s="1084">
        <v>-57.297759746515226</v>
      </c>
      <c r="H32" s="1085">
        <v>-33.36367776365758</v>
      </c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</row>
    <row r="33" spans="2:20" ht="15" customHeight="1">
      <c r="B33" s="1081">
        <v>27</v>
      </c>
      <c r="C33" s="1082" t="s">
        <v>974</v>
      </c>
      <c r="D33" s="1083">
        <v>2379.565282</v>
      </c>
      <c r="E33" s="1083">
        <v>2678.538771</v>
      </c>
      <c r="F33" s="1083">
        <v>2380.315185</v>
      </c>
      <c r="G33" s="1084">
        <v>12.564206212855652</v>
      </c>
      <c r="H33" s="1085">
        <v>-11.133816289269618</v>
      </c>
      <c r="I33" s="1086"/>
      <c r="J33" s="1086"/>
      <c r="K33" s="1086"/>
      <c r="L33" s="1086"/>
      <c r="M33" s="1086"/>
      <c r="N33" s="1086"/>
      <c r="O33" s="1086"/>
      <c r="P33" s="1086"/>
      <c r="Q33" s="1086"/>
      <c r="R33" s="1086"/>
      <c r="S33" s="1086"/>
      <c r="T33" s="1086"/>
    </row>
    <row r="34" spans="2:20" ht="15" customHeight="1">
      <c r="B34" s="1081">
        <v>28</v>
      </c>
      <c r="C34" s="1082" t="s">
        <v>975</v>
      </c>
      <c r="D34" s="1083">
        <v>34.288257</v>
      </c>
      <c r="E34" s="1083">
        <v>70.51603</v>
      </c>
      <c r="F34" s="1083">
        <v>64.520565</v>
      </c>
      <c r="G34" s="1084">
        <v>105.65650216632477</v>
      </c>
      <c r="H34" s="1085">
        <v>-8.50227246202033</v>
      </c>
      <c r="I34" s="1086"/>
      <c r="J34" s="1086"/>
      <c r="K34" s="1086"/>
      <c r="L34" s="1086"/>
      <c r="M34" s="1086"/>
      <c r="N34" s="1086"/>
      <c r="O34" s="1086"/>
      <c r="P34" s="1086"/>
      <c r="Q34" s="1086"/>
      <c r="R34" s="1086"/>
      <c r="S34" s="1086"/>
      <c r="T34" s="1086"/>
    </row>
    <row r="35" spans="2:20" ht="15" customHeight="1">
      <c r="B35" s="1081">
        <v>29</v>
      </c>
      <c r="C35" s="1082" t="s">
        <v>899</v>
      </c>
      <c r="D35" s="1083">
        <v>746.548899</v>
      </c>
      <c r="E35" s="1083">
        <v>966.723657</v>
      </c>
      <c r="F35" s="1083">
        <v>716.3814050000001</v>
      </c>
      <c r="G35" s="1084">
        <v>29.492342470121315</v>
      </c>
      <c r="H35" s="1085">
        <v>-25.89594763584026</v>
      </c>
      <c r="I35" s="1086"/>
      <c r="J35" s="1086"/>
      <c r="K35" s="1086"/>
      <c r="L35" s="1086"/>
      <c r="M35" s="1086"/>
      <c r="N35" s="1086"/>
      <c r="O35" s="1086"/>
      <c r="P35" s="1086"/>
      <c r="Q35" s="1086"/>
      <c r="R35" s="1086"/>
      <c r="S35" s="1086"/>
      <c r="T35" s="1086"/>
    </row>
    <row r="36" spans="2:20" ht="15" customHeight="1">
      <c r="B36" s="1081">
        <v>30</v>
      </c>
      <c r="C36" s="1082" t="s">
        <v>976</v>
      </c>
      <c r="D36" s="1083">
        <v>18709.960802</v>
      </c>
      <c r="E36" s="1083">
        <v>20660.746605</v>
      </c>
      <c r="F36" s="1083">
        <v>11530.401968000002</v>
      </c>
      <c r="G36" s="1084">
        <v>10.426455852283084</v>
      </c>
      <c r="H36" s="1085">
        <v>-44.19174588197316</v>
      </c>
      <c r="I36" s="1086"/>
      <c r="J36" s="1086"/>
      <c r="K36" s="1086"/>
      <c r="L36" s="1086"/>
      <c r="M36" s="1086"/>
      <c r="N36" s="1086"/>
      <c r="O36" s="1086"/>
      <c r="P36" s="1086"/>
      <c r="Q36" s="1086"/>
      <c r="R36" s="1086"/>
      <c r="S36" s="1086"/>
      <c r="T36" s="1086"/>
    </row>
    <row r="37" spans="2:20" ht="15" customHeight="1">
      <c r="B37" s="1081">
        <v>31</v>
      </c>
      <c r="C37" s="1082" t="s">
        <v>977</v>
      </c>
      <c r="D37" s="1083">
        <v>140.35637</v>
      </c>
      <c r="E37" s="1083">
        <v>220.93690400000003</v>
      </c>
      <c r="F37" s="1083">
        <v>133.482062</v>
      </c>
      <c r="G37" s="1084">
        <v>57.41138360873825</v>
      </c>
      <c r="H37" s="1085">
        <v>-39.58362791215721</v>
      </c>
      <c r="I37" s="1086"/>
      <c r="J37" s="1086"/>
      <c r="K37" s="1086"/>
      <c r="L37" s="1086"/>
      <c r="M37" s="1086"/>
      <c r="N37" s="1086"/>
      <c r="O37" s="1086"/>
      <c r="P37" s="1086"/>
      <c r="Q37" s="1086"/>
      <c r="R37" s="1086"/>
      <c r="S37" s="1086"/>
      <c r="T37" s="1086"/>
    </row>
    <row r="38" spans="2:20" ht="15" customHeight="1">
      <c r="B38" s="1081">
        <v>32</v>
      </c>
      <c r="C38" s="1082" t="s">
        <v>902</v>
      </c>
      <c r="D38" s="1083">
        <v>341.889756</v>
      </c>
      <c r="E38" s="1083">
        <v>356.82233199999996</v>
      </c>
      <c r="F38" s="1083">
        <v>259.30541999999997</v>
      </c>
      <c r="G38" s="1084">
        <v>4.367658210853207</v>
      </c>
      <c r="H38" s="1085">
        <v>-27.32926256420521</v>
      </c>
      <c r="I38" s="1086"/>
      <c r="J38" s="1086"/>
      <c r="K38" s="1086"/>
      <c r="L38" s="1086"/>
      <c r="M38" s="1086"/>
      <c r="N38" s="1086"/>
      <c r="O38" s="1086"/>
      <c r="P38" s="1086"/>
      <c r="Q38" s="1086"/>
      <c r="R38" s="1086"/>
      <c r="S38" s="1086"/>
      <c r="T38" s="1086"/>
    </row>
    <row r="39" spans="2:20" ht="15" customHeight="1">
      <c r="B39" s="1081">
        <v>33</v>
      </c>
      <c r="C39" s="1082" t="s">
        <v>978</v>
      </c>
      <c r="D39" s="1083">
        <v>120.492234</v>
      </c>
      <c r="E39" s="1083">
        <v>185.767537</v>
      </c>
      <c r="F39" s="1083">
        <v>125.797325</v>
      </c>
      <c r="G39" s="1084">
        <v>54.17386733820538</v>
      </c>
      <c r="H39" s="1085">
        <v>-32.28239603564319</v>
      </c>
      <c r="I39" s="1086"/>
      <c r="J39" s="1086"/>
      <c r="K39" s="1086"/>
      <c r="L39" s="1086"/>
      <c r="M39" s="1086"/>
      <c r="N39" s="1086"/>
      <c r="O39" s="1086"/>
      <c r="P39" s="1086"/>
      <c r="Q39" s="1086"/>
      <c r="R39" s="1086"/>
      <c r="S39" s="1086"/>
      <c r="T39" s="1086"/>
    </row>
    <row r="40" spans="2:20" ht="15" customHeight="1">
      <c r="B40" s="1081">
        <v>34</v>
      </c>
      <c r="C40" s="1082" t="s">
        <v>979</v>
      </c>
      <c r="D40" s="1083">
        <v>43.511306000000005</v>
      </c>
      <c r="E40" s="1083">
        <v>22.546447999999998</v>
      </c>
      <c r="F40" s="1083">
        <v>14.991866</v>
      </c>
      <c r="G40" s="1084">
        <v>-48.182552828913025</v>
      </c>
      <c r="H40" s="1085">
        <v>-33.50675015417062</v>
      </c>
      <c r="I40" s="1086"/>
      <c r="J40" s="1086"/>
      <c r="K40" s="1086"/>
      <c r="L40" s="1086"/>
      <c r="M40" s="1086"/>
      <c r="N40" s="1086"/>
      <c r="O40" s="1086"/>
      <c r="P40" s="1086"/>
      <c r="Q40" s="1086"/>
      <c r="R40" s="1086"/>
      <c r="S40" s="1086"/>
      <c r="T40" s="1086"/>
    </row>
    <row r="41" spans="2:20" ht="15" customHeight="1">
      <c r="B41" s="1081">
        <v>35</v>
      </c>
      <c r="C41" s="1082" t="s">
        <v>934</v>
      </c>
      <c r="D41" s="1083">
        <v>721.885355</v>
      </c>
      <c r="E41" s="1083">
        <v>1090.862185</v>
      </c>
      <c r="F41" s="1083">
        <v>825.0695479999999</v>
      </c>
      <c r="G41" s="1084">
        <v>51.11294022580634</v>
      </c>
      <c r="H41" s="1085">
        <v>-24.365372698293697</v>
      </c>
      <c r="I41" s="1086"/>
      <c r="J41" s="1086"/>
      <c r="K41" s="1086"/>
      <c r="L41" s="1086"/>
      <c r="M41" s="1086"/>
      <c r="N41" s="1086"/>
      <c r="O41" s="1086"/>
      <c r="P41" s="1086"/>
      <c r="Q41" s="1086"/>
      <c r="R41" s="1086"/>
      <c r="S41" s="1086"/>
      <c r="T41" s="1086"/>
    </row>
    <row r="42" spans="2:20" ht="15" customHeight="1">
      <c r="B42" s="1081">
        <v>36</v>
      </c>
      <c r="C42" s="1082" t="s">
        <v>980</v>
      </c>
      <c r="D42" s="1083">
        <v>1172.78319</v>
      </c>
      <c r="E42" s="1083">
        <v>2668.163576</v>
      </c>
      <c r="F42" s="1083">
        <v>2384.359405</v>
      </c>
      <c r="G42" s="1084">
        <v>127.50697645998827</v>
      </c>
      <c r="H42" s="1085">
        <v>-10.63668560476593</v>
      </c>
      <c r="I42" s="1086"/>
      <c r="J42" s="1086"/>
      <c r="K42" s="1086"/>
      <c r="L42" s="1086"/>
      <c r="M42" s="1086"/>
      <c r="N42" s="1086"/>
      <c r="O42" s="1086"/>
      <c r="P42" s="1086"/>
      <c r="Q42" s="1086"/>
      <c r="R42" s="1086"/>
      <c r="S42" s="1086"/>
      <c r="T42" s="1086"/>
    </row>
    <row r="43" spans="2:20" ht="15" customHeight="1">
      <c r="B43" s="1081">
        <v>37</v>
      </c>
      <c r="C43" s="1082" t="s">
        <v>981</v>
      </c>
      <c r="D43" s="1083">
        <v>11.113998</v>
      </c>
      <c r="E43" s="1083">
        <v>105.787838</v>
      </c>
      <c r="F43" s="1083">
        <v>191.47053599999998</v>
      </c>
      <c r="G43" s="1084">
        <v>851.8432340909184</v>
      </c>
      <c r="H43" s="1085">
        <v>80.99484744172577</v>
      </c>
      <c r="I43" s="1086"/>
      <c r="J43" s="1086"/>
      <c r="K43" s="1086"/>
      <c r="L43" s="1086"/>
      <c r="M43" s="1086"/>
      <c r="N43" s="1086"/>
      <c r="O43" s="1086"/>
      <c r="P43" s="1086"/>
      <c r="Q43" s="1086"/>
      <c r="R43" s="1086"/>
      <c r="S43" s="1086"/>
      <c r="T43" s="1086"/>
    </row>
    <row r="44" spans="2:20" ht="15" customHeight="1">
      <c r="B44" s="1081">
        <v>38</v>
      </c>
      <c r="C44" s="1082" t="s">
        <v>982</v>
      </c>
      <c r="D44" s="1083">
        <v>482.790149</v>
      </c>
      <c r="E44" s="1083">
        <v>633.408099</v>
      </c>
      <c r="F44" s="1083">
        <v>672.738513</v>
      </c>
      <c r="G44" s="1084">
        <v>31.197395040469246</v>
      </c>
      <c r="H44" s="1085">
        <v>6.209332350200981</v>
      </c>
      <c r="I44" s="1086"/>
      <c r="J44" s="1086"/>
      <c r="K44" s="1086"/>
      <c r="L44" s="1086"/>
      <c r="M44" s="1086"/>
      <c r="N44" s="1086"/>
      <c r="O44" s="1086"/>
      <c r="P44" s="1086"/>
      <c r="Q44" s="1086"/>
      <c r="R44" s="1086"/>
      <c r="S44" s="1086"/>
      <c r="T44" s="1086"/>
    </row>
    <row r="45" spans="2:20" ht="15" customHeight="1">
      <c r="B45" s="1081">
        <v>39</v>
      </c>
      <c r="C45" s="1082" t="s">
        <v>983</v>
      </c>
      <c r="D45" s="1083">
        <v>67.848151</v>
      </c>
      <c r="E45" s="1083">
        <v>176.375252</v>
      </c>
      <c r="F45" s="1083">
        <v>130.544725</v>
      </c>
      <c r="G45" s="1084">
        <v>159.95587116294445</v>
      </c>
      <c r="H45" s="1085">
        <v>-25.98466989008186</v>
      </c>
      <c r="I45" s="1086"/>
      <c r="J45" s="1086"/>
      <c r="K45" s="1086"/>
      <c r="L45" s="1086"/>
      <c r="M45" s="1086"/>
      <c r="N45" s="1086"/>
      <c r="O45" s="1086"/>
      <c r="P45" s="1086"/>
      <c r="Q45" s="1086"/>
      <c r="R45" s="1086"/>
      <c r="S45" s="1086"/>
      <c r="T45" s="1086"/>
    </row>
    <row r="46" spans="2:20" ht="15" customHeight="1">
      <c r="B46" s="1081">
        <v>40</v>
      </c>
      <c r="C46" s="1082" t="s">
        <v>984</v>
      </c>
      <c r="D46" s="1083">
        <v>2.810513</v>
      </c>
      <c r="E46" s="1083">
        <v>1.285147</v>
      </c>
      <c r="F46" s="1083">
        <v>13.992314</v>
      </c>
      <c r="G46" s="1084">
        <v>-54.27357923624619</v>
      </c>
      <c r="H46" s="1085" t="s">
        <v>3</v>
      </c>
      <c r="I46" s="1086"/>
      <c r="J46" s="1086"/>
      <c r="K46" s="1086"/>
      <c r="L46" s="1086"/>
      <c r="M46" s="1086"/>
      <c r="N46" s="1086"/>
      <c r="O46" s="1086"/>
      <c r="P46" s="1086"/>
      <c r="Q46" s="1086"/>
      <c r="R46" s="1086"/>
      <c r="S46" s="1086"/>
      <c r="T46" s="1086"/>
    </row>
    <row r="47" spans="2:20" ht="15" customHeight="1">
      <c r="B47" s="1081">
        <v>41</v>
      </c>
      <c r="C47" s="1082" t="s">
        <v>985</v>
      </c>
      <c r="D47" s="1083">
        <v>34.291599</v>
      </c>
      <c r="E47" s="1083">
        <v>0.824474</v>
      </c>
      <c r="F47" s="1083">
        <v>1.6981739999999999</v>
      </c>
      <c r="G47" s="1084">
        <v>-97.5956968352511</v>
      </c>
      <c r="H47" s="1085">
        <v>105.97059458515366</v>
      </c>
      <c r="I47" s="1086"/>
      <c r="J47" s="1086"/>
      <c r="K47" s="1086"/>
      <c r="L47" s="1086"/>
      <c r="M47" s="1086"/>
      <c r="N47" s="1086"/>
      <c r="O47" s="1086"/>
      <c r="P47" s="1086"/>
      <c r="Q47" s="1086"/>
      <c r="R47" s="1086"/>
      <c r="S47" s="1086"/>
      <c r="T47" s="1086"/>
    </row>
    <row r="48" spans="2:20" ht="15" customHeight="1">
      <c r="B48" s="1081">
        <v>42</v>
      </c>
      <c r="C48" s="1082" t="s">
        <v>939</v>
      </c>
      <c r="D48" s="1083">
        <v>13.634807</v>
      </c>
      <c r="E48" s="1083">
        <v>15.509585999999999</v>
      </c>
      <c r="F48" s="1083">
        <v>13.390295</v>
      </c>
      <c r="G48" s="1084">
        <v>13.749948935837523</v>
      </c>
      <c r="H48" s="1085">
        <v>-13.664394394537666</v>
      </c>
      <c r="I48" s="1086"/>
      <c r="J48" s="1086"/>
      <c r="K48" s="1086"/>
      <c r="L48" s="1086"/>
      <c r="M48" s="1086"/>
      <c r="N48" s="1086"/>
      <c r="O48" s="1086"/>
      <c r="P48" s="1086"/>
      <c r="Q48" s="1086"/>
      <c r="R48" s="1086"/>
      <c r="S48" s="1086"/>
      <c r="T48" s="1086"/>
    </row>
    <row r="49" spans="2:20" ht="15" customHeight="1">
      <c r="B49" s="1081">
        <v>43</v>
      </c>
      <c r="C49" s="1082" t="s">
        <v>986</v>
      </c>
      <c r="D49" s="1083">
        <v>632.1965230000001</v>
      </c>
      <c r="E49" s="1083">
        <v>823.7401689999999</v>
      </c>
      <c r="F49" s="1083">
        <v>682.462867</v>
      </c>
      <c r="G49" s="1084">
        <v>30.298117599738816</v>
      </c>
      <c r="H49" s="1085">
        <v>-17.150711755565723</v>
      </c>
      <c r="I49" s="1086"/>
      <c r="J49" s="1086"/>
      <c r="K49" s="1086"/>
      <c r="L49" s="1086"/>
      <c r="M49" s="1086"/>
      <c r="N49" s="1086"/>
      <c r="O49" s="1086"/>
      <c r="P49" s="1086"/>
      <c r="Q49" s="1086"/>
      <c r="R49" s="1086"/>
      <c r="S49" s="1086"/>
      <c r="T49" s="1086"/>
    </row>
    <row r="50" spans="2:20" ht="15" customHeight="1">
      <c r="B50" s="1081">
        <v>44</v>
      </c>
      <c r="C50" s="1082" t="s">
        <v>916</v>
      </c>
      <c r="D50" s="1083">
        <v>1561.2722760000001</v>
      </c>
      <c r="E50" s="1083">
        <v>1160.506487</v>
      </c>
      <c r="F50" s="1083">
        <v>831.0568519999999</v>
      </c>
      <c r="G50" s="1084">
        <v>-25.66917988365023</v>
      </c>
      <c r="H50" s="1085">
        <v>-28.38843545387266</v>
      </c>
      <c r="I50" s="1086"/>
      <c r="J50" s="1086"/>
      <c r="K50" s="1086"/>
      <c r="L50" s="1086"/>
      <c r="M50" s="1086"/>
      <c r="N50" s="1086"/>
      <c r="O50" s="1086"/>
      <c r="P50" s="1086"/>
      <c r="Q50" s="1086"/>
      <c r="R50" s="1086"/>
      <c r="S50" s="1086"/>
      <c r="T50" s="1086"/>
    </row>
    <row r="51" spans="2:20" ht="15" customHeight="1">
      <c r="B51" s="1081">
        <v>45</v>
      </c>
      <c r="C51" s="1082" t="s">
        <v>987</v>
      </c>
      <c r="D51" s="1083">
        <v>423.013999</v>
      </c>
      <c r="E51" s="1083">
        <v>341.887717</v>
      </c>
      <c r="F51" s="1083">
        <v>413.151611</v>
      </c>
      <c r="G51" s="1084">
        <v>-19.178155378257358</v>
      </c>
      <c r="H51" s="1085">
        <v>20.84423933837904</v>
      </c>
      <c r="I51" s="1086"/>
      <c r="J51" s="1086"/>
      <c r="K51" s="1086"/>
      <c r="L51" s="1086"/>
      <c r="M51" s="1086"/>
      <c r="N51" s="1086"/>
      <c r="O51" s="1086"/>
      <c r="P51" s="1086"/>
      <c r="Q51" s="1086"/>
      <c r="R51" s="1086"/>
      <c r="S51" s="1086"/>
      <c r="T51" s="1086"/>
    </row>
    <row r="52" spans="2:20" ht="15" customHeight="1">
      <c r="B52" s="1081">
        <v>46</v>
      </c>
      <c r="C52" s="1082" t="s">
        <v>988</v>
      </c>
      <c r="D52" s="1083">
        <v>592.0189310000001</v>
      </c>
      <c r="E52" s="1083">
        <v>758.1207039999999</v>
      </c>
      <c r="F52" s="1083">
        <v>587.2637</v>
      </c>
      <c r="G52" s="1084">
        <v>28.05683472307743</v>
      </c>
      <c r="H52" s="1085">
        <v>-22.53691306655041</v>
      </c>
      <c r="I52" s="1086"/>
      <c r="J52" s="1086"/>
      <c r="K52" s="1086"/>
      <c r="L52" s="1086"/>
      <c r="M52" s="1086"/>
      <c r="N52" s="1086"/>
      <c r="O52" s="1086"/>
      <c r="P52" s="1086"/>
      <c r="Q52" s="1086"/>
      <c r="R52" s="1086"/>
      <c r="S52" s="1086"/>
      <c r="T52" s="1086"/>
    </row>
    <row r="53" spans="2:20" ht="15" customHeight="1">
      <c r="B53" s="1081">
        <v>47</v>
      </c>
      <c r="C53" s="1082" t="s">
        <v>940</v>
      </c>
      <c r="D53" s="1083">
        <v>1020.3323310000001</v>
      </c>
      <c r="E53" s="1083">
        <v>1122.999699</v>
      </c>
      <c r="F53" s="1083">
        <v>1303.5732990000001</v>
      </c>
      <c r="G53" s="1084">
        <v>10.062149838903807</v>
      </c>
      <c r="H53" s="1085">
        <v>16.079576883306018</v>
      </c>
      <c r="I53" s="1086"/>
      <c r="J53" s="1086"/>
      <c r="K53" s="1086"/>
      <c r="L53" s="1086"/>
      <c r="M53" s="1086"/>
      <c r="N53" s="1086"/>
      <c r="O53" s="1086"/>
      <c r="P53" s="1086"/>
      <c r="Q53" s="1086"/>
      <c r="R53" s="1086"/>
      <c r="S53" s="1086"/>
      <c r="T53" s="1086"/>
    </row>
    <row r="54" spans="2:20" ht="15" customHeight="1">
      <c r="B54" s="1081">
        <v>48</v>
      </c>
      <c r="C54" s="1082" t="s">
        <v>989</v>
      </c>
      <c r="D54" s="1083">
        <v>4816.286767</v>
      </c>
      <c r="E54" s="1083">
        <v>6415.4132119999995</v>
      </c>
      <c r="F54" s="1083">
        <v>5954.773118</v>
      </c>
      <c r="G54" s="1084">
        <v>33.20247573206848</v>
      </c>
      <c r="H54" s="1085">
        <v>-7.180209267555426</v>
      </c>
      <c r="I54" s="1086"/>
      <c r="J54" s="1086"/>
      <c r="K54" s="1086"/>
      <c r="L54" s="1086"/>
      <c r="M54" s="1086"/>
      <c r="N54" s="1086"/>
      <c r="O54" s="1086"/>
      <c r="P54" s="1086"/>
      <c r="Q54" s="1086"/>
      <c r="R54" s="1086"/>
      <c r="S54" s="1086"/>
      <c r="T54" s="1086"/>
    </row>
    <row r="55" spans="2:20" ht="15" customHeight="1">
      <c r="B55" s="1081">
        <v>49</v>
      </c>
      <c r="C55" s="1082" t="s">
        <v>990</v>
      </c>
      <c r="D55" s="1083">
        <v>155.32903900000002</v>
      </c>
      <c r="E55" s="1083">
        <v>200.752316</v>
      </c>
      <c r="F55" s="1083">
        <v>192.18949</v>
      </c>
      <c r="G55" s="1084">
        <v>29.243261461239058</v>
      </c>
      <c r="H55" s="1085">
        <v>-4.265368475250867</v>
      </c>
      <c r="I55" s="1086"/>
      <c r="J55" s="1086"/>
      <c r="K55" s="1086"/>
      <c r="L55" s="1086"/>
      <c r="M55" s="1086"/>
      <c r="N55" s="1086"/>
      <c r="O55" s="1086"/>
      <c r="P55" s="1086"/>
      <c r="Q55" s="1086"/>
      <c r="R55" s="1086"/>
      <c r="S55" s="1086"/>
      <c r="T55" s="1086"/>
    </row>
    <row r="56" spans="2:20" ht="15" customHeight="1">
      <c r="B56" s="1087"/>
      <c r="C56" s="1088" t="s">
        <v>921</v>
      </c>
      <c r="D56" s="1089">
        <v>15167.391084000032</v>
      </c>
      <c r="E56" s="1089">
        <v>18268.76967999999</v>
      </c>
      <c r="F56" s="1089">
        <v>14580.951418999994</v>
      </c>
      <c r="G56" s="1078">
        <v>20.44767342533666</v>
      </c>
      <c r="H56" s="1079">
        <v>-20.186462063930293</v>
      </c>
      <c r="I56" s="1080"/>
      <c r="J56" s="1080"/>
      <c r="K56" s="1080"/>
      <c r="L56" s="1080"/>
      <c r="M56" s="1080"/>
      <c r="N56" s="1080"/>
      <c r="O56" s="1080"/>
      <c r="P56" s="1080"/>
      <c r="Q56" s="1080"/>
      <c r="R56" s="1080"/>
      <c r="S56" s="1080"/>
      <c r="T56" s="1080"/>
    </row>
    <row r="57" spans="2:20" ht="15" customHeight="1" thickBot="1">
      <c r="B57" s="1090"/>
      <c r="C57" s="1091" t="s">
        <v>922</v>
      </c>
      <c r="D57" s="1092">
        <v>68967.02613600001</v>
      </c>
      <c r="E57" s="1092">
        <v>81852.49101999999</v>
      </c>
      <c r="F57" s="1092">
        <v>65552.44653599999</v>
      </c>
      <c r="G57" s="1093">
        <v>18.683515305691728</v>
      </c>
      <c r="H57" s="1094">
        <v>-19.91392599159532</v>
      </c>
      <c r="I57" s="1080"/>
      <c r="J57" s="1080"/>
      <c r="K57" s="1080"/>
      <c r="L57" s="1080"/>
      <c r="M57" s="1080"/>
      <c r="N57" s="1080"/>
      <c r="O57" s="1080"/>
      <c r="P57" s="1080"/>
      <c r="Q57" s="1080"/>
      <c r="R57" s="1080"/>
      <c r="S57" s="1080"/>
      <c r="T57" s="1080"/>
    </row>
    <row r="58" ht="13.5" thickTop="1">
      <c r="B58" s="13" t="s">
        <v>924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9.140625" style="13" customWidth="1"/>
    <col min="2" max="2" width="6.140625" style="13" customWidth="1"/>
    <col min="3" max="3" width="41.140625" style="13" bestFit="1" customWidth="1"/>
    <col min="4" max="4" width="15.140625" style="13" customWidth="1"/>
    <col min="5" max="7" width="11.7109375" style="13" customWidth="1"/>
    <col min="8" max="8" width="11.00390625" style="13" customWidth="1"/>
    <col min="9" max="16384" width="9.140625" style="13" customWidth="1"/>
  </cols>
  <sheetData>
    <row r="1" spans="2:8" ht="12.75">
      <c r="B1" s="1696" t="s">
        <v>1195</v>
      </c>
      <c r="C1" s="1696"/>
      <c r="D1" s="1696"/>
      <c r="E1" s="1696"/>
      <c r="F1" s="1696"/>
      <c r="G1" s="1696"/>
      <c r="H1" s="1696"/>
    </row>
    <row r="2" spans="2:8" ht="15" customHeight="1">
      <c r="B2" s="1707" t="s">
        <v>49</v>
      </c>
      <c r="C2" s="1707"/>
      <c r="D2" s="1707"/>
      <c r="E2" s="1707"/>
      <c r="F2" s="1707"/>
      <c r="G2" s="1707"/>
      <c r="H2" s="1707"/>
    </row>
    <row r="3" spans="2:8" ht="15" customHeight="1" thickBot="1">
      <c r="B3" s="1708" t="s">
        <v>89</v>
      </c>
      <c r="C3" s="1708"/>
      <c r="D3" s="1708"/>
      <c r="E3" s="1708"/>
      <c r="F3" s="1708"/>
      <c r="G3" s="1708"/>
      <c r="H3" s="1708"/>
    </row>
    <row r="4" spans="2:8" ht="15" customHeight="1" thickTop="1">
      <c r="B4" s="1095"/>
      <c r="C4" s="1096"/>
      <c r="D4" s="1709" t="str">
        <f>'X-India'!D4:F4</f>
        <v>Two Months</v>
      </c>
      <c r="E4" s="1709"/>
      <c r="F4" s="1709"/>
      <c r="G4" s="1710" t="s">
        <v>195</v>
      </c>
      <c r="H4" s="1711"/>
    </row>
    <row r="5" spans="2:8" ht="15" customHeight="1">
      <c r="B5" s="1097"/>
      <c r="C5" s="1098"/>
      <c r="D5" s="1099" t="s">
        <v>19</v>
      </c>
      <c r="E5" s="1099" t="s">
        <v>23</v>
      </c>
      <c r="F5" s="1099" t="s">
        <v>868</v>
      </c>
      <c r="G5" s="1100" t="s">
        <v>23</v>
      </c>
      <c r="H5" s="1101" t="s">
        <v>25</v>
      </c>
    </row>
    <row r="6" spans="2:8" ht="15" customHeight="1">
      <c r="B6" s="1075"/>
      <c r="C6" s="1076" t="s">
        <v>926</v>
      </c>
      <c r="D6" s="1077">
        <v>7571.183530999999</v>
      </c>
      <c r="E6" s="1077">
        <v>10449.158994000005</v>
      </c>
      <c r="F6" s="1077">
        <v>10548.511491000003</v>
      </c>
      <c r="G6" s="1102">
        <v>38.01222690238873</v>
      </c>
      <c r="H6" s="1079">
        <v>0.9508181190184501</v>
      </c>
    </row>
    <row r="7" spans="2:8" ht="15" customHeight="1">
      <c r="B7" s="1081">
        <v>1</v>
      </c>
      <c r="C7" s="1082" t="s">
        <v>991</v>
      </c>
      <c r="D7" s="1083">
        <v>215.082638</v>
      </c>
      <c r="E7" s="1083">
        <v>238.830421</v>
      </c>
      <c r="F7" s="1083">
        <v>273.416281</v>
      </c>
      <c r="G7" s="1103">
        <v>11.04123662459449</v>
      </c>
      <c r="H7" s="1085">
        <v>14.481346159834473</v>
      </c>
    </row>
    <row r="8" spans="2:8" ht="15" customHeight="1">
      <c r="B8" s="1081">
        <v>2</v>
      </c>
      <c r="C8" s="1082" t="s">
        <v>992</v>
      </c>
      <c r="D8" s="1083">
        <v>83.429944</v>
      </c>
      <c r="E8" s="1083">
        <v>62.8519</v>
      </c>
      <c r="F8" s="1083">
        <v>95.889866</v>
      </c>
      <c r="G8" s="1103">
        <v>-24.665057907745933</v>
      </c>
      <c r="H8" s="1085">
        <v>52.564784835462405</v>
      </c>
    </row>
    <row r="9" spans="2:8" ht="15" customHeight="1">
      <c r="B9" s="1081">
        <v>3</v>
      </c>
      <c r="C9" s="1082" t="s">
        <v>993</v>
      </c>
      <c r="D9" s="1083">
        <v>39.315821</v>
      </c>
      <c r="E9" s="1083">
        <v>44.788900999999996</v>
      </c>
      <c r="F9" s="1083">
        <v>38.148025000000004</v>
      </c>
      <c r="G9" s="1103">
        <v>13.920808114372065</v>
      </c>
      <c r="H9" s="1085">
        <v>-14.827057265816805</v>
      </c>
    </row>
    <row r="10" spans="2:8" ht="15" customHeight="1">
      <c r="B10" s="1081">
        <v>4</v>
      </c>
      <c r="C10" s="1082" t="s">
        <v>994</v>
      </c>
      <c r="D10" s="1083">
        <v>209.706662</v>
      </c>
      <c r="E10" s="1083">
        <v>189.93024200000002</v>
      </c>
      <c r="F10" s="1083">
        <v>187.91607</v>
      </c>
      <c r="G10" s="1103">
        <v>-9.430515850755356</v>
      </c>
      <c r="H10" s="1085">
        <v>-1.0604798787125418</v>
      </c>
    </row>
    <row r="11" spans="2:8" ht="15" customHeight="1">
      <c r="B11" s="1081">
        <v>5</v>
      </c>
      <c r="C11" s="1082" t="s">
        <v>961</v>
      </c>
      <c r="D11" s="1083">
        <v>11.20664</v>
      </c>
      <c r="E11" s="1083">
        <v>1261.603549</v>
      </c>
      <c r="F11" s="1083">
        <v>1136.010526</v>
      </c>
      <c r="G11" s="1103" t="s">
        <v>3</v>
      </c>
      <c r="H11" s="1085" t="s">
        <v>3</v>
      </c>
    </row>
    <row r="12" spans="2:8" ht="15" customHeight="1">
      <c r="B12" s="1081">
        <v>6</v>
      </c>
      <c r="C12" s="1082" t="s">
        <v>995</v>
      </c>
      <c r="D12" s="1083">
        <v>49.104513999999995</v>
      </c>
      <c r="E12" s="1083">
        <v>52.334075999999996</v>
      </c>
      <c r="F12" s="1083">
        <v>50.690567</v>
      </c>
      <c r="G12" s="1103">
        <v>6.5769147007543864</v>
      </c>
      <c r="H12" s="1085">
        <v>-3.1404184913859865</v>
      </c>
    </row>
    <row r="13" spans="2:8" ht="15" customHeight="1">
      <c r="B13" s="1081">
        <v>7</v>
      </c>
      <c r="C13" s="1082" t="s">
        <v>966</v>
      </c>
      <c r="D13" s="1083">
        <v>17.992857</v>
      </c>
      <c r="E13" s="1083">
        <v>20.702928999999997</v>
      </c>
      <c r="F13" s="1083">
        <v>37.698547</v>
      </c>
      <c r="G13" s="1103">
        <v>15.061932632488535</v>
      </c>
      <c r="H13" s="1085">
        <v>82.09281884703367</v>
      </c>
    </row>
    <row r="14" spans="2:8" ht="15" customHeight="1">
      <c r="B14" s="1081">
        <v>8</v>
      </c>
      <c r="C14" s="1082" t="s">
        <v>996</v>
      </c>
      <c r="D14" s="1083">
        <v>981.731398</v>
      </c>
      <c r="E14" s="1083">
        <v>858.0694490000001</v>
      </c>
      <c r="F14" s="1083">
        <v>786.979601</v>
      </c>
      <c r="G14" s="1103">
        <v>-12.596311908932137</v>
      </c>
      <c r="H14" s="1085">
        <v>-8.2848594694577</v>
      </c>
    </row>
    <row r="15" spans="2:8" ht="15" customHeight="1">
      <c r="B15" s="1081">
        <v>9</v>
      </c>
      <c r="C15" s="1082" t="s">
        <v>997</v>
      </c>
      <c r="D15" s="1083">
        <v>31.844757</v>
      </c>
      <c r="E15" s="1083">
        <v>27.896918</v>
      </c>
      <c r="F15" s="1083">
        <v>17.541569</v>
      </c>
      <c r="G15" s="1103">
        <v>-12.397139661012332</v>
      </c>
      <c r="H15" s="1085">
        <v>-37.12004673777942</v>
      </c>
    </row>
    <row r="16" spans="2:8" ht="15" customHeight="1">
      <c r="B16" s="1081">
        <v>10</v>
      </c>
      <c r="C16" s="1082" t="s">
        <v>998</v>
      </c>
      <c r="D16" s="1083">
        <v>61.771374</v>
      </c>
      <c r="E16" s="1083">
        <v>94.379535</v>
      </c>
      <c r="F16" s="1083">
        <v>120.10746400000001</v>
      </c>
      <c r="G16" s="1103">
        <v>52.788466385740406</v>
      </c>
      <c r="H16" s="1085">
        <v>27.260071794165967</v>
      </c>
    </row>
    <row r="17" spans="2:8" ht="15" customHeight="1">
      <c r="B17" s="1081">
        <v>11</v>
      </c>
      <c r="C17" s="1082" t="s">
        <v>884</v>
      </c>
      <c r="D17" s="1083">
        <v>0</v>
      </c>
      <c r="E17" s="1083">
        <v>0</v>
      </c>
      <c r="F17" s="1083">
        <v>0</v>
      </c>
      <c r="G17" s="1104" t="s">
        <v>3</v>
      </c>
      <c r="H17" s="1085" t="s">
        <v>3</v>
      </c>
    </row>
    <row r="18" spans="2:8" ht="15" customHeight="1">
      <c r="B18" s="1081">
        <v>12</v>
      </c>
      <c r="C18" s="1082" t="s">
        <v>999</v>
      </c>
      <c r="D18" s="1083">
        <v>106.85299</v>
      </c>
      <c r="E18" s="1083">
        <v>121.29792599999999</v>
      </c>
      <c r="F18" s="1083">
        <v>150.746703</v>
      </c>
      <c r="G18" s="1103">
        <v>13.518513613891358</v>
      </c>
      <c r="H18" s="1085">
        <v>24.278054844894896</v>
      </c>
    </row>
    <row r="19" spans="2:8" ht="15" customHeight="1">
      <c r="B19" s="1081">
        <v>13</v>
      </c>
      <c r="C19" s="1082" t="s">
        <v>1000</v>
      </c>
      <c r="D19" s="1083">
        <v>99.882732</v>
      </c>
      <c r="E19" s="1083">
        <v>113.44824</v>
      </c>
      <c r="F19" s="1083">
        <v>90.431295</v>
      </c>
      <c r="G19" s="1103">
        <v>13.581434676816812</v>
      </c>
      <c r="H19" s="1085">
        <v>-20.28849896657718</v>
      </c>
    </row>
    <row r="20" spans="2:8" ht="15" customHeight="1">
      <c r="B20" s="1081">
        <v>14</v>
      </c>
      <c r="C20" s="1082" t="s">
        <v>972</v>
      </c>
      <c r="D20" s="1083">
        <v>71.617887</v>
      </c>
      <c r="E20" s="1083">
        <v>67.836375</v>
      </c>
      <c r="F20" s="1083">
        <v>64.9224</v>
      </c>
      <c r="G20" s="1103">
        <v>-5.2801222688963065</v>
      </c>
      <c r="H20" s="1085">
        <v>-4.2955936251015885</v>
      </c>
    </row>
    <row r="21" spans="2:8" ht="15" customHeight="1">
      <c r="B21" s="1081">
        <v>15</v>
      </c>
      <c r="C21" s="1082" t="s">
        <v>1001</v>
      </c>
      <c r="D21" s="1083">
        <v>84.689638</v>
      </c>
      <c r="E21" s="1083">
        <v>135.351168</v>
      </c>
      <c r="F21" s="1083">
        <v>109.17613599999999</v>
      </c>
      <c r="G21" s="1103">
        <v>59.82022263455656</v>
      </c>
      <c r="H21" s="1085">
        <v>-19.338608145590598</v>
      </c>
    </row>
    <row r="22" spans="2:8" ht="15" customHeight="1">
      <c r="B22" s="1081">
        <v>16</v>
      </c>
      <c r="C22" s="1082" t="s">
        <v>1002</v>
      </c>
      <c r="D22" s="1083">
        <v>138.20808799999998</v>
      </c>
      <c r="E22" s="1083">
        <v>156.248681</v>
      </c>
      <c r="F22" s="1083">
        <v>82.21232</v>
      </c>
      <c r="G22" s="1103">
        <v>13.053210749865826</v>
      </c>
      <c r="H22" s="1085">
        <v>-47.3836710339974</v>
      </c>
    </row>
    <row r="23" spans="2:8" ht="15" customHeight="1">
      <c r="B23" s="1081">
        <v>17</v>
      </c>
      <c r="C23" s="1082" t="s">
        <v>1003</v>
      </c>
      <c r="D23" s="1083">
        <v>715.821769</v>
      </c>
      <c r="E23" s="1083">
        <v>992.3333250000001</v>
      </c>
      <c r="F23" s="1083">
        <v>903.255037</v>
      </c>
      <c r="G23" s="1103">
        <v>38.62854805132366</v>
      </c>
      <c r="H23" s="1085">
        <v>-8.976649857042744</v>
      </c>
    </row>
    <row r="24" spans="2:8" ht="15" customHeight="1">
      <c r="B24" s="1081">
        <v>18</v>
      </c>
      <c r="C24" s="1082" t="s">
        <v>1004</v>
      </c>
      <c r="D24" s="1083">
        <v>57.300857</v>
      </c>
      <c r="E24" s="1083">
        <v>43.730224</v>
      </c>
      <c r="F24" s="1083">
        <v>51.536111000000005</v>
      </c>
      <c r="G24" s="1103">
        <v>-23.68312397142681</v>
      </c>
      <c r="H24" s="1085">
        <v>17.850096080001805</v>
      </c>
    </row>
    <row r="25" spans="2:8" ht="15" customHeight="1">
      <c r="B25" s="1081">
        <v>19</v>
      </c>
      <c r="C25" s="1082" t="s">
        <v>1005</v>
      </c>
      <c r="D25" s="1083">
        <v>23.707953000000003</v>
      </c>
      <c r="E25" s="1083">
        <v>66.364104</v>
      </c>
      <c r="F25" s="1083">
        <v>25.116940999999997</v>
      </c>
      <c r="G25" s="1103">
        <v>179.92338267247277</v>
      </c>
      <c r="H25" s="1085">
        <v>-62.152821350530104</v>
      </c>
    </row>
    <row r="26" spans="2:8" ht="15" customHeight="1">
      <c r="B26" s="1081">
        <v>20</v>
      </c>
      <c r="C26" s="1082" t="s">
        <v>977</v>
      </c>
      <c r="D26" s="1083">
        <v>21.066849</v>
      </c>
      <c r="E26" s="1083">
        <v>23.707096999999997</v>
      </c>
      <c r="F26" s="1083">
        <v>25.383517</v>
      </c>
      <c r="G26" s="1103">
        <v>12.532714313374498</v>
      </c>
      <c r="H26" s="1085">
        <v>7.0713845731512635</v>
      </c>
    </row>
    <row r="27" spans="2:8" ht="15" customHeight="1">
      <c r="B27" s="1081">
        <v>21</v>
      </c>
      <c r="C27" s="1082" t="s">
        <v>1006</v>
      </c>
      <c r="D27" s="1083">
        <v>48.031409</v>
      </c>
      <c r="E27" s="1083">
        <v>69.938694</v>
      </c>
      <c r="F27" s="1083">
        <v>22.147714999999998</v>
      </c>
      <c r="G27" s="1103">
        <v>45.61033177269482</v>
      </c>
      <c r="H27" s="1085">
        <v>-68.33267289778102</v>
      </c>
    </row>
    <row r="28" spans="2:8" ht="15" customHeight="1">
      <c r="B28" s="1081">
        <v>22</v>
      </c>
      <c r="C28" s="1082" t="s">
        <v>1007</v>
      </c>
      <c r="D28" s="1083">
        <v>41.401814</v>
      </c>
      <c r="E28" s="1083">
        <v>31.394289</v>
      </c>
      <c r="F28" s="1083">
        <v>0</v>
      </c>
      <c r="G28" s="1105">
        <v>-24.17170658271158</v>
      </c>
      <c r="H28" s="1085">
        <v>-100</v>
      </c>
    </row>
    <row r="29" spans="2:8" ht="15" customHeight="1">
      <c r="B29" s="1081">
        <v>23</v>
      </c>
      <c r="C29" s="1082" t="s">
        <v>1008</v>
      </c>
      <c r="D29" s="1083">
        <v>319.516129</v>
      </c>
      <c r="E29" s="1083">
        <v>297.917488</v>
      </c>
      <c r="F29" s="1083">
        <v>249.21306099999998</v>
      </c>
      <c r="G29" s="1103">
        <v>-6.759796780086802</v>
      </c>
      <c r="H29" s="1085">
        <v>-16.348294061877965</v>
      </c>
    </row>
    <row r="30" spans="2:8" ht="15" customHeight="1">
      <c r="B30" s="1081">
        <v>24</v>
      </c>
      <c r="C30" s="1082" t="s">
        <v>1009</v>
      </c>
      <c r="D30" s="1083">
        <v>92.001655</v>
      </c>
      <c r="E30" s="1083">
        <v>23.163361000000002</v>
      </c>
      <c r="F30" s="1083">
        <v>117.379038</v>
      </c>
      <c r="G30" s="1103">
        <v>-74.82288661002892</v>
      </c>
      <c r="H30" s="1085">
        <v>406.74441416338493</v>
      </c>
    </row>
    <row r="31" spans="2:8" ht="15" customHeight="1">
      <c r="B31" s="1081">
        <v>25</v>
      </c>
      <c r="C31" s="1082" t="s">
        <v>934</v>
      </c>
      <c r="D31" s="1083">
        <v>1142.0590969999998</v>
      </c>
      <c r="E31" s="1083">
        <v>420.46725</v>
      </c>
      <c r="F31" s="1083">
        <v>1074.9945519999999</v>
      </c>
      <c r="G31" s="1103">
        <v>-63.183406961645176</v>
      </c>
      <c r="H31" s="1085">
        <v>155.66665465621872</v>
      </c>
    </row>
    <row r="32" spans="2:8" ht="15" customHeight="1">
      <c r="B32" s="1081">
        <v>26</v>
      </c>
      <c r="C32" s="1082" t="s">
        <v>1010</v>
      </c>
      <c r="D32" s="1083">
        <v>6.673857</v>
      </c>
      <c r="E32" s="1083">
        <v>10.982352</v>
      </c>
      <c r="F32" s="1083">
        <v>7.110683</v>
      </c>
      <c r="G32" s="1103">
        <v>64.55779618892046</v>
      </c>
      <c r="H32" s="1085">
        <v>-35.25355042344299</v>
      </c>
    </row>
    <row r="33" spans="2:8" ht="15" customHeight="1">
      <c r="B33" s="1081">
        <v>27</v>
      </c>
      <c r="C33" s="1082" t="s">
        <v>910</v>
      </c>
      <c r="D33" s="1083">
        <v>403.114294</v>
      </c>
      <c r="E33" s="1083">
        <v>125.11631</v>
      </c>
      <c r="F33" s="1083">
        <v>425.60105899999996</v>
      </c>
      <c r="G33" s="1103">
        <v>-68.96257169188846</v>
      </c>
      <c r="H33" s="1085">
        <v>240.16433109320434</v>
      </c>
    </row>
    <row r="34" spans="2:8" ht="15" customHeight="1">
      <c r="B34" s="1081">
        <v>28</v>
      </c>
      <c r="C34" s="1082" t="s">
        <v>1011</v>
      </c>
      <c r="D34" s="1083">
        <v>72.611057</v>
      </c>
      <c r="E34" s="1083">
        <v>83.66286500000001</v>
      </c>
      <c r="F34" s="1083">
        <v>40.112093</v>
      </c>
      <c r="G34" s="1103">
        <v>15.220557937890916</v>
      </c>
      <c r="H34" s="1085">
        <v>-52.05508082946957</v>
      </c>
    </row>
    <row r="35" spans="2:8" ht="15" customHeight="1">
      <c r="B35" s="1081">
        <v>29</v>
      </c>
      <c r="C35" s="1082" t="s">
        <v>1012</v>
      </c>
      <c r="D35" s="1083">
        <v>102.497366</v>
      </c>
      <c r="E35" s="1083">
        <v>136.77455600000002</v>
      </c>
      <c r="F35" s="1083">
        <v>55.875286</v>
      </c>
      <c r="G35" s="1103">
        <v>33.44202035396697</v>
      </c>
      <c r="H35" s="1085">
        <v>-59.14789443732503</v>
      </c>
    </row>
    <row r="36" spans="2:8" ht="15" customHeight="1">
      <c r="B36" s="1081">
        <v>30</v>
      </c>
      <c r="C36" s="1082" t="s">
        <v>1013</v>
      </c>
      <c r="D36" s="1083">
        <v>5.266457</v>
      </c>
      <c r="E36" s="1083">
        <v>4.978468</v>
      </c>
      <c r="F36" s="1083">
        <v>8.376426</v>
      </c>
      <c r="G36" s="1105">
        <v>-5.468363265854066</v>
      </c>
      <c r="H36" s="1106">
        <v>68.25308508561267</v>
      </c>
    </row>
    <row r="37" spans="2:8" ht="15" customHeight="1">
      <c r="B37" s="1081">
        <v>31</v>
      </c>
      <c r="C37" s="1082" t="s">
        <v>1014</v>
      </c>
      <c r="D37" s="1083">
        <v>11.524323</v>
      </c>
      <c r="E37" s="1083">
        <v>47.596516</v>
      </c>
      <c r="F37" s="1083">
        <v>41.232284</v>
      </c>
      <c r="G37" s="1103">
        <v>313.00921537863877</v>
      </c>
      <c r="H37" s="1085">
        <v>-13.371213977090264</v>
      </c>
    </row>
    <row r="38" spans="2:8" ht="15" customHeight="1">
      <c r="B38" s="1081">
        <v>32</v>
      </c>
      <c r="C38" s="1082" t="s">
        <v>1015</v>
      </c>
      <c r="D38" s="1083">
        <v>1523.6570120000001</v>
      </c>
      <c r="E38" s="1083">
        <v>3116.006192</v>
      </c>
      <c r="F38" s="1083">
        <v>3306.98645</v>
      </c>
      <c r="G38" s="1103">
        <v>104.50837474963163</v>
      </c>
      <c r="H38" s="1085">
        <v>6.129007653781969</v>
      </c>
    </row>
    <row r="39" spans="2:8" ht="15" customHeight="1">
      <c r="B39" s="1081">
        <v>33</v>
      </c>
      <c r="C39" s="1082" t="s">
        <v>1016</v>
      </c>
      <c r="D39" s="1083">
        <v>32.919841</v>
      </c>
      <c r="E39" s="1083">
        <v>62.547462</v>
      </c>
      <c r="F39" s="1083">
        <v>38.542288</v>
      </c>
      <c r="G39" s="1103">
        <v>89.99928341087676</v>
      </c>
      <c r="H39" s="1085">
        <v>-38.37913359298256</v>
      </c>
    </row>
    <row r="40" spans="2:8" ht="15" customHeight="1">
      <c r="B40" s="1081">
        <v>34</v>
      </c>
      <c r="C40" s="1082" t="s">
        <v>1017</v>
      </c>
      <c r="D40" s="1083">
        <v>74.784024</v>
      </c>
      <c r="E40" s="1083">
        <v>90.309894</v>
      </c>
      <c r="F40" s="1083">
        <v>69.23423199999999</v>
      </c>
      <c r="G40" s="1103">
        <v>20.76094487774553</v>
      </c>
      <c r="H40" s="1085">
        <v>-23.337046547745928</v>
      </c>
    </row>
    <row r="41" spans="2:8" ht="15" customHeight="1">
      <c r="B41" s="1081">
        <v>35</v>
      </c>
      <c r="C41" s="1082" t="s">
        <v>1018</v>
      </c>
      <c r="D41" s="1083">
        <v>133.18668300000002</v>
      </c>
      <c r="E41" s="1083">
        <v>177.973725</v>
      </c>
      <c r="F41" s="1083">
        <v>279.488091</v>
      </c>
      <c r="G41" s="1103">
        <v>33.627267374771975</v>
      </c>
      <c r="H41" s="1085">
        <v>57.03896235244835</v>
      </c>
    </row>
    <row r="42" spans="2:8" ht="15" customHeight="1">
      <c r="B42" s="1081">
        <v>36</v>
      </c>
      <c r="C42" s="1082" t="s">
        <v>1019</v>
      </c>
      <c r="D42" s="1083">
        <v>33.728301</v>
      </c>
      <c r="E42" s="1083">
        <v>25.334107000000003</v>
      </c>
      <c r="F42" s="1083">
        <v>24.19735</v>
      </c>
      <c r="G42" s="1103">
        <v>-24.887687049519627</v>
      </c>
      <c r="H42" s="1085">
        <v>-4.487061651709297</v>
      </c>
    </row>
    <row r="43" spans="2:8" ht="15" customHeight="1">
      <c r="B43" s="1081">
        <v>37</v>
      </c>
      <c r="C43" s="1082" t="s">
        <v>1020</v>
      </c>
      <c r="D43" s="1083">
        <v>304.255215</v>
      </c>
      <c r="E43" s="1083">
        <v>985.208023</v>
      </c>
      <c r="F43" s="1083">
        <v>411.674467</v>
      </c>
      <c r="G43" s="1103">
        <v>223.80974077962804</v>
      </c>
      <c r="H43" s="1085">
        <v>-58.21446259172415</v>
      </c>
    </row>
    <row r="44" spans="2:8" ht="15" customHeight="1">
      <c r="B44" s="1081">
        <v>38</v>
      </c>
      <c r="C44" s="1082" t="s">
        <v>1021</v>
      </c>
      <c r="D44" s="1083">
        <v>74.305988</v>
      </c>
      <c r="E44" s="1083">
        <v>56.322416000000004</v>
      </c>
      <c r="F44" s="1083">
        <v>37.966414</v>
      </c>
      <c r="G44" s="1103">
        <v>-24.202049503735807</v>
      </c>
      <c r="H44" s="1085">
        <v>-32.59093501954888</v>
      </c>
    </row>
    <row r="45" spans="2:8" ht="15" customHeight="1">
      <c r="B45" s="1081">
        <v>39</v>
      </c>
      <c r="C45" s="1082" t="s">
        <v>1022</v>
      </c>
      <c r="D45" s="1083">
        <v>28.869942</v>
      </c>
      <c r="E45" s="1083">
        <v>27.707479</v>
      </c>
      <c r="F45" s="1083">
        <v>25.845412</v>
      </c>
      <c r="G45" s="1103">
        <v>-4.026551213715649</v>
      </c>
      <c r="H45" s="1085">
        <v>-6.720449016671637</v>
      </c>
    </row>
    <row r="46" spans="2:8" ht="15" customHeight="1">
      <c r="B46" s="1081">
        <v>40</v>
      </c>
      <c r="C46" s="1082" t="s">
        <v>1023</v>
      </c>
      <c r="D46" s="1083">
        <v>100.44369900000001</v>
      </c>
      <c r="E46" s="1083">
        <v>84.052487</v>
      </c>
      <c r="F46" s="1083">
        <v>65.355614</v>
      </c>
      <c r="G46" s="1103">
        <v>-16.31880562264041</v>
      </c>
      <c r="H46" s="1085">
        <v>-22.24428290860685</v>
      </c>
    </row>
    <row r="47" spans="2:8" ht="15" customHeight="1">
      <c r="B47" s="1081"/>
      <c r="C47" s="1088" t="s">
        <v>1024</v>
      </c>
      <c r="D47" s="1089">
        <v>2828.215594</v>
      </c>
      <c r="E47" s="1089">
        <v>4091.687727999999</v>
      </c>
      <c r="F47" s="1089">
        <v>4854.620221000002</v>
      </c>
      <c r="G47" s="1107">
        <v>44.6738267294908</v>
      </c>
      <c r="H47" s="1108">
        <v>18.64591199810161</v>
      </c>
    </row>
    <row r="48" spans="2:8" ht="15" customHeight="1" thickBot="1">
      <c r="B48" s="1109"/>
      <c r="C48" s="1110" t="s">
        <v>1025</v>
      </c>
      <c r="D48" s="1111">
        <v>10399.399125</v>
      </c>
      <c r="E48" s="1111">
        <v>14540.846722000002</v>
      </c>
      <c r="F48" s="1111">
        <v>15403.131712000002</v>
      </c>
      <c r="G48" s="1112">
        <v>39.82391239359228</v>
      </c>
      <c r="H48" s="1113">
        <v>5.930087886115885</v>
      </c>
    </row>
    <row r="49" spans="2:8" ht="15" customHeight="1" thickTop="1">
      <c r="B49" s="1036" t="s">
        <v>924</v>
      </c>
      <c r="C49" s="1036"/>
      <c r="D49" s="1036"/>
      <c r="E49" s="1114"/>
      <c r="F49" s="1114"/>
      <c r="G49" s="1114"/>
      <c r="H49" s="1115"/>
    </row>
    <row r="50" spans="2:8" ht="15" customHeight="1">
      <c r="B50" s="1116"/>
      <c r="C50" s="1117"/>
      <c r="D50" s="1117"/>
      <c r="E50" s="1118"/>
      <c r="F50" s="1118"/>
      <c r="G50" s="1118"/>
      <c r="H50" s="1086"/>
    </row>
    <row r="51" spans="2:8" ht="15" customHeight="1">
      <c r="B51" s="1116"/>
      <c r="C51" s="1117"/>
      <c r="D51" s="1117"/>
      <c r="E51" s="1118"/>
      <c r="F51" s="1118"/>
      <c r="G51" s="1118"/>
      <c r="H51" s="1086"/>
    </row>
    <row r="52" spans="2:8" ht="15" customHeight="1">
      <c r="B52" s="1116"/>
      <c r="C52" s="1117"/>
      <c r="D52" s="1117"/>
      <c r="E52" s="1118"/>
      <c r="F52" s="1118"/>
      <c r="G52" s="1118"/>
      <c r="H52" s="1086"/>
    </row>
    <row r="53" spans="2:8" ht="15" customHeight="1">
      <c r="B53" s="1116"/>
      <c r="C53" s="1117"/>
      <c r="D53" s="1117"/>
      <c r="E53" s="1118"/>
      <c r="F53" s="1118"/>
      <c r="G53" s="1118"/>
      <c r="H53" s="1086"/>
    </row>
    <row r="54" spans="2:8" ht="15" customHeight="1">
      <c r="B54" s="1116"/>
      <c r="C54" s="1117"/>
      <c r="D54" s="1117"/>
      <c r="E54" s="1118"/>
      <c r="F54" s="1118"/>
      <c r="G54" s="1118"/>
      <c r="H54" s="1086"/>
    </row>
    <row r="55" spans="2:8" ht="15" customHeight="1">
      <c r="B55" s="1116"/>
      <c r="C55" s="1117"/>
      <c r="D55" s="1117"/>
      <c r="E55" s="1118"/>
      <c r="F55" s="1118"/>
      <c r="G55" s="1118"/>
      <c r="H55" s="1086"/>
    </row>
    <row r="56" spans="2:8" ht="15" customHeight="1">
      <c r="B56" s="1117"/>
      <c r="C56" s="1119"/>
      <c r="D56" s="1119"/>
      <c r="E56" s="1120"/>
      <c r="F56" s="1120"/>
      <c r="G56" s="1120"/>
      <c r="H56" s="1080"/>
    </row>
    <row r="57" spans="2:8" ht="15" customHeight="1">
      <c r="B57" s="1117"/>
      <c r="C57" s="1119"/>
      <c r="D57" s="1119"/>
      <c r="E57" s="1120"/>
      <c r="F57" s="1120"/>
      <c r="G57" s="1120"/>
      <c r="H57" s="1080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5"/>
  <sheetViews>
    <sheetView zoomScalePageLayoutView="0" workbookViewId="0" topLeftCell="A1">
      <selection activeCell="G52" sqref="G52"/>
    </sheetView>
  </sheetViews>
  <sheetFormatPr defaultColWidth="9.140625" defaultRowHeight="15"/>
  <cols>
    <col min="1" max="1" width="9.140625" style="742" customWidth="1"/>
    <col min="2" max="2" width="4.7109375" style="742" customWidth="1"/>
    <col min="3" max="3" width="30.00390625" style="742" bestFit="1" customWidth="1"/>
    <col min="4" max="7" width="11.7109375" style="742" customWidth="1"/>
    <col min="8" max="8" width="13.7109375" style="742" bestFit="1" customWidth="1"/>
    <col min="9" max="16384" width="9.140625" style="742" customWidth="1"/>
  </cols>
  <sheetData>
    <row r="1" spans="2:8" ht="12.75">
      <c r="B1" s="1696" t="s">
        <v>1196</v>
      </c>
      <c r="C1" s="1696"/>
      <c r="D1" s="1696"/>
      <c r="E1" s="1696"/>
      <c r="F1" s="1696"/>
      <c r="G1" s="1696"/>
      <c r="H1" s="1696"/>
    </row>
    <row r="2" spans="2:8" ht="15" customHeight="1">
      <c r="B2" s="1712" t="s">
        <v>50</v>
      </c>
      <c r="C2" s="1712"/>
      <c r="D2" s="1712"/>
      <c r="E2" s="1712"/>
      <c r="F2" s="1712"/>
      <c r="G2" s="1712"/>
      <c r="H2" s="1712"/>
    </row>
    <row r="3" spans="2:8" ht="15" customHeight="1" thickBot="1">
      <c r="B3" s="1713" t="s">
        <v>89</v>
      </c>
      <c r="C3" s="1713"/>
      <c r="D3" s="1713"/>
      <c r="E3" s="1713"/>
      <c r="F3" s="1713"/>
      <c r="G3" s="1713"/>
      <c r="H3" s="1713"/>
    </row>
    <row r="4" spans="2:8" ht="15" customHeight="1" thickTop="1">
      <c r="B4" s="1121"/>
      <c r="C4" s="1122"/>
      <c r="D4" s="1714" t="str">
        <f>'X-India'!D4:F4</f>
        <v>Two Months</v>
      </c>
      <c r="E4" s="1714"/>
      <c r="F4" s="1714"/>
      <c r="G4" s="1715" t="s">
        <v>195</v>
      </c>
      <c r="H4" s="1716"/>
    </row>
    <row r="5" spans="2:8" ht="15" customHeight="1">
      <c r="B5" s="1123"/>
      <c r="C5" s="1124"/>
      <c r="D5" s="1125" t="s">
        <v>19</v>
      </c>
      <c r="E5" s="1125" t="s">
        <v>23</v>
      </c>
      <c r="F5" s="1125" t="s">
        <v>90</v>
      </c>
      <c r="G5" s="1125" t="s">
        <v>23</v>
      </c>
      <c r="H5" s="1126" t="s">
        <v>25</v>
      </c>
    </row>
    <row r="6" spans="2:8" ht="15" customHeight="1">
      <c r="B6" s="1127"/>
      <c r="C6" s="1128" t="s">
        <v>869</v>
      </c>
      <c r="D6" s="1129">
        <v>18355.5666</v>
      </c>
      <c r="E6" s="1129">
        <v>21571.584083000005</v>
      </c>
      <c r="F6" s="1129">
        <v>16486.518322</v>
      </c>
      <c r="G6" s="1130">
        <v>17.52066851990955</v>
      </c>
      <c r="H6" s="1131">
        <v>-23.572982593371123</v>
      </c>
    </row>
    <row r="7" spans="2:8" ht="15" customHeight="1">
      <c r="B7" s="1132">
        <v>1</v>
      </c>
      <c r="C7" s="1133" t="s">
        <v>1026</v>
      </c>
      <c r="D7" s="1134">
        <v>243.691844</v>
      </c>
      <c r="E7" s="1134">
        <v>820.712499</v>
      </c>
      <c r="F7" s="1134">
        <v>298.027494</v>
      </c>
      <c r="G7" s="1135">
        <v>236.78291629653387</v>
      </c>
      <c r="H7" s="1136">
        <v>-63.686736297652025</v>
      </c>
    </row>
    <row r="8" spans="2:8" ht="15" customHeight="1">
      <c r="B8" s="1132">
        <v>2</v>
      </c>
      <c r="C8" s="1133" t="s">
        <v>992</v>
      </c>
      <c r="D8" s="1134">
        <v>5.352437</v>
      </c>
      <c r="E8" s="1134">
        <v>3.436102</v>
      </c>
      <c r="F8" s="1134">
        <v>5.907137</v>
      </c>
      <c r="G8" s="1135">
        <v>-35.803037009123145</v>
      </c>
      <c r="H8" s="1136">
        <v>71.91390127534046</v>
      </c>
    </row>
    <row r="9" spans="2:8" ht="15" customHeight="1">
      <c r="B9" s="1132">
        <v>3</v>
      </c>
      <c r="C9" s="1133" t="s">
        <v>1027</v>
      </c>
      <c r="D9" s="1134">
        <v>654.115331</v>
      </c>
      <c r="E9" s="1134">
        <v>565.0638280000001</v>
      </c>
      <c r="F9" s="1134">
        <v>418.299477</v>
      </c>
      <c r="G9" s="1135">
        <v>-13.614036971715606</v>
      </c>
      <c r="H9" s="1136">
        <v>-25.973057153465504</v>
      </c>
    </row>
    <row r="10" spans="2:8" ht="15" customHeight="1">
      <c r="B10" s="1132">
        <v>4</v>
      </c>
      <c r="C10" s="1133" t="s">
        <v>1028</v>
      </c>
      <c r="D10" s="1134">
        <v>1.899426</v>
      </c>
      <c r="E10" s="1134">
        <v>0.275872</v>
      </c>
      <c r="F10" s="1134">
        <v>1.650811</v>
      </c>
      <c r="G10" s="1135">
        <v>-85.4760332858453</v>
      </c>
      <c r="H10" s="1136">
        <v>498.39744519197313</v>
      </c>
    </row>
    <row r="11" spans="2:8" ht="15" customHeight="1">
      <c r="B11" s="1132">
        <v>5</v>
      </c>
      <c r="C11" s="1133" t="s">
        <v>993</v>
      </c>
      <c r="D11" s="1134">
        <v>75.41909100000001</v>
      </c>
      <c r="E11" s="1134">
        <v>49.013335999999995</v>
      </c>
      <c r="F11" s="1134">
        <v>46.748366</v>
      </c>
      <c r="G11" s="1135">
        <v>-35.01203030940802</v>
      </c>
      <c r="H11" s="1136">
        <v>-4.621130053257332</v>
      </c>
    </row>
    <row r="12" spans="2:8" ht="15" customHeight="1">
      <c r="B12" s="1132">
        <v>6</v>
      </c>
      <c r="C12" s="1133" t="s">
        <v>961</v>
      </c>
      <c r="D12" s="1134">
        <v>330.371586</v>
      </c>
      <c r="E12" s="1134">
        <v>640.654841</v>
      </c>
      <c r="F12" s="1134">
        <v>0</v>
      </c>
      <c r="G12" s="1135">
        <v>93.91947375280637</v>
      </c>
      <c r="H12" s="1136">
        <v>-100</v>
      </c>
    </row>
    <row r="13" spans="2:8" ht="15" customHeight="1">
      <c r="B13" s="1132">
        <v>7</v>
      </c>
      <c r="C13" s="1133" t="s">
        <v>1029</v>
      </c>
      <c r="D13" s="1134">
        <v>2.74974</v>
      </c>
      <c r="E13" s="1134">
        <v>7.587506</v>
      </c>
      <c r="F13" s="1134">
        <v>2.260779</v>
      </c>
      <c r="G13" s="1135">
        <v>175.93539752849358</v>
      </c>
      <c r="H13" s="1136">
        <v>-70.20392471518309</v>
      </c>
    </row>
    <row r="14" spans="2:8" ht="15" customHeight="1">
      <c r="B14" s="1132">
        <v>8</v>
      </c>
      <c r="C14" s="1133" t="s">
        <v>1030</v>
      </c>
      <c r="D14" s="1134">
        <v>15.58249</v>
      </c>
      <c r="E14" s="1134">
        <v>0</v>
      </c>
      <c r="F14" s="1134">
        <v>1.28874</v>
      </c>
      <c r="G14" s="1135">
        <v>-100</v>
      </c>
      <c r="H14" s="1136" t="s">
        <v>3</v>
      </c>
    </row>
    <row r="15" spans="2:8" ht="15" customHeight="1">
      <c r="B15" s="1132">
        <v>9</v>
      </c>
      <c r="C15" s="1133" t="s">
        <v>1031</v>
      </c>
      <c r="D15" s="1134">
        <v>0</v>
      </c>
      <c r="E15" s="1134">
        <v>12.491436</v>
      </c>
      <c r="F15" s="1134">
        <v>0</v>
      </c>
      <c r="G15" s="1135" t="s">
        <v>3</v>
      </c>
      <c r="H15" s="1136">
        <v>-100</v>
      </c>
    </row>
    <row r="16" spans="2:8" ht="15" customHeight="1">
      <c r="B16" s="1132">
        <v>10</v>
      </c>
      <c r="C16" s="1133" t="s">
        <v>1032</v>
      </c>
      <c r="D16" s="1134">
        <v>144.45936899999998</v>
      </c>
      <c r="E16" s="1134">
        <v>272.767379</v>
      </c>
      <c r="F16" s="1134">
        <v>163.275722</v>
      </c>
      <c r="G16" s="1135">
        <v>88.81944514100712</v>
      </c>
      <c r="H16" s="1136">
        <v>-40.14103790614932</v>
      </c>
    </row>
    <row r="17" spans="2:8" ht="15" customHeight="1">
      <c r="B17" s="1132">
        <v>11</v>
      </c>
      <c r="C17" s="1133" t="s">
        <v>1033</v>
      </c>
      <c r="D17" s="1134">
        <v>660.7137029999999</v>
      </c>
      <c r="E17" s="1134">
        <v>607.445716</v>
      </c>
      <c r="F17" s="1134">
        <v>196.14029</v>
      </c>
      <c r="G17" s="1135">
        <v>-8.062188926631052</v>
      </c>
      <c r="H17" s="1136">
        <v>-67.71064725065901</v>
      </c>
    </row>
    <row r="18" spans="2:8" ht="15" customHeight="1">
      <c r="B18" s="1132">
        <v>12</v>
      </c>
      <c r="C18" s="1133" t="s">
        <v>995</v>
      </c>
      <c r="D18" s="1134">
        <v>181.83491500000002</v>
      </c>
      <c r="E18" s="1134">
        <v>183.911353</v>
      </c>
      <c r="F18" s="1134">
        <v>73.65266700000001</v>
      </c>
      <c r="G18" s="1135">
        <v>1.1419358047930217</v>
      </c>
      <c r="H18" s="1136">
        <v>-59.95208245790024</v>
      </c>
    </row>
    <row r="19" spans="2:8" ht="15" customHeight="1">
      <c r="B19" s="1132">
        <v>13</v>
      </c>
      <c r="C19" s="1133" t="s">
        <v>1034</v>
      </c>
      <c r="D19" s="1134">
        <v>0</v>
      </c>
      <c r="E19" s="1134">
        <v>2.671329</v>
      </c>
      <c r="F19" s="1134">
        <v>2.827198</v>
      </c>
      <c r="G19" s="1135" t="s">
        <v>3</v>
      </c>
      <c r="H19" s="1136">
        <v>5.834885931309856</v>
      </c>
    </row>
    <row r="20" spans="2:8" ht="15" customHeight="1">
      <c r="B20" s="1132">
        <v>14</v>
      </c>
      <c r="C20" s="1133" t="s">
        <v>1035</v>
      </c>
      <c r="D20" s="1134">
        <v>428.137367</v>
      </c>
      <c r="E20" s="1134">
        <v>1051.050741</v>
      </c>
      <c r="F20" s="1134">
        <v>792.264478</v>
      </c>
      <c r="G20" s="1135">
        <v>145.49381156912662</v>
      </c>
      <c r="H20" s="1136">
        <v>-24.62167171432496</v>
      </c>
    </row>
    <row r="21" spans="2:8" ht="15" customHeight="1">
      <c r="B21" s="1132">
        <v>15</v>
      </c>
      <c r="C21" s="1133" t="s">
        <v>1036</v>
      </c>
      <c r="D21" s="1134">
        <v>3385.83082</v>
      </c>
      <c r="E21" s="1134">
        <v>2260.228084</v>
      </c>
      <c r="F21" s="1134">
        <v>1902.398917</v>
      </c>
      <c r="G21" s="1135">
        <v>-33.244506174115344</v>
      </c>
      <c r="H21" s="1136">
        <v>-15.831551228526365</v>
      </c>
    </row>
    <row r="22" spans="2:8" ht="15" customHeight="1">
      <c r="B22" s="1132">
        <v>16</v>
      </c>
      <c r="C22" s="1133" t="s">
        <v>1037</v>
      </c>
      <c r="D22" s="1134">
        <v>0</v>
      </c>
      <c r="E22" s="1134">
        <v>0</v>
      </c>
      <c r="F22" s="1134">
        <v>0.134528</v>
      </c>
      <c r="G22" s="1135" t="s">
        <v>3</v>
      </c>
      <c r="H22" s="1137" t="s">
        <v>3</v>
      </c>
    </row>
    <row r="23" spans="2:8" ht="15" customHeight="1">
      <c r="B23" s="1132">
        <v>17</v>
      </c>
      <c r="C23" s="1133" t="s">
        <v>1038</v>
      </c>
      <c r="D23" s="1134">
        <v>0.8122400000000001</v>
      </c>
      <c r="E23" s="1134">
        <v>0.307982</v>
      </c>
      <c r="F23" s="1134">
        <v>0.7406</v>
      </c>
      <c r="G23" s="1135">
        <v>-62.08238944154438</v>
      </c>
      <c r="H23" s="1136">
        <v>140.46859881421642</v>
      </c>
    </row>
    <row r="24" spans="2:8" ht="15" customHeight="1">
      <c r="B24" s="1132">
        <v>18</v>
      </c>
      <c r="C24" s="1133" t="s">
        <v>1039</v>
      </c>
      <c r="D24" s="1134">
        <v>3.110078</v>
      </c>
      <c r="E24" s="1134">
        <v>2.9366380000000003</v>
      </c>
      <c r="F24" s="1134">
        <v>3.763334</v>
      </c>
      <c r="G24" s="1135">
        <v>-5.576709008584345</v>
      </c>
      <c r="H24" s="1136">
        <v>28.151103404641617</v>
      </c>
    </row>
    <row r="25" spans="2:8" ht="15" customHeight="1">
      <c r="B25" s="1132">
        <v>19</v>
      </c>
      <c r="C25" s="1133" t="s">
        <v>1040</v>
      </c>
      <c r="D25" s="1134">
        <v>48.704419</v>
      </c>
      <c r="E25" s="1134">
        <v>389.540084</v>
      </c>
      <c r="F25" s="1134">
        <v>33.277183</v>
      </c>
      <c r="G25" s="1135" t="s">
        <v>3</v>
      </c>
      <c r="H25" s="1136">
        <v>-91.45731482668161</v>
      </c>
    </row>
    <row r="26" spans="2:8" ht="15" customHeight="1">
      <c r="B26" s="1132">
        <v>20</v>
      </c>
      <c r="C26" s="1133" t="s">
        <v>996</v>
      </c>
      <c r="D26" s="1134">
        <v>186.858533</v>
      </c>
      <c r="E26" s="1134">
        <v>233.84612299999998</v>
      </c>
      <c r="F26" s="1134">
        <v>240.54559</v>
      </c>
      <c r="G26" s="1135">
        <v>25.146076684654247</v>
      </c>
      <c r="H26" s="1136">
        <v>2.864904029219261</v>
      </c>
    </row>
    <row r="27" spans="2:8" ht="15" customHeight="1">
      <c r="B27" s="1132">
        <v>21</v>
      </c>
      <c r="C27" s="1133" t="s">
        <v>997</v>
      </c>
      <c r="D27" s="1134">
        <v>1.663256</v>
      </c>
      <c r="E27" s="1134">
        <v>0.716772</v>
      </c>
      <c r="F27" s="1134">
        <v>1.598406</v>
      </c>
      <c r="G27" s="1135">
        <v>-56.905491397596045</v>
      </c>
      <c r="H27" s="1136">
        <v>123.00061944383992</v>
      </c>
    </row>
    <row r="28" spans="2:8" ht="15" customHeight="1">
      <c r="B28" s="1132">
        <v>22</v>
      </c>
      <c r="C28" s="1133" t="s">
        <v>1041</v>
      </c>
      <c r="D28" s="1134">
        <v>7.270504</v>
      </c>
      <c r="E28" s="1134">
        <v>4.168229</v>
      </c>
      <c r="F28" s="1134">
        <v>1.7315649999999998</v>
      </c>
      <c r="G28" s="1135">
        <v>-42.66932526273281</v>
      </c>
      <c r="H28" s="1136">
        <v>-58.45801658210238</v>
      </c>
    </row>
    <row r="29" spans="2:8" ht="15" customHeight="1">
      <c r="B29" s="1132">
        <v>23</v>
      </c>
      <c r="C29" s="1133" t="s">
        <v>1042</v>
      </c>
      <c r="D29" s="1134">
        <v>0</v>
      </c>
      <c r="E29" s="1134">
        <v>0.015842</v>
      </c>
      <c r="F29" s="1134">
        <v>0</v>
      </c>
      <c r="G29" s="1135" t="s">
        <v>3</v>
      </c>
      <c r="H29" s="1136">
        <v>-100</v>
      </c>
    </row>
    <row r="30" spans="2:8" ht="15" customHeight="1">
      <c r="B30" s="1132">
        <v>24</v>
      </c>
      <c r="C30" s="1133" t="s">
        <v>999</v>
      </c>
      <c r="D30" s="1134">
        <v>35.39067</v>
      </c>
      <c r="E30" s="1134">
        <v>19.684022</v>
      </c>
      <c r="F30" s="1134">
        <v>16.594309</v>
      </c>
      <c r="G30" s="1135">
        <v>-44.38075910967495</v>
      </c>
      <c r="H30" s="1136">
        <v>-15.696553275545014</v>
      </c>
    </row>
    <row r="31" spans="2:8" ht="15" customHeight="1">
      <c r="B31" s="1132">
        <v>25</v>
      </c>
      <c r="C31" s="1133" t="s">
        <v>1043</v>
      </c>
      <c r="D31" s="1134">
        <v>3323.615469</v>
      </c>
      <c r="E31" s="1134">
        <v>632.371218</v>
      </c>
      <c r="F31" s="1134">
        <v>2811.4301729999997</v>
      </c>
      <c r="G31" s="1135">
        <v>-80.97339406744709</v>
      </c>
      <c r="H31" s="1136">
        <v>344.5854101158664</v>
      </c>
    </row>
    <row r="32" spans="2:8" ht="15" customHeight="1">
      <c r="B32" s="1132">
        <v>26</v>
      </c>
      <c r="C32" s="1133" t="s">
        <v>971</v>
      </c>
      <c r="D32" s="1134">
        <v>16.486203</v>
      </c>
      <c r="E32" s="1134">
        <v>16.781842</v>
      </c>
      <c r="F32" s="1134">
        <v>4.4753110000000005</v>
      </c>
      <c r="G32" s="1135">
        <v>1.7932509990323524</v>
      </c>
      <c r="H32" s="1136">
        <v>-73.33242083914269</v>
      </c>
    </row>
    <row r="33" spans="2:8" ht="15" customHeight="1">
      <c r="B33" s="1132">
        <v>27</v>
      </c>
      <c r="C33" s="1133" t="s">
        <v>958</v>
      </c>
      <c r="D33" s="1134">
        <v>0</v>
      </c>
      <c r="E33" s="1134">
        <v>0</v>
      </c>
      <c r="F33" s="1134">
        <v>0</v>
      </c>
      <c r="G33" s="1135" t="s">
        <v>3</v>
      </c>
      <c r="H33" s="1136" t="s">
        <v>3</v>
      </c>
    </row>
    <row r="34" spans="2:8" ht="15" customHeight="1">
      <c r="B34" s="1132">
        <v>28</v>
      </c>
      <c r="C34" s="1133" t="s">
        <v>1044</v>
      </c>
      <c r="D34" s="1134">
        <v>0.004421</v>
      </c>
      <c r="E34" s="1134">
        <v>0</v>
      </c>
      <c r="F34" s="1134">
        <v>1.198458</v>
      </c>
      <c r="G34" s="1135">
        <v>-100</v>
      </c>
      <c r="H34" s="1136" t="s">
        <v>3</v>
      </c>
    </row>
    <row r="35" spans="2:8" ht="15" customHeight="1">
      <c r="B35" s="1132">
        <v>29</v>
      </c>
      <c r="C35" s="1133" t="s">
        <v>1000</v>
      </c>
      <c r="D35" s="1134">
        <v>599.646072</v>
      </c>
      <c r="E35" s="1134">
        <v>741.986229</v>
      </c>
      <c r="F35" s="1134">
        <v>722.877545</v>
      </c>
      <c r="G35" s="1135">
        <v>23.7373616949166</v>
      </c>
      <c r="H35" s="1136">
        <v>-2.575342136167862</v>
      </c>
    </row>
    <row r="36" spans="2:8" ht="15" customHeight="1">
      <c r="B36" s="1132">
        <v>30</v>
      </c>
      <c r="C36" s="1133" t="s">
        <v>972</v>
      </c>
      <c r="D36" s="1134">
        <v>329.799211</v>
      </c>
      <c r="E36" s="1134">
        <v>443.927053</v>
      </c>
      <c r="F36" s="1134">
        <v>474.472939</v>
      </c>
      <c r="G36" s="1135">
        <v>34.605250162348</v>
      </c>
      <c r="H36" s="1136">
        <v>6.8808345410749325</v>
      </c>
    </row>
    <row r="37" spans="2:8" ht="15" customHeight="1">
      <c r="B37" s="1132">
        <v>31</v>
      </c>
      <c r="C37" s="1133" t="s">
        <v>1002</v>
      </c>
      <c r="D37" s="1134">
        <v>80.362296</v>
      </c>
      <c r="E37" s="1134">
        <v>75.18161</v>
      </c>
      <c r="F37" s="1134">
        <v>62.174369999999996</v>
      </c>
      <c r="G37" s="1135">
        <v>-6.446662499538334</v>
      </c>
      <c r="H37" s="1136">
        <v>-17.301092647523788</v>
      </c>
    </row>
    <row r="38" spans="2:8" ht="15" customHeight="1">
      <c r="B38" s="1132">
        <v>32</v>
      </c>
      <c r="C38" s="1133" t="s">
        <v>1045</v>
      </c>
      <c r="D38" s="1134">
        <v>655.255437</v>
      </c>
      <c r="E38" s="1134">
        <v>672.272827</v>
      </c>
      <c r="F38" s="1134">
        <v>648.4466600000001</v>
      </c>
      <c r="G38" s="1135">
        <v>2.597062006522492</v>
      </c>
      <c r="H38" s="1136">
        <v>-3.5441216784446965</v>
      </c>
    </row>
    <row r="39" spans="2:8" ht="15" customHeight="1">
      <c r="B39" s="1132">
        <v>33</v>
      </c>
      <c r="C39" s="1133" t="s">
        <v>1004</v>
      </c>
      <c r="D39" s="1134">
        <v>514.167522</v>
      </c>
      <c r="E39" s="1134">
        <v>223.11567</v>
      </c>
      <c r="F39" s="1134">
        <v>150.074657</v>
      </c>
      <c r="G39" s="1135">
        <v>-56.606424860884154</v>
      </c>
      <c r="H39" s="1136">
        <v>-32.736836906166204</v>
      </c>
    </row>
    <row r="40" spans="2:8" ht="15" customHeight="1">
      <c r="B40" s="1132">
        <v>34</v>
      </c>
      <c r="C40" s="1133" t="s">
        <v>1046</v>
      </c>
      <c r="D40" s="1134">
        <v>211.04355900000002</v>
      </c>
      <c r="E40" s="1134">
        <v>448.467486</v>
      </c>
      <c r="F40" s="1134">
        <v>231.054032</v>
      </c>
      <c r="G40" s="1135">
        <v>112.49996357387056</v>
      </c>
      <c r="H40" s="1136">
        <v>-48.47920100945735</v>
      </c>
    </row>
    <row r="41" spans="2:8" ht="15" customHeight="1">
      <c r="B41" s="1132">
        <v>35</v>
      </c>
      <c r="C41" s="1133" t="s">
        <v>1047</v>
      </c>
      <c r="D41" s="1134">
        <v>77.497296</v>
      </c>
      <c r="E41" s="1134">
        <v>91.844532</v>
      </c>
      <c r="F41" s="1134">
        <v>48.753397</v>
      </c>
      <c r="G41" s="1135">
        <v>18.51320851246217</v>
      </c>
      <c r="H41" s="1136">
        <v>-46.91747462984514</v>
      </c>
    </row>
    <row r="42" spans="2:8" ht="15" customHeight="1">
      <c r="B42" s="1132">
        <v>36</v>
      </c>
      <c r="C42" s="1133" t="s">
        <v>1005</v>
      </c>
      <c r="D42" s="1134">
        <v>4.669529</v>
      </c>
      <c r="E42" s="1134">
        <v>19.920299999999997</v>
      </c>
      <c r="F42" s="1134">
        <v>2.248101</v>
      </c>
      <c r="G42" s="1135">
        <v>326.6019120986292</v>
      </c>
      <c r="H42" s="1136">
        <v>-88.71452237165103</v>
      </c>
    </row>
    <row r="43" spans="2:8" ht="15" customHeight="1">
      <c r="B43" s="1132">
        <v>37</v>
      </c>
      <c r="C43" s="1133" t="s">
        <v>976</v>
      </c>
      <c r="D43" s="1134">
        <v>142.396863</v>
      </c>
      <c r="E43" s="1134">
        <v>333.768022</v>
      </c>
      <c r="F43" s="1134">
        <v>284.674646</v>
      </c>
      <c r="G43" s="1135">
        <v>134.39281945417574</v>
      </c>
      <c r="H43" s="1136">
        <v>-14.708831512924263</v>
      </c>
    </row>
    <row r="44" spans="2:8" ht="15" customHeight="1">
      <c r="B44" s="1132">
        <v>38</v>
      </c>
      <c r="C44" s="1133" t="s">
        <v>1048</v>
      </c>
      <c r="D44" s="1134">
        <v>10.413516999999999</v>
      </c>
      <c r="E44" s="1134">
        <v>36.000183</v>
      </c>
      <c r="F44" s="1134">
        <v>29.894271</v>
      </c>
      <c r="G44" s="1135">
        <v>245.70628731868402</v>
      </c>
      <c r="H44" s="1136">
        <v>-16.960780449366055</v>
      </c>
    </row>
    <row r="45" spans="2:8" ht="15" customHeight="1">
      <c r="B45" s="1132">
        <v>39</v>
      </c>
      <c r="C45" s="1133" t="s">
        <v>1049</v>
      </c>
      <c r="D45" s="1134">
        <v>1333.889554</v>
      </c>
      <c r="E45" s="1134">
        <v>1478.08142</v>
      </c>
      <c r="F45" s="1134">
        <v>1205.860674</v>
      </c>
      <c r="G45" s="1135">
        <v>10.809880440820962</v>
      </c>
      <c r="H45" s="1136">
        <v>-18.417168521068334</v>
      </c>
    </row>
    <row r="46" spans="2:8" ht="15" customHeight="1">
      <c r="B46" s="1132">
        <v>40</v>
      </c>
      <c r="C46" s="1133" t="s">
        <v>1050</v>
      </c>
      <c r="D46" s="1134">
        <v>13.712075</v>
      </c>
      <c r="E46" s="1134">
        <v>58.688359999999996</v>
      </c>
      <c r="F46" s="1134">
        <v>40.039634</v>
      </c>
      <c r="G46" s="1135">
        <v>328.0049518398929</v>
      </c>
      <c r="H46" s="1136">
        <v>-31.775851293169538</v>
      </c>
    </row>
    <row r="47" spans="2:8" ht="15" customHeight="1">
      <c r="B47" s="1132">
        <v>41</v>
      </c>
      <c r="C47" s="1133" t="s">
        <v>1008</v>
      </c>
      <c r="D47" s="1134">
        <v>0.00103</v>
      </c>
      <c r="E47" s="1134">
        <v>0</v>
      </c>
      <c r="F47" s="1134">
        <v>2.028541</v>
      </c>
      <c r="G47" s="1135">
        <v>-100</v>
      </c>
      <c r="H47" s="1136" t="s">
        <v>3</v>
      </c>
    </row>
    <row r="48" spans="2:8" ht="15" customHeight="1">
      <c r="B48" s="1132">
        <v>42</v>
      </c>
      <c r="C48" s="1133" t="s">
        <v>1009</v>
      </c>
      <c r="D48" s="1134">
        <v>199.304713</v>
      </c>
      <c r="E48" s="1134">
        <v>137.185966</v>
      </c>
      <c r="F48" s="1134">
        <v>139.110894</v>
      </c>
      <c r="G48" s="1135">
        <v>-31.167726073793347</v>
      </c>
      <c r="H48" s="1136">
        <v>1.403152272878998</v>
      </c>
    </row>
    <row r="49" spans="2:8" ht="15" customHeight="1">
      <c r="B49" s="1132">
        <v>43</v>
      </c>
      <c r="C49" s="1133" t="s">
        <v>934</v>
      </c>
      <c r="D49" s="1134">
        <v>107.934794</v>
      </c>
      <c r="E49" s="1134">
        <v>197.758926</v>
      </c>
      <c r="F49" s="1134">
        <v>516.582501</v>
      </c>
      <c r="G49" s="1135">
        <v>83.22073788365225</v>
      </c>
      <c r="H49" s="1136">
        <v>161.2182981818985</v>
      </c>
    </row>
    <row r="50" spans="2:8" ht="15" customHeight="1">
      <c r="B50" s="1132">
        <v>44</v>
      </c>
      <c r="C50" s="1133" t="s">
        <v>1051</v>
      </c>
      <c r="D50" s="1134">
        <v>20.814919</v>
      </c>
      <c r="E50" s="1134">
        <v>28.528069000000002</v>
      </c>
      <c r="F50" s="1134">
        <v>66.501835</v>
      </c>
      <c r="G50" s="1135">
        <v>37.05587324168786</v>
      </c>
      <c r="H50" s="1136">
        <v>133.11018702317355</v>
      </c>
    </row>
    <row r="51" spans="2:8" ht="15" customHeight="1">
      <c r="B51" s="1132">
        <v>45</v>
      </c>
      <c r="C51" s="1133" t="s">
        <v>1052</v>
      </c>
      <c r="D51" s="1134">
        <v>1800.866801</v>
      </c>
      <c r="E51" s="1134">
        <v>4940.087487</v>
      </c>
      <c r="F51" s="1134">
        <v>2050.770834</v>
      </c>
      <c r="G51" s="1135">
        <v>174.31720570654244</v>
      </c>
      <c r="H51" s="1136">
        <v>-58.487155553486254</v>
      </c>
    </row>
    <row r="52" spans="2:8" ht="15" customHeight="1">
      <c r="B52" s="1132">
        <v>46</v>
      </c>
      <c r="C52" s="1133" t="s">
        <v>1053</v>
      </c>
      <c r="D52" s="1134">
        <v>46.41619</v>
      </c>
      <c r="E52" s="1134">
        <v>152.73850299999998</v>
      </c>
      <c r="F52" s="1134">
        <v>5.384518</v>
      </c>
      <c r="G52" s="1135">
        <v>229.0629907366373</v>
      </c>
      <c r="H52" s="1136">
        <v>-96.47468196018656</v>
      </c>
    </row>
    <row r="53" spans="2:8" ht="15" customHeight="1">
      <c r="B53" s="1132">
        <v>47</v>
      </c>
      <c r="C53" s="1133" t="s">
        <v>1013</v>
      </c>
      <c r="D53" s="1134">
        <v>2.013841</v>
      </c>
      <c r="E53" s="1134">
        <v>0.213924</v>
      </c>
      <c r="F53" s="1134">
        <v>1.996041</v>
      </c>
      <c r="G53" s="1135">
        <v>-89.37731429641168</v>
      </c>
      <c r="H53" s="1136">
        <v>833.060806641611</v>
      </c>
    </row>
    <row r="54" spans="2:8" ht="15" customHeight="1">
      <c r="B54" s="1132">
        <v>48</v>
      </c>
      <c r="C54" s="1133" t="s">
        <v>1014</v>
      </c>
      <c r="D54" s="1134">
        <v>42.509205</v>
      </c>
      <c r="E54" s="1134">
        <v>176.471063</v>
      </c>
      <c r="F54" s="1134">
        <v>70.39197</v>
      </c>
      <c r="G54" s="1135">
        <v>315.13611698924973</v>
      </c>
      <c r="H54" s="1136">
        <v>-60.11132431383382</v>
      </c>
    </row>
    <row r="55" spans="2:8" ht="15" customHeight="1">
      <c r="B55" s="1132">
        <v>49</v>
      </c>
      <c r="C55" s="1133" t="s">
        <v>1054</v>
      </c>
      <c r="D55" s="1134">
        <v>30.636758</v>
      </c>
      <c r="E55" s="1134">
        <v>29.593655</v>
      </c>
      <c r="F55" s="1134">
        <v>15.395041</v>
      </c>
      <c r="G55" s="1135">
        <v>-3.404743413124862</v>
      </c>
      <c r="H55" s="1136">
        <v>-47.97857513713666</v>
      </c>
    </row>
    <row r="56" spans="2:8" ht="15" customHeight="1">
      <c r="B56" s="1132">
        <v>50</v>
      </c>
      <c r="C56" s="1133" t="s">
        <v>1055</v>
      </c>
      <c r="D56" s="1134">
        <v>89.180819</v>
      </c>
      <c r="E56" s="1134">
        <v>54.27189</v>
      </c>
      <c r="F56" s="1134">
        <v>38.27303</v>
      </c>
      <c r="G56" s="1135">
        <v>-39.14398790170339</v>
      </c>
      <c r="H56" s="1136">
        <v>-29.47909129385397</v>
      </c>
    </row>
    <row r="57" spans="2:8" ht="15" customHeight="1">
      <c r="B57" s="1132">
        <v>51</v>
      </c>
      <c r="C57" s="1133" t="s">
        <v>1056</v>
      </c>
      <c r="D57" s="1134">
        <v>358.867663</v>
      </c>
      <c r="E57" s="1134">
        <v>1004.646461</v>
      </c>
      <c r="F57" s="1134">
        <v>697.946384</v>
      </c>
      <c r="G57" s="1135">
        <v>179.9490075537957</v>
      </c>
      <c r="H57" s="1136">
        <v>-30.52815979610564</v>
      </c>
    </row>
    <row r="58" spans="2:8" ht="15" customHeight="1">
      <c r="B58" s="1132">
        <v>52</v>
      </c>
      <c r="C58" s="1133" t="s">
        <v>1057</v>
      </c>
      <c r="D58" s="1134">
        <v>44.980423</v>
      </c>
      <c r="E58" s="1134">
        <v>51.900732000000005</v>
      </c>
      <c r="F58" s="1134">
        <v>37.56289700000001</v>
      </c>
      <c r="G58" s="1135">
        <v>15.385157671816472</v>
      </c>
      <c r="H58" s="1136">
        <v>-27.625496688563075</v>
      </c>
    </row>
    <row r="59" spans="2:8" ht="15" customHeight="1">
      <c r="B59" s="1132">
        <v>53</v>
      </c>
      <c r="C59" s="1133" t="s">
        <v>1058</v>
      </c>
      <c r="D59" s="1134">
        <v>20.376925</v>
      </c>
      <c r="E59" s="1134">
        <v>17.893688</v>
      </c>
      <c r="F59" s="1134">
        <v>13.836106000000001</v>
      </c>
      <c r="G59" s="1135">
        <v>-12.186514893684887</v>
      </c>
      <c r="H59" s="1136">
        <v>-22.676052024602185</v>
      </c>
    </row>
    <row r="60" spans="2:8" ht="15" customHeight="1">
      <c r="B60" s="1132">
        <v>54</v>
      </c>
      <c r="C60" s="1133" t="s">
        <v>986</v>
      </c>
      <c r="D60" s="1134">
        <v>122.097124</v>
      </c>
      <c r="E60" s="1134">
        <v>161.167592</v>
      </c>
      <c r="F60" s="1134">
        <v>68.615013</v>
      </c>
      <c r="G60" s="1135">
        <v>31.999499021778774</v>
      </c>
      <c r="H60" s="1136">
        <v>-57.4262963487101</v>
      </c>
    </row>
    <row r="61" spans="2:8" ht="15" customHeight="1">
      <c r="B61" s="1132">
        <v>55</v>
      </c>
      <c r="C61" s="1133" t="s">
        <v>1059</v>
      </c>
      <c r="D61" s="1134">
        <v>440.26552000000004</v>
      </c>
      <c r="E61" s="1134">
        <v>763.702773</v>
      </c>
      <c r="F61" s="1134">
        <v>585.621088</v>
      </c>
      <c r="G61" s="1135">
        <v>73.4641343251227</v>
      </c>
      <c r="H61" s="1136">
        <v>-23.31819279645329</v>
      </c>
    </row>
    <row r="62" spans="2:8" ht="15" customHeight="1">
      <c r="B62" s="1132">
        <v>56</v>
      </c>
      <c r="C62" s="1133" t="s">
        <v>1017</v>
      </c>
      <c r="D62" s="1134">
        <v>16.167862</v>
      </c>
      <c r="E62" s="1134">
        <v>10.323586</v>
      </c>
      <c r="F62" s="1134">
        <v>12.548276000000001</v>
      </c>
      <c r="G62" s="1135">
        <v>-36.14748814654652</v>
      </c>
      <c r="H62" s="1136">
        <v>21.549585580049424</v>
      </c>
    </row>
    <row r="63" spans="2:8" ht="15" customHeight="1">
      <c r="B63" s="1132">
        <v>57</v>
      </c>
      <c r="C63" s="1133" t="s">
        <v>1018</v>
      </c>
      <c r="D63" s="1134">
        <v>599.46417</v>
      </c>
      <c r="E63" s="1134">
        <v>749.068747</v>
      </c>
      <c r="F63" s="1134">
        <v>608.51291</v>
      </c>
      <c r="G63" s="1135">
        <v>24.956383464920023</v>
      </c>
      <c r="H63" s="1136">
        <v>-18.764077070752492</v>
      </c>
    </row>
    <row r="64" spans="2:8" ht="15" customHeight="1">
      <c r="B64" s="1132">
        <v>58</v>
      </c>
      <c r="C64" s="1133" t="s">
        <v>1060</v>
      </c>
      <c r="D64" s="1134">
        <v>62.512057</v>
      </c>
      <c r="E64" s="1134">
        <v>58.195918000000006</v>
      </c>
      <c r="F64" s="1134">
        <v>70.639719</v>
      </c>
      <c r="G64" s="1135">
        <v>-6.904490440940052</v>
      </c>
      <c r="H64" s="1136">
        <v>21.382601095836293</v>
      </c>
    </row>
    <row r="65" spans="2:8" ht="15" customHeight="1">
      <c r="B65" s="1132">
        <v>59</v>
      </c>
      <c r="C65" s="1133" t="s">
        <v>1061</v>
      </c>
      <c r="D65" s="1134">
        <v>0.132824</v>
      </c>
      <c r="E65" s="1134">
        <v>0.10445</v>
      </c>
      <c r="F65" s="1134">
        <v>0.285622</v>
      </c>
      <c r="G65" s="1135">
        <v>-21.36210323435523</v>
      </c>
      <c r="H65" s="1136">
        <v>173.45332695069413</v>
      </c>
    </row>
    <row r="66" spans="2:8" ht="15" customHeight="1">
      <c r="B66" s="1132">
        <v>60</v>
      </c>
      <c r="C66" s="1133" t="s">
        <v>1020</v>
      </c>
      <c r="D66" s="1134">
        <v>208.43896</v>
      </c>
      <c r="E66" s="1134">
        <v>285.290319</v>
      </c>
      <c r="F66" s="1134">
        <v>164.586324</v>
      </c>
      <c r="G66" s="1135">
        <v>36.86995895584971</v>
      </c>
      <c r="H66" s="1136">
        <v>-42.30918014431468</v>
      </c>
    </row>
    <row r="67" spans="2:8" ht="15" customHeight="1">
      <c r="B67" s="1132">
        <v>61</v>
      </c>
      <c r="C67" s="1133" t="s">
        <v>1062</v>
      </c>
      <c r="D67" s="1134">
        <v>44.722507</v>
      </c>
      <c r="E67" s="1134">
        <v>76.442489</v>
      </c>
      <c r="F67" s="1134">
        <v>89.397028</v>
      </c>
      <c r="G67" s="1135">
        <v>70.92621618908797</v>
      </c>
      <c r="H67" s="1136">
        <v>16.946778119692055</v>
      </c>
    </row>
    <row r="68" spans="2:8" ht="15" customHeight="1">
      <c r="B68" s="1132">
        <v>62</v>
      </c>
      <c r="C68" s="1133" t="s">
        <v>1023</v>
      </c>
      <c r="D68" s="1134">
        <v>288.902343</v>
      </c>
      <c r="E68" s="1134">
        <v>189.355392</v>
      </c>
      <c r="F68" s="1134">
        <v>171.912982</v>
      </c>
      <c r="G68" s="1135">
        <v>-34.456955234869795</v>
      </c>
      <c r="H68" s="1136">
        <v>-9.211467292148726</v>
      </c>
    </row>
    <row r="69" spans="2:8" ht="15" customHeight="1">
      <c r="B69" s="1132">
        <v>63</v>
      </c>
      <c r="C69" s="1133" t="s">
        <v>1063</v>
      </c>
      <c r="D69" s="1134">
        <v>81.925187</v>
      </c>
      <c r="E69" s="1134">
        <v>47.934687</v>
      </c>
      <c r="F69" s="1134">
        <v>58.044369</v>
      </c>
      <c r="G69" s="1135">
        <v>-41.489682531942215</v>
      </c>
      <c r="H69" s="1136">
        <v>21.090535127516333</v>
      </c>
    </row>
    <row r="70" spans="2:8" ht="15" customHeight="1">
      <c r="B70" s="1132">
        <v>64</v>
      </c>
      <c r="C70" s="1133" t="s">
        <v>1064</v>
      </c>
      <c r="D70" s="1134">
        <v>0.1067</v>
      </c>
      <c r="E70" s="1134">
        <v>37.7753</v>
      </c>
      <c r="F70" s="1134">
        <v>79.77194</v>
      </c>
      <c r="G70" s="1135" t="s">
        <v>3</v>
      </c>
      <c r="H70" s="1136">
        <v>111.17486823400475</v>
      </c>
    </row>
    <row r="71" spans="2:8" ht="15" customHeight="1">
      <c r="B71" s="1138"/>
      <c r="C71" s="1139" t="s">
        <v>921</v>
      </c>
      <c r="D71" s="1140">
        <v>6821.19</v>
      </c>
      <c r="E71" s="1140">
        <v>8059.914432999998</v>
      </c>
      <c r="F71" s="1140">
        <v>6505.9435319999975</v>
      </c>
      <c r="G71" s="1141">
        <v>18.16011173361069</v>
      </c>
      <c r="H71" s="1131">
        <v>-19.280240676470726</v>
      </c>
    </row>
    <row r="72" spans="2:8" ht="15" customHeight="1" thickBot="1">
      <c r="B72" s="1142"/>
      <c r="C72" s="1143" t="s">
        <v>922</v>
      </c>
      <c r="D72" s="1144">
        <f>D71+D6</f>
        <v>25176.756599999997</v>
      </c>
      <c r="E72" s="1144">
        <f>E71+E6</f>
        <v>29631.498516000003</v>
      </c>
      <c r="F72" s="1144">
        <f>F71+F6</f>
        <v>22992.461853999997</v>
      </c>
      <c r="G72" s="1145">
        <v>17.693913999532754</v>
      </c>
      <c r="H72" s="1146">
        <v>-22.405335519616557</v>
      </c>
    </row>
    <row r="73" ht="13.5" thickTop="1">
      <c r="B73" s="13" t="s">
        <v>924</v>
      </c>
    </row>
    <row r="75" spans="4:6" ht="12.75">
      <c r="D75" s="1147"/>
      <c r="E75" s="1147"/>
      <c r="F75" s="114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3.28125" style="1171" customWidth="1"/>
    <col min="2" max="2" width="4.8515625" style="1171" customWidth="1"/>
    <col min="3" max="3" width="6.140625" style="1171" customWidth="1"/>
    <col min="4" max="4" width="5.28125" style="1171" customWidth="1"/>
    <col min="5" max="5" width="26.140625" style="1171" customWidth="1"/>
    <col min="6" max="16384" width="9.140625" style="1171" customWidth="1"/>
  </cols>
  <sheetData>
    <row r="1" spans="1:13" ht="12.75">
      <c r="A1" s="1717" t="s">
        <v>1197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170"/>
    </row>
    <row r="2" spans="1:13" ht="15.75">
      <c r="A2" s="1718" t="s">
        <v>1073</v>
      </c>
      <c r="B2" s="1718"/>
      <c r="C2" s="1718"/>
      <c r="D2" s="1718"/>
      <c r="E2" s="1718"/>
      <c r="F2" s="1718"/>
      <c r="G2" s="1718"/>
      <c r="H2" s="1718"/>
      <c r="I2" s="1718"/>
      <c r="J2" s="1718"/>
      <c r="K2" s="1718"/>
      <c r="L2" s="1718"/>
      <c r="M2" s="1172"/>
    </row>
    <row r="3" spans="1:13" ht="13.5" thickBot="1">
      <c r="A3" s="1719" t="s">
        <v>1074</v>
      </c>
      <c r="B3" s="1719"/>
      <c r="C3" s="1719"/>
      <c r="D3" s="1719"/>
      <c r="E3" s="1719"/>
      <c r="F3" s="1719"/>
      <c r="G3" s="1719"/>
      <c r="H3" s="1719"/>
      <c r="I3" s="1719"/>
      <c r="J3" s="1719"/>
      <c r="K3" s="1719"/>
      <c r="L3" s="1719"/>
      <c r="M3" s="1173"/>
    </row>
    <row r="4" spans="1:13" ht="13.5" thickTop="1">
      <c r="A4" s="1720" t="s">
        <v>570</v>
      </c>
      <c r="B4" s="1721"/>
      <c r="C4" s="1721"/>
      <c r="D4" s="1721"/>
      <c r="E4" s="1722"/>
      <c r="F4" s="1729" t="s">
        <v>19</v>
      </c>
      <c r="G4" s="1722"/>
      <c r="H4" s="1729" t="s">
        <v>23</v>
      </c>
      <c r="I4" s="1722"/>
      <c r="J4" s="1730" t="s">
        <v>1075</v>
      </c>
      <c r="K4" s="1732" t="s">
        <v>1076</v>
      </c>
      <c r="L4" s="1733"/>
      <c r="M4" s="1175"/>
    </row>
    <row r="5" spans="1:13" ht="12.75">
      <c r="A5" s="1723"/>
      <c r="B5" s="1724"/>
      <c r="C5" s="1724"/>
      <c r="D5" s="1724"/>
      <c r="E5" s="1725"/>
      <c r="F5" s="1727"/>
      <c r="G5" s="1728"/>
      <c r="H5" s="1727"/>
      <c r="I5" s="1728"/>
      <c r="J5" s="1731"/>
      <c r="K5" s="1734" t="s">
        <v>1077</v>
      </c>
      <c r="L5" s="1735"/>
      <c r="M5" s="1175"/>
    </row>
    <row r="6" spans="1:13" ht="15.75">
      <c r="A6" s="1726"/>
      <c r="B6" s="1727"/>
      <c r="C6" s="1727"/>
      <c r="D6" s="1727"/>
      <c r="E6" s="1728"/>
      <c r="F6" s="1176" t="s">
        <v>1078</v>
      </c>
      <c r="G6" s="1176" t="s">
        <v>92</v>
      </c>
      <c r="H6" s="1176" t="str">
        <f>F6</f>
        <v>2 Months </v>
      </c>
      <c r="I6" s="1176" t="s">
        <v>92</v>
      </c>
      <c r="J6" s="1176" t="str">
        <f>F6</f>
        <v>2 Months </v>
      </c>
      <c r="K6" s="1176" t="s">
        <v>1079</v>
      </c>
      <c r="L6" s="1177" t="s">
        <v>1075</v>
      </c>
      <c r="M6" s="1178"/>
    </row>
    <row r="7" spans="1:14" ht="12.75">
      <c r="A7" s="1179" t="s">
        <v>1080</v>
      </c>
      <c r="B7" s="1174"/>
      <c r="C7" s="1174"/>
      <c r="D7" s="1174"/>
      <c r="E7" s="1174"/>
      <c r="F7" s="1180">
        <v>18348.40000000001</v>
      </c>
      <c r="G7" s="1180">
        <v>89721.50000000012</v>
      </c>
      <c r="H7" s="1180">
        <v>-9331.200000000004</v>
      </c>
      <c r="I7" s="1180">
        <v>108319.79999999999</v>
      </c>
      <c r="J7" s="1181">
        <v>38479.649999999965</v>
      </c>
      <c r="K7" s="1181">
        <v>-150.85566043905735</v>
      </c>
      <c r="L7" s="1182">
        <v>-512.3762217078183</v>
      </c>
      <c r="M7" s="1183"/>
      <c r="N7" s="1184"/>
    </row>
    <row r="8" spans="1:13" ht="12.75">
      <c r="A8" s="1179"/>
      <c r="B8" s="1174" t="s">
        <v>1081</v>
      </c>
      <c r="C8" s="1174"/>
      <c r="D8" s="1174"/>
      <c r="E8" s="1174"/>
      <c r="F8" s="1180">
        <v>16468.5</v>
      </c>
      <c r="G8" s="1180">
        <v>100960.6</v>
      </c>
      <c r="H8" s="1180">
        <v>16047.900000000001</v>
      </c>
      <c r="I8" s="1180">
        <v>98276.29999999999</v>
      </c>
      <c r="J8" s="1181">
        <v>14068.65</v>
      </c>
      <c r="K8" s="1181">
        <v>-2.553966663630561</v>
      </c>
      <c r="L8" s="1185">
        <v>-12.333389415437537</v>
      </c>
      <c r="M8" s="1186"/>
    </row>
    <row r="9" spans="1:13" ht="12.75">
      <c r="A9" s="1179"/>
      <c r="B9" s="1174"/>
      <c r="C9" s="1174" t="s">
        <v>1082</v>
      </c>
      <c r="D9" s="1174"/>
      <c r="E9" s="1174"/>
      <c r="F9" s="1180">
        <v>0</v>
      </c>
      <c r="G9" s="1180">
        <v>0</v>
      </c>
      <c r="H9" s="1180">
        <v>0</v>
      </c>
      <c r="I9" s="1180">
        <v>0</v>
      </c>
      <c r="J9" s="1181">
        <v>0</v>
      </c>
      <c r="K9" s="1181" t="s">
        <v>3</v>
      </c>
      <c r="L9" s="1185" t="s">
        <v>3</v>
      </c>
      <c r="M9" s="1186"/>
    </row>
    <row r="10" spans="1:13" ht="12.75">
      <c r="A10" s="1179"/>
      <c r="B10" s="1174"/>
      <c r="C10" s="1174" t="s">
        <v>1083</v>
      </c>
      <c r="D10" s="1174"/>
      <c r="E10" s="1174"/>
      <c r="F10" s="1180">
        <v>16468.5</v>
      </c>
      <c r="G10" s="1180">
        <v>100960.6</v>
      </c>
      <c r="H10" s="1180">
        <v>16047.900000000001</v>
      </c>
      <c r="I10" s="1180">
        <v>98276.29999999999</v>
      </c>
      <c r="J10" s="1181">
        <v>14068.65</v>
      </c>
      <c r="K10" s="1181">
        <v>-2.553966663630561</v>
      </c>
      <c r="L10" s="1185">
        <v>-12.333389415437537</v>
      </c>
      <c r="M10" s="1186"/>
    </row>
    <row r="11" spans="1:13" ht="12.75">
      <c r="A11" s="1179"/>
      <c r="B11" s="1174" t="s">
        <v>1084</v>
      </c>
      <c r="C11" s="1174"/>
      <c r="D11" s="1174"/>
      <c r="E11" s="1174"/>
      <c r="F11" s="1180">
        <v>-102455.59999999999</v>
      </c>
      <c r="G11" s="1180">
        <v>-696373.2999999999</v>
      </c>
      <c r="H11" s="1180">
        <v>-123775.6</v>
      </c>
      <c r="I11" s="1180">
        <v>-761773</v>
      </c>
      <c r="J11" s="1181">
        <v>-101971.4</v>
      </c>
      <c r="K11" s="1181">
        <v>20.80901385575804</v>
      </c>
      <c r="L11" s="1185">
        <v>-17.615911375101405</v>
      </c>
      <c r="M11" s="1186"/>
    </row>
    <row r="12" spans="1:13" ht="12.75">
      <c r="A12" s="1179"/>
      <c r="B12" s="1174"/>
      <c r="C12" s="1174" t="s">
        <v>1082</v>
      </c>
      <c r="D12" s="1174"/>
      <c r="E12" s="1174"/>
      <c r="F12" s="1180">
        <v>-18741.7</v>
      </c>
      <c r="G12" s="1180">
        <v>-132976.4</v>
      </c>
      <c r="H12" s="1180">
        <v>-20970.399999999998</v>
      </c>
      <c r="I12" s="1180">
        <v>-112044.59999999999</v>
      </c>
      <c r="J12" s="1181">
        <v>-11815.100000000002</v>
      </c>
      <c r="K12" s="1181">
        <v>11.891664043283143</v>
      </c>
      <c r="L12" s="1185">
        <v>-43.65820394460762</v>
      </c>
      <c r="M12" s="1186"/>
    </row>
    <row r="13" spans="1:13" ht="12.75">
      <c r="A13" s="1179"/>
      <c r="B13" s="1174"/>
      <c r="C13" s="1174" t="s">
        <v>1083</v>
      </c>
      <c r="D13" s="1174"/>
      <c r="E13" s="1174"/>
      <c r="F13" s="1180">
        <v>-83713.9</v>
      </c>
      <c r="G13" s="1180">
        <v>-563396.8999999999</v>
      </c>
      <c r="H13" s="1180">
        <v>-102805.2</v>
      </c>
      <c r="I13" s="1180">
        <v>-649728.4</v>
      </c>
      <c r="J13" s="1181">
        <v>-90156.3</v>
      </c>
      <c r="K13" s="1181">
        <v>22.805412243367</v>
      </c>
      <c r="L13" s="1185">
        <v>-12.303755062973451</v>
      </c>
      <c r="M13" s="1186"/>
    </row>
    <row r="14" spans="1:13" ht="12.75">
      <c r="A14" s="1179"/>
      <c r="B14" s="1174" t="s">
        <v>1085</v>
      </c>
      <c r="C14" s="1174"/>
      <c r="D14" s="1174"/>
      <c r="E14" s="1174"/>
      <c r="F14" s="1180">
        <v>-85987.09999999999</v>
      </c>
      <c r="G14" s="1180">
        <v>-595412.7</v>
      </c>
      <c r="H14" s="1180">
        <v>-107727.7</v>
      </c>
      <c r="I14" s="1180">
        <v>-663496.7000000001</v>
      </c>
      <c r="J14" s="1181">
        <v>-87902.75</v>
      </c>
      <c r="K14" s="1181">
        <v>25.28355997585686</v>
      </c>
      <c r="L14" s="1185">
        <v>-18.402834182851763</v>
      </c>
      <c r="M14" s="1186"/>
    </row>
    <row r="15" spans="1:13" ht="12.75">
      <c r="A15" s="1179"/>
      <c r="B15" s="1174" t="s">
        <v>1086</v>
      </c>
      <c r="C15" s="1174"/>
      <c r="D15" s="1174"/>
      <c r="E15" s="1174"/>
      <c r="F15" s="1180">
        <v>208.69999999999982</v>
      </c>
      <c r="G15" s="1180">
        <v>20882.200000000004</v>
      </c>
      <c r="H15" s="1180">
        <v>115</v>
      </c>
      <c r="I15" s="1180">
        <v>27617.499999999996</v>
      </c>
      <c r="J15" s="1181">
        <v>-3726.800000000003</v>
      </c>
      <c r="K15" s="1181">
        <v>-44.89698131288926</v>
      </c>
      <c r="L15" s="1185">
        <v>-3340.6956521739157</v>
      </c>
      <c r="M15" s="1186"/>
    </row>
    <row r="16" spans="1:13" ht="12.75">
      <c r="A16" s="1179"/>
      <c r="B16" s="1174"/>
      <c r="C16" s="1174" t="s">
        <v>1087</v>
      </c>
      <c r="D16" s="1174"/>
      <c r="E16" s="1174"/>
      <c r="F16" s="1180">
        <v>17397.300000000003</v>
      </c>
      <c r="G16" s="1180">
        <v>125061.2</v>
      </c>
      <c r="H16" s="1180">
        <v>21345.9</v>
      </c>
      <c r="I16" s="1180">
        <v>149288.4</v>
      </c>
      <c r="J16" s="1181">
        <v>21189.199999999997</v>
      </c>
      <c r="K16" s="1181">
        <v>22.696625338414563</v>
      </c>
      <c r="L16" s="1185">
        <v>-0.7340988199139105</v>
      </c>
      <c r="M16" s="1186"/>
    </row>
    <row r="17" spans="1:13" ht="12.75">
      <c r="A17" s="1179"/>
      <c r="B17" s="1174"/>
      <c r="C17" s="1174"/>
      <c r="D17" s="1174" t="s">
        <v>1088</v>
      </c>
      <c r="E17" s="1174"/>
      <c r="F17" s="1180">
        <v>6545.200000000001</v>
      </c>
      <c r="G17" s="1180">
        <v>46374.9</v>
      </c>
      <c r="H17" s="1180">
        <v>5592</v>
      </c>
      <c r="I17" s="1180">
        <v>53428.6</v>
      </c>
      <c r="J17" s="1181">
        <v>5636.300000000001</v>
      </c>
      <c r="K17" s="1181">
        <v>-14.563344130049515</v>
      </c>
      <c r="L17" s="1185">
        <v>0.7922031473533764</v>
      </c>
      <c r="M17" s="1186"/>
    </row>
    <row r="18" spans="1:13" ht="12.75">
      <c r="A18" s="1179"/>
      <c r="B18" s="1174"/>
      <c r="C18" s="1174"/>
      <c r="D18" s="1174" t="s">
        <v>1089</v>
      </c>
      <c r="E18" s="1174"/>
      <c r="F18" s="1180">
        <v>3053.8</v>
      </c>
      <c r="G18" s="1180">
        <v>24352.800000000003</v>
      </c>
      <c r="H18" s="1180">
        <v>5028.799999999999</v>
      </c>
      <c r="I18" s="1180">
        <v>32481.100000000006</v>
      </c>
      <c r="J18" s="1181">
        <v>7677.5</v>
      </c>
      <c r="K18" s="1181">
        <v>64.67352151417904</v>
      </c>
      <c r="L18" s="1185">
        <v>52.67061724467072</v>
      </c>
      <c r="M18" s="1186"/>
    </row>
    <row r="19" spans="1:13" ht="12.75">
      <c r="A19" s="1179"/>
      <c r="B19" s="1174"/>
      <c r="C19" s="1174"/>
      <c r="D19" s="1174" t="s">
        <v>1083</v>
      </c>
      <c r="E19" s="1174"/>
      <c r="F19" s="1180">
        <v>7798.299999999999</v>
      </c>
      <c r="G19" s="1180">
        <v>54333.5</v>
      </c>
      <c r="H19" s="1180">
        <v>10725.1</v>
      </c>
      <c r="I19" s="1180">
        <v>63378.7</v>
      </c>
      <c r="J19" s="1181">
        <v>7875.4</v>
      </c>
      <c r="K19" s="1181">
        <v>37.531256812382196</v>
      </c>
      <c r="L19" s="1185">
        <v>-26.570381628143338</v>
      </c>
      <c r="M19" s="1186"/>
    </row>
    <row r="20" spans="1:13" ht="12.75">
      <c r="A20" s="1179"/>
      <c r="B20" s="1174"/>
      <c r="C20" s="1174" t="s">
        <v>1090</v>
      </c>
      <c r="D20" s="1174"/>
      <c r="E20" s="1174"/>
      <c r="F20" s="1180">
        <v>-17188.600000000002</v>
      </c>
      <c r="G20" s="1180">
        <v>-104179</v>
      </c>
      <c r="H20" s="1180">
        <v>-21230.9</v>
      </c>
      <c r="I20" s="1180">
        <v>-121670.90000000001</v>
      </c>
      <c r="J20" s="1181">
        <v>-24916</v>
      </c>
      <c r="K20" s="1181">
        <v>23.517331254436073</v>
      </c>
      <c r="L20" s="1185">
        <v>17.35724816187725</v>
      </c>
      <c r="M20" s="1186"/>
    </row>
    <row r="21" spans="1:13" ht="12.75">
      <c r="A21" s="1179"/>
      <c r="B21" s="1174"/>
      <c r="C21" s="1174"/>
      <c r="D21" s="1174" t="s">
        <v>555</v>
      </c>
      <c r="E21" s="1174"/>
      <c r="F21" s="1180">
        <v>-6555.4</v>
      </c>
      <c r="G21" s="1180">
        <v>-39822</v>
      </c>
      <c r="H21" s="1180">
        <v>-7457.9</v>
      </c>
      <c r="I21" s="1180">
        <v>-43996.3</v>
      </c>
      <c r="J21" s="1181">
        <v>-7770.199999999999</v>
      </c>
      <c r="K21" s="1181">
        <v>13.767275833663845</v>
      </c>
      <c r="L21" s="1185">
        <v>4.187505866262612</v>
      </c>
      <c r="M21" s="1186"/>
    </row>
    <row r="22" spans="1:13" ht="12.75">
      <c r="A22" s="1179"/>
      <c r="B22" s="1174"/>
      <c r="C22" s="1174"/>
      <c r="D22" s="1174" t="s">
        <v>1088</v>
      </c>
      <c r="E22" s="1174"/>
      <c r="F22" s="1180">
        <v>-6994.6</v>
      </c>
      <c r="G22" s="1180">
        <v>-42175.6</v>
      </c>
      <c r="H22" s="1180">
        <v>-9576.8</v>
      </c>
      <c r="I22" s="1180">
        <v>-53190.2</v>
      </c>
      <c r="J22" s="1181">
        <v>-10820.2</v>
      </c>
      <c r="K22" s="1181">
        <v>36.91705029594257</v>
      </c>
      <c r="L22" s="1185">
        <v>12.983460028401993</v>
      </c>
      <c r="M22" s="1186"/>
    </row>
    <row r="23" spans="1:13" ht="12.75">
      <c r="A23" s="1179"/>
      <c r="B23" s="1174"/>
      <c r="C23" s="1174"/>
      <c r="D23" s="1174"/>
      <c r="E23" s="1187" t="s">
        <v>1091</v>
      </c>
      <c r="F23" s="1180">
        <v>-2459</v>
      </c>
      <c r="G23" s="1180">
        <v>-15121.3</v>
      </c>
      <c r="H23" s="1180">
        <v>-3655.2999999999997</v>
      </c>
      <c r="I23" s="1180">
        <v>-17065.4</v>
      </c>
      <c r="J23" s="1181">
        <v>-3812.9</v>
      </c>
      <c r="K23" s="1181">
        <v>48.649857665717775</v>
      </c>
      <c r="L23" s="1185">
        <v>4.311547615790786</v>
      </c>
      <c r="M23" s="1186"/>
    </row>
    <row r="24" spans="1:13" ht="12.75">
      <c r="A24" s="1179"/>
      <c r="B24" s="1174"/>
      <c r="C24" s="1174"/>
      <c r="D24" s="1174" t="s">
        <v>1092</v>
      </c>
      <c r="E24" s="1174"/>
      <c r="F24" s="1180">
        <v>-545.8000000000001</v>
      </c>
      <c r="G24" s="1180">
        <v>-1625.6999999999998</v>
      </c>
      <c r="H24" s="1180">
        <v>-893.1999999999999</v>
      </c>
      <c r="I24" s="1180">
        <v>-1974.8000000000002</v>
      </c>
      <c r="J24" s="1181">
        <v>-1271.9</v>
      </c>
      <c r="K24" s="1181">
        <v>63.649688530597246</v>
      </c>
      <c r="L24" s="1185">
        <v>42.39811912225707</v>
      </c>
      <c r="M24" s="1186"/>
    </row>
    <row r="25" spans="1:13" ht="12.75">
      <c r="A25" s="1179"/>
      <c r="B25" s="1174"/>
      <c r="C25" s="1174"/>
      <c r="D25" s="1174" t="s">
        <v>1083</v>
      </c>
      <c r="E25" s="1174"/>
      <c r="F25" s="1180">
        <v>-3092.8</v>
      </c>
      <c r="G25" s="1180">
        <v>-20555.7</v>
      </c>
      <c r="H25" s="1180">
        <v>-3303</v>
      </c>
      <c r="I25" s="1180">
        <v>-22509.600000000002</v>
      </c>
      <c r="J25" s="1181">
        <v>-5053.7</v>
      </c>
      <c r="K25" s="1181">
        <v>6.796430419037762</v>
      </c>
      <c r="L25" s="1185">
        <v>53.00333030578261</v>
      </c>
      <c r="M25" s="1186"/>
    </row>
    <row r="26" spans="1:13" ht="12.75">
      <c r="A26" s="1179"/>
      <c r="B26" s="1174" t="s">
        <v>1093</v>
      </c>
      <c r="C26" s="1174"/>
      <c r="D26" s="1174"/>
      <c r="E26" s="1174"/>
      <c r="F26" s="1180">
        <v>-85778.4</v>
      </c>
      <c r="G26" s="1180">
        <v>-574530.5</v>
      </c>
      <c r="H26" s="1180">
        <v>-107612.70000000001</v>
      </c>
      <c r="I26" s="1180">
        <v>-635879.2000000001</v>
      </c>
      <c r="J26" s="1181">
        <v>-91629.55000000002</v>
      </c>
      <c r="K26" s="1181">
        <v>25.454310175988383</v>
      </c>
      <c r="L26" s="1185">
        <v>-14.852475590706305</v>
      </c>
      <c r="M26" s="1186"/>
    </row>
    <row r="27" spans="1:13" ht="12.75">
      <c r="A27" s="1179"/>
      <c r="B27" s="1174" t="s">
        <v>1094</v>
      </c>
      <c r="C27" s="1174"/>
      <c r="D27" s="1174"/>
      <c r="E27" s="1174"/>
      <c r="F27" s="1180">
        <v>2737.2</v>
      </c>
      <c r="G27" s="1180">
        <v>32751.699999999997</v>
      </c>
      <c r="H27" s="1180">
        <v>3350.9999999999995</v>
      </c>
      <c r="I27" s="1180">
        <v>34242.5</v>
      </c>
      <c r="J27" s="1181">
        <v>4604.5</v>
      </c>
      <c r="K27" s="1181">
        <v>22.424375274002614</v>
      </c>
      <c r="L27" s="1185">
        <v>37.40674425544614</v>
      </c>
      <c r="M27" s="1186"/>
    </row>
    <row r="28" spans="1:13" ht="12.75">
      <c r="A28" s="1179"/>
      <c r="B28" s="1174"/>
      <c r="C28" s="1174" t="s">
        <v>1095</v>
      </c>
      <c r="D28" s="1174"/>
      <c r="E28" s="1174"/>
      <c r="F28" s="1180">
        <v>3427.1000000000004</v>
      </c>
      <c r="G28" s="1180">
        <v>39539.799999999996</v>
      </c>
      <c r="H28" s="1180">
        <v>4073.3999999999996</v>
      </c>
      <c r="I28" s="1180">
        <v>42831.5</v>
      </c>
      <c r="J28" s="1181">
        <v>5183.9</v>
      </c>
      <c r="K28" s="1181">
        <v>18.85851011058911</v>
      </c>
      <c r="L28" s="1185">
        <v>27.262237933912715</v>
      </c>
      <c r="M28" s="1186"/>
    </row>
    <row r="29" spans="1:13" ht="12.75">
      <c r="A29" s="1179"/>
      <c r="B29" s="1174"/>
      <c r="C29" s="1174" t="s">
        <v>1096</v>
      </c>
      <c r="D29" s="1174"/>
      <c r="E29" s="1174"/>
      <c r="F29" s="1180">
        <v>-689.9</v>
      </c>
      <c r="G29" s="1180">
        <v>-6788.1</v>
      </c>
      <c r="H29" s="1180">
        <v>-722.4</v>
      </c>
      <c r="I29" s="1180">
        <v>-8589</v>
      </c>
      <c r="J29" s="1181">
        <v>-579.4</v>
      </c>
      <c r="K29" s="1181">
        <v>4.7108276561820475</v>
      </c>
      <c r="L29" s="1185">
        <v>-19.795127353266892</v>
      </c>
      <c r="M29" s="1186"/>
    </row>
    <row r="30" spans="1:13" ht="12.75">
      <c r="A30" s="1179"/>
      <c r="B30" s="1174" t="s">
        <v>1097</v>
      </c>
      <c r="C30" s="1174"/>
      <c r="D30" s="1174"/>
      <c r="E30" s="1174"/>
      <c r="F30" s="1180">
        <v>-83041.19999999998</v>
      </c>
      <c r="G30" s="1180">
        <v>-541778.7999999999</v>
      </c>
      <c r="H30" s="1180">
        <v>-104261.7</v>
      </c>
      <c r="I30" s="1180">
        <v>-601636.7000000001</v>
      </c>
      <c r="J30" s="1181">
        <v>-87025.05000000002</v>
      </c>
      <c r="K30" s="1181">
        <v>25.554182743023972</v>
      </c>
      <c r="L30" s="1185">
        <v>-16.53210143322042</v>
      </c>
      <c r="M30" s="1186"/>
    </row>
    <row r="31" spans="1:13" ht="12.75">
      <c r="A31" s="1179"/>
      <c r="B31" s="1174" t="s">
        <v>1098</v>
      </c>
      <c r="C31" s="1174"/>
      <c r="D31" s="1174"/>
      <c r="E31" s="1174"/>
      <c r="F31" s="1180">
        <v>101389.6</v>
      </c>
      <c r="G31" s="1180">
        <v>631500.3000000002</v>
      </c>
      <c r="H31" s="1180">
        <v>94930.5</v>
      </c>
      <c r="I31" s="1180">
        <v>709956.5</v>
      </c>
      <c r="J31" s="1181">
        <v>125504.69999999998</v>
      </c>
      <c r="K31" s="1181">
        <v>-6.370574496792571</v>
      </c>
      <c r="L31" s="1185">
        <v>32.206930333243776</v>
      </c>
      <c r="M31" s="1186"/>
    </row>
    <row r="32" spans="1:13" ht="12.75">
      <c r="A32" s="1179"/>
      <c r="B32" s="1174"/>
      <c r="C32" s="1174" t="s">
        <v>1099</v>
      </c>
      <c r="D32" s="1174"/>
      <c r="E32" s="1174"/>
      <c r="F32" s="1180">
        <v>101928.4</v>
      </c>
      <c r="G32" s="1180">
        <v>634854.8</v>
      </c>
      <c r="H32" s="1180">
        <v>95313.59999999999</v>
      </c>
      <c r="I32" s="1180">
        <v>712522.2</v>
      </c>
      <c r="J32" s="1181">
        <v>125896.99999999999</v>
      </c>
      <c r="K32" s="1181">
        <v>-6.489653521491562</v>
      </c>
      <c r="L32" s="1185">
        <v>32.08713132228769</v>
      </c>
      <c r="M32" s="1186"/>
    </row>
    <row r="33" spans="1:13" ht="12.75">
      <c r="A33" s="1179"/>
      <c r="B33" s="1174"/>
      <c r="C33" s="1174"/>
      <c r="D33" s="1174" t="s">
        <v>1100</v>
      </c>
      <c r="E33" s="1174"/>
      <c r="F33" s="1180">
        <v>7833.3</v>
      </c>
      <c r="G33" s="1180">
        <v>48519.8</v>
      </c>
      <c r="H33" s="1180">
        <v>4273.7</v>
      </c>
      <c r="I33" s="1180">
        <v>52855.40000000001</v>
      </c>
      <c r="J33" s="1181">
        <v>10978.899999999998</v>
      </c>
      <c r="K33" s="1181">
        <v>-45.44189549742765</v>
      </c>
      <c r="L33" s="1185">
        <v>156.89449423216416</v>
      </c>
      <c r="M33" s="1186"/>
    </row>
    <row r="34" spans="1:13" ht="12.75">
      <c r="A34" s="1179"/>
      <c r="B34" s="1174"/>
      <c r="C34" s="1174"/>
      <c r="D34" s="1174" t="s">
        <v>1101</v>
      </c>
      <c r="E34" s="1174"/>
      <c r="F34" s="1180">
        <v>88035.8</v>
      </c>
      <c r="G34" s="1180">
        <v>543294.1000000001</v>
      </c>
      <c r="H34" s="1180">
        <v>84478.9</v>
      </c>
      <c r="I34" s="1180">
        <v>617278.8</v>
      </c>
      <c r="J34" s="1188">
        <v>107668.4</v>
      </c>
      <c r="K34" s="1186">
        <v>-4.0402881555003916</v>
      </c>
      <c r="L34" s="1185">
        <v>27.45004965737006</v>
      </c>
      <c r="M34" s="1186"/>
    </row>
    <row r="35" spans="1:13" ht="12.75">
      <c r="A35" s="1179"/>
      <c r="B35" s="1174"/>
      <c r="C35" s="1174"/>
      <c r="D35" s="1174" t="s">
        <v>1102</v>
      </c>
      <c r="E35" s="1174"/>
      <c r="F35" s="1180">
        <v>6059.3</v>
      </c>
      <c r="G35" s="1180">
        <v>41373.1</v>
      </c>
      <c r="H35" s="1180">
        <v>6561</v>
      </c>
      <c r="I35" s="1180">
        <v>42388</v>
      </c>
      <c r="J35" s="1181">
        <v>7249.7</v>
      </c>
      <c r="K35" s="1181">
        <v>8.279834304292564</v>
      </c>
      <c r="L35" s="1185">
        <v>10.496875476299337</v>
      </c>
      <c r="M35" s="1186"/>
    </row>
    <row r="36" spans="1:13" ht="12.75">
      <c r="A36" s="1179"/>
      <c r="B36" s="1174"/>
      <c r="C36" s="1174"/>
      <c r="D36" s="1174" t="s">
        <v>1103</v>
      </c>
      <c r="E36" s="1174"/>
      <c r="F36" s="1180">
        <v>0</v>
      </c>
      <c r="G36" s="1180">
        <v>1667.8</v>
      </c>
      <c r="H36" s="1180">
        <v>0</v>
      </c>
      <c r="I36" s="1180">
        <v>0</v>
      </c>
      <c r="J36" s="1181">
        <v>0</v>
      </c>
      <c r="K36" s="1181" t="s">
        <v>3</v>
      </c>
      <c r="L36" s="1185" t="s">
        <v>3</v>
      </c>
      <c r="M36" s="1186"/>
    </row>
    <row r="37" spans="1:13" ht="12.75">
      <c r="A37" s="1179"/>
      <c r="B37" s="1174"/>
      <c r="C37" s="1174" t="s">
        <v>1104</v>
      </c>
      <c r="D37" s="1174"/>
      <c r="E37" s="1174"/>
      <c r="F37" s="1180">
        <v>-538.8</v>
      </c>
      <c r="G37" s="1180">
        <v>-3354.5</v>
      </c>
      <c r="H37" s="1180">
        <v>-383.0999999999999</v>
      </c>
      <c r="I37" s="1180">
        <v>-2565.7</v>
      </c>
      <c r="J37" s="1181">
        <v>-392.29999999999995</v>
      </c>
      <c r="K37" s="1181">
        <v>-28.897550111358584</v>
      </c>
      <c r="L37" s="1185">
        <v>2.401461759331781</v>
      </c>
      <c r="M37" s="1186"/>
    </row>
    <row r="38" spans="1:13" ht="12.75">
      <c r="A38" s="1189" t="s">
        <v>1105</v>
      </c>
      <c r="B38" s="1190" t="s">
        <v>1106</v>
      </c>
      <c r="C38" s="1190"/>
      <c r="D38" s="1190"/>
      <c r="E38" s="1190"/>
      <c r="F38" s="1191">
        <v>2749.6000000000004</v>
      </c>
      <c r="G38" s="1191">
        <v>17063.5</v>
      </c>
      <c r="H38" s="1191">
        <v>1039.5</v>
      </c>
      <c r="I38" s="1191">
        <v>14811.4</v>
      </c>
      <c r="J38" s="1192">
        <v>2512.6</v>
      </c>
      <c r="K38" s="1192">
        <v>-62.194501018329944</v>
      </c>
      <c r="L38" s="1193">
        <v>141.7123617123617</v>
      </c>
      <c r="M38" s="1186"/>
    </row>
    <row r="39" spans="1:13" ht="12.75">
      <c r="A39" s="1194" t="s">
        <v>1107</v>
      </c>
      <c r="B39" s="1194"/>
      <c r="C39" s="1195"/>
      <c r="D39" s="1195"/>
      <c r="E39" s="1195"/>
      <c r="F39" s="1196">
        <v>21098.000000000015</v>
      </c>
      <c r="G39" s="1196">
        <v>106785.00000000012</v>
      </c>
      <c r="H39" s="1196">
        <v>-8291.700000000004</v>
      </c>
      <c r="I39" s="1196">
        <v>123131.20000000001</v>
      </c>
      <c r="J39" s="1197">
        <v>40992.24999999997</v>
      </c>
      <c r="K39" s="1197">
        <v>-139.30088160015168</v>
      </c>
      <c r="L39" s="1198">
        <v>-594.3769070275089</v>
      </c>
      <c r="M39" s="1183"/>
    </row>
    <row r="40" spans="1:13" ht="12.75">
      <c r="A40" s="1179" t="s">
        <v>1108</v>
      </c>
      <c r="B40" s="1174" t="s">
        <v>1109</v>
      </c>
      <c r="C40" s="1174"/>
      <c r="D40" s="1174"/>
      <c r="E40" s="1174"/>
      <c r="F40" s="1180">
        <v>3443.7799999999997</v>
      </c>
      <c r="G40" s="1180">
        <v>11147.969999999998</v>
      </c>
      <c r="H40" s="1180">
        <v>3794.25</v>
      </c>
      <c r="I40" s="1180">
        <v>17720.65000000001</v>
      </c>
      <c r="J40" s="1181">
        <v>-7651.18</v>
      </c>
      <c r="K40" s="1181">
        <v>10.176898640447433</v>
      </c>
      <c r="L40" s="1185">
        <v>-301.65197338077354</v>
      </c>
      <c r="M40" s="1186"/>
    </row>
    <row r="41" spans="1:13" ht="12.75">
      <c r="A41" s="1179"/>
      <c r="B41" s="1174" t="s">
        <v>1110</v>
      </c>
      <c r="C41" s="1174"/>
      <c r="D41" s="1174"/>
      <c r="E41" s="1174"/>
      <c r="F41" s="1180">
        <v>783.9</v>
      </c>
      <c r="G41" s="1180">
        <v>3194.6000000000004</v>
      </c>
      <c r="H41" s="1180">
        <v>341.5</v>
      </c>
      <c r="I41" s="1180">
        <v>4382.599999999999</v>
      </c>
      <c r="J41" s="1181">
        <v>834.6999999999999</v>
      </c>
      <c r="K41" s="1181" t="s">
        <v>3</v>
      </c>
      <c r="L41" s="1185">
        <v>144.42166910688138</v>
      </c>
      <c r="M41" s="1186"/>
    </row>
    <row r="42" spans="1:13" ht="12.75">
      <c r="A42" s="1179"/>
      <c r="B42" s="1174" t="s">
        <v>1111</v>
      </c>
      <c r="C42" s="1174"/>
      <c r="D42" s="1174"/>
      <c r="E42" s="1174"/>
      <c r="F42" s="1180">
        <v>0</v>
      </c>
      <c r="G42" s="1180">
        <v>0</v>
      </c>
      <c r="H42" s="1180">
        <v>0</v>
      </c>
      <c r="I42" s="1180">
        <v>0</v>
      </c>
      <c r="J42" s="1181">
        <v>0</v>
      </c>
      <c r="K42" s="1181" t="s">
        <v>3</v>
      </c>
      <c r="L42" s="1185" t="s">
        <v>3</v>
      </c>
      <c r="M42" s="1186"/>
    </row>
    <row r="43" spans="1:13" ht="12.75">
      <c r="A43" s="1179"/>
      <c r="B43" s="1174" t="s">
        <v>1112</v>
      </c>
      <c r="C43" s="1174"/>
      <c r="D43" s="1174"/>
      <c r="E43" s="1174"/>
      <c r="F43" s="1180">
        <v>-3688.3</v>
      </c>
      <c r="G43" s="1180">
        <v>-21331.600000000002</v>
      </c>
      <c r="H43" s="1180">
        <v>-4785.400000000001</v>
      </c>
      <c r="I43" s="1180">
        <v>-34584.49999999999</v>
      </c>
      <c r="J43" s="1181">
        <v>-6327.2</v>
      </c>
      <c r="K43" s="1181">
        <v>29.745411165035392</v>
      </c>
      <c r="L43" s="1185">
        <v>32.218832281522936</v>
      </c>
      <c r="M43" s="1186"/>
    </row>
    <row r="44" spans="1:13" ht="12.75">
      <c r="A44" s="1179"/>
      <c r="B44" s="1174"/>
      <c r="C44" s="1174" t="s">
        <v>1113</v>
      </c>
      <c r="D44" s="1174"/>
      <c r="E44" s="1174"/>
      <c r="F44" s="1180">
        <v>-319.5</v>
      </c>
      <c r="G44" s="1180">
        <v>-1620</v>
      </c>
      <c r="H44" s="1180">
        <v>-430.9</v>
      </c>
      <c r="I44" s="1180">
        <v>-2234.3</v>
      </c>
      <c r="J44" s="1181">
        <v>-898.2</v>
      </c>
      <c r="K44" s="1181">
        <v>34.86697965571204</v>
      </c>
      <c r="L44" s="1185">
        <v>108.44743559990718</v>
      </c>
      <c r="M44" s="1186"/>
    </row>
    <row r="45" spans="1:13" ht="12.75">
      <c r="A45" s="1179"/>
      <c r="B45" s="1174"/>
      <c r="C45" s="1174" t="s">
        <v>1083</v>
      </c>
      <c r="D45" s="1174"/>
      <c r="E45" s="1174"/>
      <c r="F45" s="1180">
        <v>-3368.8</v>
      </c>
      <c r="G45" s="1180">
        <v>-19711.600000000002</v>
      </c>
      <c r="H45" s="1180">
        <v>-4354.5</v>
      </c>
      <c r="I45" s="1180">
        <v>-32350.199999999997</v>
      </c>
      <c r="J45" s="1181">
        <v>-5429</v>
      </c>
      <c r="K45" s="1181">
        <v>29.259677036333414</v>
      </c>
      <c r="L45" s="1185">
        <v>24.675622918819613</v>
      </c>
      <c r="M45" s="1186"/>
    </row>
    <row r="46" spans="1:13" ht="12.75">
      <c r="A46" s="1179"/>
      <c r="B46" s="1174" t="s">
        <v>1114</v>
      </c>
      <c r="C46" s="1174"/>
      <c r="D46" s="1174"/>
      <c r="E46" s="1174"/>
      <c r="F46" s="1180">
        <v>6348.18</v>
      </c>
      <c r="G46" s="1180">
        <v>29284.97</v>
      </c>
      <c r="H46" s="1180">
        <v>8238.15</v>
      </c>
      <c r="I46" s="1180">
        <v>47922.55</v>
      </c>
      <c r="J46" s="1181">
        <v>-2158.6800000000007</v>
      </c>
      <c r="K46" s="1181">
        <v>29.771840117955065</v>
      </c>
      <c r="L46" s="1185">
        <v>-126.2034558729812</v>
      </c>
      <c r="M46" s="1186"/>
    </row>
    <row r="47" spans="1:13" ht="12.75">
      <c r="A47" s="1179"/>
      <c r="B47" s="1174"/>
      <c r="C47" s="1174" t="s">
        <v>1113</v>
      </c>
      <c r="D47" s="1174"/>
      <c r="E47" s="1174"/>
      <c r="F47" s="1180">
        <v>6770.2</v>
      </c>
      <c r="G47" s="1180">
        <v>23686.1</v>
      </c>
      <c r="H47" s="1180">
        <v>4219.8</v>
      </c>
      <c r="I47" s="1180">
        <v>22912.300000000003</v>
      </c>
      <c r="J47" s="1181">
        <v>-1584.8000000000002</v>
      </c>
      <c r="K47" s="1181">
        <v>-37.6709698384095</v>
      </c>
      <c r="L47" s="1185">
        <v>-137.55628228826012</v>
      </c>
      <c r="M47" s="1186"/>
    </row>
    <row r="48" spans="1:13" ht="12.75">
      <c r="A48" s="1179"/>
      <c r="B48" s="1174"/>
      <c r="C48" s="1174" t="s">
        <v>1115</v>
      </c>
      <c r="D48" s="1174"/>
      <c r="E48" s="1174"/>
      <c r="F48" s="1180">
        <v>465.1</v>
      </c>
      <c r="G48" s="1180">
        <v>4192.4000000000015</v>
      </c>
      <c r="H48" s="1180">
        <v>194.79999999999995</v>
      </c>
      <c r="I48" s="1180">
        <v>11857.300000000001</v>
      </c>
      <c r="J48" s="1181">
        <v>365.29999999999984</v>
      </c>
      <c r="K48" s="1181">
        <v>-58.116534078692766</v>
      </c>
      <c r="L48" s="1185">
        <v>87.52566735112933</v>
      </c>
      <c r="M48" s="1186"/>
    </row>
    <row r="49" spans="1:13" ht="12.75">
      <c r="A49" s="1179"/>
      <c r="B49" s="1174"/>
      <c r="C49" s="1174"/>
      <c r="D49" s="1174" t="s">
        <v>1116</v>
      </c>
      <c r="E49" s="1174"/>
      <c r="F49" s="1180">
        <v>468</v>
      </c>
      <c r="G49" s="1180">
        <v>4407.800000000001</v>
      </c>
      <c r="H49" s="1180">
        <v>204.29999999999995</v>
      </c>
      <c r="I49" s="1180">
        <v>11919.400000000001</v>
      </c>
      <c r="J49" s="1181">
        <v>373.1999999999998</v>
      </c>
      <c r="K49" s="1181">
        <v>-56.346153846153854</v>
      </c>
      <c r="L49" s="1185">
        <v>82.6725403817914</v>
      </c>
      <c r="M49" s="1186"/>
    </row>
    <row r="50" spans="1:13" ht="12.75">
      <c r="A50" s="1179"/>
      <c r="B50" s="1174"/>
      <c r="C50" s="1174"/>
      <c r="D50" s="1174"/>
      <c r="E50" s="1174" t="s">
        <v>1117</v>
      </c>
      <c r="F50" s="1180">
        <v>1090</v>
      </c>
      <c r="G50" s="1180">
        <v>21132.4</v>
      </c>
      <c r="H50" s="1180">
        <v>1502.5</v>
      </c>
      <c r="I50" s="1180">
        <v>28961.2</v>
      </c>
      <c r="J50" s="1181">
        <v>1769.1</v>
      </c>
      <c r="K50" s="1181">
        <v>37.8440366972477</v>
      </c>
      <c r="L50" s="1185">
        <v>17.743760399334434</v>
      </c>
      <c r="M50" s="1186"/>
    </row>
    <row r="51" spans="1:13" ht="12.75">
      <c r="A51" s="1179"/>
      <c r="B51" s="1174"/>
      <c r="C51" s="1174"/>
      <c r="D51" s="1174"/>
      <c r="E51" s="1174" t="s">
        <v>1118</v>
      </c>
      <c r="F51" s="1180">
        <v>-622</v>
      </c>
      <c r="G51" s="1180">
        <v>-16724.6</v>
      </c>
      <c r="H51" s="1180">
        <v>-1298.2</v>
      </c>
      <c r="I51" s="1180">
        <v>-17041.8</v>
      </c>
      <c r="J51" s="1181">
        <v>-1395.9</v>
      </c>
      <c r="K51" s="1181">
        <v>108.71382636655949</v>
      </c>
      <c r="L51" s="1185">
        <v>7.5258049607148365</v>
      </c>
      <c r="M51" s="1186"/>
    </row>
    <row r="52" spans="1:13" ht="12.75">
      <c r="A52" s="1179"/>
      <c r="B52" s="1174"/>
      <c r="C52" s="1174"/>
      <c r="D52" s="1174" t="s">
        <v>1119</v>
      </c>
      <c r="E52" s="1174"/>
      <c r="F52" s="1180">
        <v>-2.8999999999999995</v>
      </c>
      <c r="G52" s="1180">
        <v>-215.4</v>
      </c>
      <c r="H52" s="1180">
        <v>-9.5</v>
      </c>
      <c r="I52" s="1180">
        <v>-62.10000000000001</v>
      </c>
      <c r="J52" s="1181">
        <v>-7.9</v>
      </c>
      <c r="K52" s="1181">
        <v>227.5862068965518</v>
      </c>
      <c r="L52" s="1185">
        <v>-16.84210526315789</v>
      </c>
      <c r="M52" s="1186"/>
    </row>
    <row r="53" spans="1:13" ht="12.75">
      <c r="A53" s="1179"/>
      <c r="B53" s="1174"/>
      <c r="C53" s="1174" t="s">
        <v>1120</v>
      </c>
      <c r="D53" s="1174"/>
      <c r="E53" s="1174"/>
      <c r="F53" s="1180">
        <v>-887.1</v>
      </c>
      <c r="G53" s="1180">
        <v>2733.4</v>
      </c>
      <c r="H53" s="1180">
        <v>3825.1</v>
      </c>
      <c r="I53" s="1180">
        <v>14318.599999999999</v>
      </c>
      <c r="J53" s="1181">
        <v>-937.8000000000001</v>
      </c>
      <c r="K53" s="1181">
        <v>-531.1915229399165</v>
      </c>
      <c r="L53" s="1185">
        <v>-124.51700609134402</v>
      </c>
      <c r="M53" s="1186"/>
    </row>
    <row r="54" spans="1:13" ht="12.75">
      <c r="A54" s="1179"/>
      <c r="B54" s="1174"/>
      <c r="C54" s="1174"/>
      <c r="D54" s="1174" t="s">
        <v>1121</v>
      </c>
      <c r="E54" s="1174"/>
      <c r="F54" s="1180">
        <v>-17.7</v>
      </c>
      <c r="G54" s="1180">
        <v>-36.7</v>
      </c>
      <c r="H54" s="1180">
        <v>-3.4</v>
      </c>
      <c r="I54" s="1180">
        <v>-20.2</v>
      </c>
      <c r="J54" s="1181">
        <v>-1.6</v>
      </c>
      <c r="K54" s="1181" t="s">
        <v>3</v>
      </c>
      <c r="L54" s="1185">
        <v>-52.94117647058824</v>
      </c>
      <c r="M54" s="1186"/>
    </row>
    <row r="55" spans="1:13" ht="12.75">
      <c r="A55" s="1179"/>
      <c r="B55" s="1174"/>
      <c r="C55" s="1174"/>
      <c r="D55" s="1174" t="s">
        <v>1122</v>
      </c>
      <c r="E55" s="1174"/>
      <c r="F55" s="1180">
        <v>-869.4</v>
      </c>
      <c r="G55" s="1180">
        <v>2770.1</v>
      </c>
      <c r="H55" s="1180">
        <v>3828.5</v>
      </c>
      <c r="I55" s="1180">
        <v>14338.8</v>
      </c>
      <c r="J55" s="1181">
        <v>-936.2</v>
      </c>
      <c r="K55" s="1181">
        <v>-540.3611686220382</v>
      </c>
      <c r="L55" s="1185">
        <v>-124.45344129554655</v>
      </c>
      <c r="M55" s="1186"/>
    </row>
    <row r="56" spans="1:13" ht="12.75">
      <c r="A56" s="1179"/>
      <c r="B56" s="1174"/>
      <c r="C56" s="1174" t="s">
        <v>1123</v>
      </c>
      <c r="D56" s="1174"/>
      <c r="E56" s="1174"/>
      <c r="F56" s="1180">
        <v>-0.02</v>
      </c>
      <c r="G56" s="1180">
        <v>-1326.93</v>
      </c>
      <c r="H56" s="1180">
        <v>-1.55</v>
      </c>
      <c r="I56" s="1180">
        <v>-1165.65</v>
      </c>
      <c r="J56" s="1181">
        <v>-1.38</v>
      </c>
      <c r="K56" s="1181">
        <v>7650</v>
      </c>
      <c r="L56" s="1185">
        <v>-10.967741935483872</v>
      </c>
      <c r="M56" s="1186"/>
    </row>
    <row r="57" spans="1:13" ht="12.75">
      <c r="A57" s="1179" t="s">
        <v>1124</v>
      </c>
      <c r="B57" s="1174"/>
      <c r="C57" s="1174"/>
      <c r="D57" s="1174"/>
      <c r="E57" s="1174"/>
      <c r="F57" s="1180">
        <v>24541.780000000013</v>
      </c>
      <c r="G57" s="1180">
        <v>117932.97000000009</v>
      </c>
      <c r="H57" s="1180">
        <v>-4497.450000000012</v>
      </c>
      <c r="I57" s="1180">
        <v>140851.85000000003</v>
      </c>
      <c r="J57" s="1181">
        <v>33341.06999999996</v>
      </c>
      <c r="K57" s="1181">
        <v>-118.3256878677912</v>
      </c>
      <c r="L57" s="1185">
        <v>-841.3327552279598</v>
      </c>
      <c r="M57" s="1186"/>
    </row>
    <row r="58" spans="1:13" ht="12.75">
      <c r="A58" s="1189" t="s">
        <v>1125</v>
      </c>
      <c r="B58" s="1190" t="s">
        <v>1126</v>
      </c>
      <c r="C58" s="1190"/>
      <c r="D58" s="1190"/>
      <c r="E58" s="1190"/>
      <c r="F58" s="1191">
        <v>7568.239999999983</v>
      </c>
      <c r="G58" s="1191">
        <v>11927.559999999881</v>
      </c>
      <c r="H58" s="1191">
        <v>7578.110000000008</v>
      </c>
      <c r="I58" s="1191">
        <v>18318.409999999916</v>
      </c>
      <c r="J58" s="1192">
        <v>-2219.5599999999613</v>
      </c>
      <c r="K58" s="1192">
        <v>0.13041341183716781</v>
      </c>
      <c r="L58" s="1193">
        <v>-129.2890971495526</v>
      </c>
      <c r="M58" s="1186"/>
    </row>
    <row r="59" spans="1:13" ht="12.75">
      <c r="A59" s="1194" t="s">
        <v>1127</v>
      </c>
      <c r="B59" s="1195"/>
      <c r="C59" s="1195"/>
      <c r="D59" s="1195"/>
      <c r="E59" s="1195"/>
      <c r="F59" s="1196">
        <v>32110.019999999997</v>
      </c>
      <c r="G59" s="1196">
        <v>129860.52999999997</v>
      </c>
      <c r="H59" s="1196">
        <v>3080.659999999996</v>
      </c>
      <c r="I59" s="1196">
        <v>159170.25999999995</v>
      </c>
      <c r="J59" s="1197">
        <v>31121.510000000002</v>
      </c>
      <c r="K59" s="1197">
        <v>-90.4059231355197</v>
      </c>
      <c r="L59" s="1199">
        <v>910.222160186455</v>
      </c>
      <c r="M59" s="1186"/>
    </row>
    <row r="60" spans="1:13" ht="12.75">
      <c r="A60" s="1179" t="s">
        <v>1128</v>
      </c>
      <c r="B60" s="1174"/>
      <c r="C60" s="1174"/>
      <c r="D60" s="1174"/>
      <c r="E60" s="1174"/>
      <c r="F60" s="1180">
        <v>-32110.02</v>
      </c>
      <c r="G60" s="1180">
        <v>-129860.53000000001</v>
      </c>
      <c r="H60" s="1180">
        <v>-3080.66</v>
      </c>
      <c r="I60" s="1180">
        <v>-159170.26</v>
      </c>
      <c r="J60" s="1181">
        <v>-31121.510000000002</v>
      </c>
      <c r="K60" s="1181">
        <v>-90.40592313551969</v>
      </c>
      <c r="L60" s="1185">
        <v>910.2221601864536</v>
      </c>
      <c r="M60" s="1186"/>
    </row>
    <row r="61" spans="1:13" ht="12.75">
      <c r="A61" s="1179"/>
      <c r="B61" s="1174" t="s">
        <v>1129</v>
      </c>
      <c r="C61" s="1174"/>
      <c r="D61" s="1174"/>
      <c r="E61" s="1174"/>
      <c r="F61" s="1180">
        <v>-32110.02</v>
      </c>
      <c r="G61" s="1180">
        <v>-128536.33</v>
      </c>
      <c r="H61" s="1180">
        <v>-3080.66</v>
      </c>
      <c r="I61" s="1180">
        <v>-158007.66</v>
      </c>
      <c r="J61" s="1181">
        <v>-36153.11</v>
      </c>
      <c r="K61" s="1181">
        <v>-90.40592313551969</v>
      </c>
      <c r="L61" s="1185">
        <v>1073.5507975563678</v>
      </c>
      <c r="M61" s="1186"/>
    </row>
    <row r="62" spans="1:13" ht="12.75">
      <c r="A62" s="1179"/>
      <c r="B62" s="1174"/>
      <c r="C62" s="1174" t="s">
        <v>1121</v>
      </c>
      <c r="D62" s="1174"/>
      <c r="E62" s="1174"/>
      <c r="F62" s="1180">
        <v>-22033.920000000002</v>
      </c>
      <c r="G62" s="1180">
        <v>-115992.23</v>
      </c>
      <c r="H62" s="1180">
        <v>1946.1399999999999</v>
      </c>
      <c r="I62" s="1180">
        <v>-130168.56</v>
      </c>
      <c r="J62" s="1181">
        <v>-35696.11</v>
      </c>
      <c r="K62" s="1181">
        <v>-108.8324728418729</v>
      </c>
      <c r="L62" s="1185">
        <v>-1934.2005200037</v>
      </c>
      <c r="M62" s="1186"/>
    </row>
    <row r="63" spans="1:13" ht="12.75">
      <c r="A63" s="1179"/>
      <c r="B63" s="1174"/>
      <c r="C63" s="1174" t="s">
        <v>1122</v>
      </c>
      <c r="D63" s="1174"/>
      <c r="E63" s="1174"/>
      <c r="F63" s="1180">
        <v>-10076.099999999999</v>
      </c>
      <c r="G63" s="1180">
        <v>-12544.100000000006</v>
      </c>
      <c r="H63" s="1180">
        <v>-5026.799999999999</v>
      </c>
      <c r="I63" s="1180">
        <v>-27839.09999999999</v>
      </c>
      <c r="J63" s="1181">
        <v>-457</v>
      </c>
      <c r="K63" s="1181">
        <v>-50.111650340905705</v>
      </c>
      <c r="L63" s="1185">
        <v>-90.90872921142675</v>
      </c>
      <c r="M63" s="1186"/>
    </row>
    <row r="64" spans="1:13" ht="12.75">
      <c r="A64" s="1179"/>
      <c r="B64" s="1174" t="s">
        <v>1130</v>
      </c>
      <c r="C64" s="1174"/>
      <c r="D64" s="1174"/>
      <c r="E64" s="1174"/>
      <c r="F64" s="1180">
        <v>0</v>
      </c>
      <c r="G64" s="1180">
        <v>-1324.2</v>
      </c>
      <c r="H64" s="1180">
        <v>0</v>
      </c>
      <c r="I64" s="1180">
        <v>-1162.6</v>
      </c>
      <c r="J64" s="1181">
        <v>5031.6</v>
      </c>
      <c r="K64" s="1181" t="s">
        <v>3</v>
      </c>
      <c r="L64" s="1185" t="s">
        <v>3</v>
      </c>
      <c r="M64" s="1186"/>
    </row>
    <row r="65" spans="1:13" ht="13.5" thickBot="1">
      <c r="A65" s="1200" t="s">
        <v>1131</v>
      </c>
      <c r="B65" s="1201"/>
      <c r="C65" s="1201"/>
      <c r="D65" s="1201"/>
      <c r="E65" s="1201"/>
      <c r="F65" s="1202">
        <v>-32997.119999999995</v>
      </c>
      <c r="G65" s="1202">
        <v>-127127.13000000002</v>
      </c>
      <c r="H65" s="1202">
        <v>744.4400000000005</v>
      </c>
      <c r="I65" s="1202">
        <v>-144851.66</v>
      </c>
      <c r="J65" s="1203">
        <v>-32059.310000000005</v>
      </c>
      <c r="K65" s="1203">
        <v>-102.25607568175647</v>
      </c>
      <c r="L65" s="1204">
        <v>-4406.5001880608215</v>
      </c>
      <c r="M65" s="1205"/>
    </row>
    <row r="66" ht="13.5" thickTop="1">
      <c r="A66" s="1171" t="s">
        <v>1132</v>
      </c>
    </row>
    <row r="67" ht="12.75">
      <c r="A67" s="1206" t="s">
        <v>1133</v>
      </c>
    </row>
    <row r="68" ht="12.75">
      <c r="A68" s="1206" t="s">
        <v>1134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M23" sqref="M23"/>
    </sheetView>
  </sheetViews>
  <sheetFormatPr defaultColWidth="9.140625" defaultRowHeight="21" customHeight="1"/>
  <cols>
    <col min="1" max="11" width="12.7109375" style="1148" customWidth="1"/>
    <col min="12" max="16384" width="9.140625" style="1148" customWidth="1"/>
  </cols>
  <sheetData>
    <row r="1" spans="1:11" ht="12.75">
      <c r="A1" s="1737" t="s">
        <v>1198</v>
      </c>
      <c r="B1" s="1737"/>
      <c r="C1" s="1737"/>
      <c r="D1" s="1737"/>
      <c r="E1" s="1737"/>
      <c r="F1" s="1737"/>
      <c r="G1" s="1737"/>
      <c r="H1" s="1737"/>
      <c r="I1" s="1737"/>
      <c r="J1" s="1737"/>
      <c r="K1" s="1737"/>
    </row>
    <row r="2" spans="1:11" ht="15.75">
      <c r="A2" s="1738" t="s">
        <v>1065</v>
      </c>
      <c r="B2" s="1738"/>
      <c r="C2" s="1738"/>
      <c r="D2" s="1738"/>
      <c r="E2" s="1738"/>
      <c r="F2" s="1738"/>
      <c r="G2" s="1738"/>
      <c r="H2" s="1738"/>
      <c r="I2" s="1738"/>
      <c r="J2" s="1738"/>
      <c r="K2" s="1738"/>
    </row>
    <row r="3" spans="1:11" ht="15.75" customHeight="1" thickBot="1">
      <c r="A3" s="1736" t="s">
        <v>89</v>
      </c>
      <c r="B3" s="1736"/>
      <c r="C3" s="1736"/>
      <c r="D3" s="1736"/>
      <c r="E3" s="1736"/>
      <c r="F3" s="1736"/>
      <c r="G3" s="1736"/>
      <c r="H3" s="1736"/>
      <c r="I3" s="1736"/>
      <c r="J3" s="1736"/>
      <c r="K3" s="1736"/>
    </row>
    <row r="4" spans="1:11" ht="21" customHeight="1" thickTop="1">
      <c r="A4" s="1149" t="s">
        <v>676</v>
      </c>
      <c r="B4" s="1150" t="s">
        <v>1066</v>
      </c>
      <c r="C4" s="1150" t="s">
        <v>1067</v>
      </c>
      <c r="D4" s="1150" t="s">
        <v>1068</v>
      </c>
      <c r="E4" s="1150" t="s">
        <v>1069</v>
      </c>
      <c r="F4" s="1151" t="s">
        <v>1070</v>
      </c>
      <c r="G4" s="1151" t="s">
        <v>817</v>
      </c>
      <c r="H4" s="1151" t="s">
        <v>651</v>
      </c>
      <c r="I4" s="1152" t="s">
        <v>19</v>
      </c>
      <c r="J4" s="1152" t="s">
        <v>1071</v>
      </c>
      <c r="K4" s="1153" t="s">
        <v>90</v>
      </c>
    </row>
    <row r="5" spans="1:11" ht="21" customHeight="1">
      <c r="A5" s="1154" t="s">
        <v>198</v>
      </c>
      <c r="B5" s="1155">
        <v>957.5</v>
      </c>
      <c r="C5" s="1155">
        <v>2133.8</v>
      </c>
      <c r="D5" s="1155">
        <v>3417.43</v>
      </c>
      <c r="E5" s="1155">
        <v>3939.5</v>
      </c>
      <c r="F5" s="1155">
        <v>2628.646</v>
      </c>
      <c r="G5" s="1155">
        <v>3023.9850000000006</v>
      </c>
      <c r="H5" s="1155">
        <v>3350.8</v>
      </c>
      <c r="I5" s="1156">
        <v>5513.375582999998</v>
      </c>
      <c r="J5" s="1155">
        <v>6551.1245</v>
      </c>
      <c r="K5" s="1157">
        <v>9220.529767999999</v>
      </c>
    </row>
    <row r="6" spans="1:11" ht="21" customHeight="1">
      <c r="A6" s="1154" t="s">
        <v>199</v>
      </c>
      <c r="B6" s="1155">
        <v>1207.954</v>
      </c>
      <c r="C6" s="1155">
        <v>1655.209</v>
      </c>
      <c r="D6" s="1155">
        <v>2820.1</v>
      </c>
      <c r="E6" s="1155">
        <v>4235.2</v>
      </c>
      <c r="F6" s="1155">
        <v>4914.036</v>
      </c>
      <c r="G6" s="1155">
        <v>5135.26</v>
      </c>
      <c r="H6" s="1155">
        <v>3193.1</v>
      </c>
      <c r="I6" s="1156">
        <v>6800.915908000001</v>
      </c>
      <c r="J6" s="1156">
        <v>6873.778996</v>
      </c>
      <c r="K6" s="1157">
        <v>2674.870955</v>
      </c>
    </row>
    <row r="7" spans="1:11" ht="21" customHeight="1">
      <c r="A7" s="1154" t="s">
        <v>200</v>
      </c>
      <c r="B7" s="1155">
        <v>865.719</v>
      </c>
      <c r="C7" s="1155">
        <v>2411.6</v>
      </c>
      <c r="D7" s="1155">
        <v>1543.517</v>
      </c>
      <c r="E7" s="1155">
        <v>4145.5</v>
      </c>
      <c r="F7" s="1155">
        <v>4589.347</v>
      </c>
      <c r="G7" s="1155">
        <v>3823.28</v>
      </c>
      <c r="H7" s="1155">
        <v>2878.583504</v>
      </c>
      <c r="I7" s="1156">
        <v>5499.626733</v>
      </c>
      <c r="J7" s="1156">
        <v>4687.56</v>
      </c>
      <c r="K7" s="1157"/>
    </row>
    <row r="8" spans="1:11" ht="21" customHeight="1">
      <c r="A8" s="1154" t="s">
        <v>201</v>
      </c>
      <c r="B8" s="1155">
        <v>1188.259</v>
      </c>
      <c r="C8" s="1155">
        <v>2065.7</v>
      </c>
      <c r="D8" s="1155">
        <v>1571.367</v>
      </c>
      <c r="E8" s="1155">
        <v>3894.8</v>
      </c>
      <c r="F8" s="1155">
        <v>2064.913</v>
      </c>
      <c r="G8" s="1155">
        <v>3673.03</v>
      </c>
      <c r="H8" s="1155">
        <v>4227.3</v>
      </c>
      <c r="I8" s="1156">
        <v>4878.920368</v>
      </c>
      <c r="J8" s="1156">
        <v>6661.43</v>
      </c>
      <c r="K8" s="1157"/>
    </row>
    <row r="9" spans="1:11" ht="21" customHeight="1">
      <c r="A9" s="1154" t="s">
        <v>202</v>
      </c>
      <c r="B9" s="1155">
        <v>1661.361</v>
      </c>
      <c r="C9" s="1155">
        <v>2859.9</v>
      </c>
      <c r="D9" s="1155">
        <v>2301.56</v>
      </c>
      <c r="E9" s="1155">
        <v>4767.4</v>
      </c>
      <c r="F9" s="1155">
        <v>3784.984</v>
      </c>
      <c r="G9" s="1155">
        <v>5468.766</v>
      </c>
      <c r="H9" s="1155">
        <v>3117</v>
      </c>
      <c r="I9" s="1156">
        <v>6215.803716</v>
      </c>
      <c r="J9" s="1156">
        <v>6053</v>
      </c>
      <c r="K9" s="1157"/>
    </row>
    <row r="10" spans="1:11" ht="21" customHeight="1">
      <c r="A10" s="1154" t="s">
        <v>203</v>
      </c>
      <c r="B10" s="1155">
        <v>1643.985</v>
      </c>
      <c r="C10" s="1155">
        <v>3805.5</v>
      </c>
      <c r="D10" s="1155">
        <v>2016.824</v>
      </c>
      <c r="E10" s="1155">
        <v>4917.8</v>
      </c>
      <c r="F10" s="1155">
        <v>4026.84</v>
      </c>
      <c r="G10" s="1155">
        <v>5113.109</v>
      </c>
      <c r="H10" s="1155">
        <v>3147.629993000001</v>
      </c>
      <c r="I10" s="1156">
        <v>7250.6900829999995</v>
      </c>
      <c r="J10" s="1156">
        <v>6521.12</v>
      </c>
      <c r="K10" s="1157"/>
    </row>
    <row r="11" spans="1:11" ht="21" customHeight="1">
      <c r="A11" s="1154" t="s">
        <v>204</v>
      </c>
      <c r="B11" s="1155">
        <v>716.981</v>
      </c>
      <c r="C11" s="1155">
        <v>2962.1</v>
      </c>
      <c r="D11" s="1155">
        <v>2007.5</v>
      </c>
      <c r="E11" s="1155">
        <v>5107.5</v>
      </c>
      <c r="F11" s="1155">
        <v>5404.078</v>
      </c>
      <c r="G11" s="1155">
        <v>5923.4</v>
      </c>
      <c r="H11" s="1155">
        <v>3693.200732</v>
      </c>
      <c r="I11" s="1158">
        <v>7103.718668</v>
      </c>
      <c r="J11" s="1158">
        <v>5399.75</v>
      </c>
      <c r="K11" s="1159"/>
    </row>
    <row r="12" spans="1:11" ht="21" customHeight="1">
      <c r="A12" s="1154" t="s">
        <v>205</v>
      </c>
      <c r="B12" s="1155">
        <v>1428.479</v>
      </c>
      <c r="C12" s="1155">
        <v>1963.1</v>
      </c>
      <c r="D12" s="1155">
        <v>2480.095</v>
      </c>
      <c r="E12" s="1155">
        <v>3755.8</v>
      </c>
      <c r="F12" s="1155">
        <v>4548.177</v>
      </c>
      <c r="G12" s="1155">
        <v>5524.553</v>
      </c>
      <c r="H12" s="1155">
        <v>2894.6</v>
      </c>
      <c r="I12" s="1158">
        <v>6370.281666999998</v>
      </c>
      <c r="J12" s="1158">
        <v>7039.43</v>
      </c>
      <c r="K12" s="1159"/>
    </row>
    <row r="13" spans="1:11" ht="21" customHeight="1">
      <c r="A13" s="1154" t="s">
        <v>206</v>
      </c>
      <c r="B13" s="1155">
        <v>2052.853</v>
      </c>
      <c r="C13" s="1155">
        <v>3442.1</v>
      </c>
      <c r="D13" s="1155">
        <v>3768.18</v>
      </c>
      <c r="E13" s="1155">
        <v>4382.1</v>
      </c>
      <c r="F13" s="1155">
        <v>4505.977</v>
      </c>
      <c r="G13" s="1155">
        <v>4638.701</v>
      </c>
      <c r="H13" s="1155">
        <v>3614.076429</v>
      </c>
      <c r="I13" s="1158">
        <v>7574.0239679999995</v>
      </c>
      <c r="J13" s="1158">
        <v>6503.97</v>
      </c>
      <c r="K13" s="1159"/>
    </row>
    <row r="14" spans="1:11" ht="21" customHeight="1">
      <c r="A14" s="1154" t="s">
        <v>207</v>
      </c>
      <c r="B14" s="1155">
        <v>2714.843</v>
      </c>
      <c r="C14" s="1155">
        <v>3420.2</v>
      </c>
      <c r="D14" s="1155">
        <v>3495.035</v>
      </c>
      <c r="E14" s="1155">
        <v>3427.2</v>
      </c>
      <c r="F14" s="1155">
        <v>3263.921</v>
      </c>
      <c r="G14" s="1155">
        <v>5139.568</v>
      </c>
      <c r="H14" s="1155">
        <v>3358.239235000001</v>
      </c>
      <c r="I14" s="1158">
        <v>5302.327289999998</v>
      </c>
      <c r="J14" s="1158">
        <v>4403.9783418</v>
      </c>
      <c r="K14" s="1159"/>
    </row>
    <row r="15" spans="1:11" ht="21" customHeight="1">
      <c r="A15" s="1154" t="s">
        <v>208</v>
      </c>
      <c r="B15" s="1155">
        <v>1711.2</v>
      </c>
      <c r="C15" s="1155">
        <v>2205.73</v>
      </c>
      <c r="D15" s="1155">
        <v>3452.1</v>
      </c>
      <c r="E15" s="1155">
        <v>3016.2</v>
      </c>
      <c r="F15" s="1155">
        <v>4066.715</v>
      </c>
      <c r="G15" s="1155">
        <v>5497.373</v>
      </c>
      <c r="H15" s="1155">
        <v>3799.3208210000007</v>
      </c>
      <c r="I15" s="1158">
        <v>5892.200164999999</v>
      </c>
      <c r="J15" s="1158">
        <v>7150.519439000001</v>
      </c>
      <c r="K15" s="1159"/>
    </row>
    <row r="16" spans="1:11" ht="21" customHeight="1">
      <c r="A16" s="1154" t="s">
        <v>209</v>
      </c>
      <c r="B16" s="1155">
        <v>1571.796</v>
      </c>
      <c r="C16" s="1155">
        <v>3091.435</v>
      </c>
      <c r="D16" s="1155">
        <v>4253.095</v>
      </c>
      <c r="E16" s="1155">
        <v>2113.92</v>
      </c>
      <c r="F16" s="1160">
        <v>3970.419</v>
      </c>
      <c r="G16" s="1160">
        <v>7717.93</v>
      </c>
      <c r="H16" s="1155">
        <v>4485.520859</v>
      </c>
      <c r="I16" s="1158">
        <v>6628.0436819999995</v>
      </c>
      <c r="J16" s="1158">
        <v>10623.366396</v>
      </c>
      <c r="K16" s="1159"/>
    </row>
    <row r="17" spans="1:11" ht="21" customHeight="1" thickBot="1">
      <c r="A17" s="1161" t="s">
        <v>356</v>
      </c>
      <c r="B17" s="1162">
        <v>17720.93</v>
      </c>
      <c r="C17" s="1162">
        <v>32016.374</v>
      </c>
      <c r="D17" s="1162">
        <v>33126.803</v>
      </c>
      <c r="E17" s="1162">
        <v>47702.92</v>
      </c>
      <c r="F17" s="1162">
        <v>47768.05300000001</v>
      </c>
      <c r="G17" s="1162">
        <v>60678.955</v>
      </c>
      <c r="H17" s="1162">
        <v>41759.371573</v>
      </c>
      <c r="I17" s="1163">
        <v>75029.92783100001</v>
      </c>
      <c r="J17" s="1163">
        <f>SUM(J5:J16)</f>
        <v>78469.0276728</v>
      </c>
      <c r="K17" s="1164">
        <f>SUM(K5:K16)</f>
        <v>11895.400722999999</v>
      </c>
    </row>
    <row r="18" spans="1:9" ht="21" customHeight="1" thickTop="1">
      <c r="A18" s="1165" t="s">
        <v>1072</v>
      </c>
      <c r="B18" s="1165"/>
      <c r="C18" s="1165"/>
      <c r="D18" s="1166"/>
      <c r="E18" s="1165"/>
      <c r="F18" s="1165"/>
      <c r="G18" s="1166"/>
      <c r="H18" s="1167"/>
      <c r="I18" s="1167"/>
    </row>
    <row r="19" spans="1:9" ht="21" customHeight="1">
      <c r="A19" s="1165" t="s">
        <v>924</v>
      </c>
      <c r="B19" s="1165"/>
      <c r="C19" s="1165"/>
      <c r="D19" s="1166"/>
      <c r="E19" s="1165"/>
      <c r="F19" s="1165"/>
      <c r="G19" s="1168"/>
      <c r="H19" s="1167"/>
      <c r="I19" s="1169"/>
    </row>
  </sheetData>
  <sheetProtection/>
  <mergeCells count="3">
    <mergeCell ref="A3:K3"/>
    <mergeCell ref="A1:K1"/>
    <mergeCell ref="A2:K2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9.57421875" style="1416" bestFit="1" customWidth="1"/>
    <col min="2" max="2" width="10.28125" style="1416" customWidth="1"/>
    <col min="3" max="3" width="10.8515625" style="1416" customWidth="1"/>
    <col min="4" max="4" width="11.00390625" style="1416" customWidth="1"/>
    <col min="5" max="5" width="9.7109375" style="1416" customWidth="1"/>
    <col min="6" max="6" width="12.7109375" style="1416" customWidth="1"/>
    <col min="7" max="7" width="10.140625" style="1416" customWidth="1"/>
    <col min="8" max="8" width="12.7109375" style="1416" customWidth="1"/>
    <col min="9" max="16384" width="9.140625" style="1416" customWidth="1"/>
  </cols>
  <sheetData>
    <row r="1" spans="1:8" ht="12.75">
      <c r="A1" s="1696" t="s">
        <v>1199</v>
      </c>
      <c r="B1" s="1696"/>
      <c r="C1" s="1696"/>
      <c r="D1" s="1696"/>
      <c r="E1" s="1696"/>
      <c r="F1" s="1696"/>
      <c r="G1" s="1696"/>
      <c r="H1" s="1696"/>
    </row>
    <row r="2" spans="1:8" ht="15.75">
      <c r="A2" s="1744" t="s">
        <v>53</v>
      </c>
      <c r="B2" s="1744"/>
      <c r="C2" s="1744"/>
      <c r="D2" s="1744"/>
      <c r="E2" s="1744"/>
      <c r="F2" s="1744"/>
      <c r="G2" s="1744"/>
      <c r="H2" s="1744"/>
    </row>
    <row r="3" spans="1:8" ht="12.75">
      <c r="A3" s="1696" t="s">
        <v>1185</v>
      </c>
      <c r="B3" s="1696"/>
      <c r="C3" s="1696"/>
      <c r="D3" s="1696"/>
      <c r="E3" s="1696"/>
      <c r="F3" s="1696"/>
      <c r="G3" s="1696"/>
      <c r="H3" s="1696"/>
    </row>
    <row r="4" ht="13.5" thickBot="1">
      <c r="A4" s="1417"/>
    </row>
    <row r="5" spans="1:8" ht="13.5" thickTop="1">
      <c r="A5" s="1739" t="s">
        <v>697</v>
      </c>
      <c r="B5" s="1418" t="s">
        <v>651</v>
      </c>
      <c r="C5" s="1741" t="s">
        <v>19</v>
      </c>
      <c r="D5" s="1741"/>
      <c r="E5" s="1741" t="s">
        <v>23</v>
      </c>
      <c r="F5" s="1741"/>
      <c r="G5" s="1742" t="s">
        <v>25</v>
      </c>
      <c r="H5" s="1743"/>
    </row>
    <row r="6" spans="1:8" ht="25.5">
      <c r="A6" s="1740"/>
      <c r="B6" s="1419" t="s">
        <v>194</v>
      </c>
      <c r="C6" s="1419" t="s">
        <v>194</v>
      </c>
      <c r="D6" s="1419" t="s">
        <v>158</v>
      </c>
      <c r="E6" s="1419" t="s">
        <v>194</v>
      </c>
      <c r="F6" s="1419" t="s">
        <v>158</v>
      </c>
      <c r="G6" s="1443" t="s">
        <v>194</v>
      </c>
      <c r="H6" s="1420" t="s">
        <v>1186</v>
      </c>
    </row>
    <row r="7" spans="1:8" ht="18" customHeight="1">
      <c r="A7" s="1421" t="s">
        <v>1167</v>
      </c>
      <c r="B7" s="1422">
        <v>95.89015008218848</v>
      </c>
      <c r="C7" s="1422">
        <v>112.68935709970962</v>
      </c>
      <c r="D7" s="1422">
        <v>17.519220694849636</v>
      </c>
      <c r="E7" s="1422">
        <v>120.00897205061004</v>
      </c>
      <c r="F7" s="1422">
        <v>6.495391525238617</v>
      </c>
      <c r="G7" s="1442">
        <v>133.69</v>
      </c>
      <c r="H7" s="1423">
        <v>11.4</v>
      </c>
    </row>
    <row r="8" spans="1:8" ht="18" customHeight="1">
      <c r="A8" s="1421" t="s">
        <v>704</v>
      </c>
      <c r="B8" s="1422">
        <v>97.76822821801284</v>
      </c>
      <c r="C8" s="1422">
        <v>114.00424675175967</v>
      </c>
      <c r="D8" s="1422">
        <v>16.606640858359654</v>
      </c>
      <c r="E8" s="1422">
        <v>123.76951213976085</v>
      </c>
      <c r="F8" s="1422">
        <v>8.56570317881642</v>
      </c>
      <c r="G8" s="1442">
        <v>132.8</v>
      </c>
      <c r="H8" s="1423">
        <v>7.3</v>
      </c>
    </row>
    <row r="9" spans="1:8" ht="18" customHeight="1">
      <c r="A9" s="1421" t="s">
        <v>1168</v>
      </c>
      <c r="B9" s="1422">
        <v>97.92759911754173</v>
      </c>
      <c r="C9" s="1422">
        <v>113.62847620478178</v>
      </c>
      <c r="D9" s="1422">
        <v>16.03314819185387</v>
      </c>
      <c r="E9" s="1422">
        <v>127.20757236063568</v>
      </c>
      <c r="F9" s="1422">
        <v>11.950434089586466</v>
      </c>
      <c r="G9" s="1442"/>
      <c r="H9" s="1423"/>
    </row>
    <row r="10" spans="1:8" ht="18" customHeight="1">
      <c r="A10" s="1421" t="s">
        <v>706</v>
      </c>
      <c r="B10" s="1422">
        <v>97.77832091552528</v>
      </c>
      <c r="C10" s="1422">
        <v>106.22663500669962</v>
      </c>
      <c r="D10" s="1422">
        <v>8.640273234465951</v>
      </c>
      <c r="E10" s="1422">
        <v>127.56560210157848</v>
      </c>
      <c r="F10" s="1422">
        <v>20.08815123771268</v>
      </c>
      <c r="G10" s="1442"/>
      <c r="H10" s="1423"/>
    </row>
    <row r="11" spans="1:8" ht="18" customHeight="1">
      <c r="A11" s="1421" t="s">
        <v>707</v>
      </c>
      <c r="B11" s="1422">
        <v>99.39144687183534</v>
      </c>
      <c r="C11" s="1422">
        <v>111.03290658759045</v>
      </c>
      <c r="D11" s="1422">
        <v>11.712737948937075</v>
      </c>
      <c r="E11" s="1422">
        <v>126.22402759654616</v>
      </c>
      <c r="F11" s="1422">
        <v>13.681638602311025</v>
      </c>
      <c r="G11" s="1442"/>
      <c r="H11" s="1423"/>
    </row>
    <row r="12" spans="1:8" ht="18" customHeight="1">
      <c r="A12" s="1421" t="s">
        <v>708</v>
      </c>
      <c r="B12" s="1422">
        <v>99.55267795748958</v>
      </c>
      <c r="C12" s="1422">
        <v>109.67740254546072</v>
      </c>
      <c r="D12" s="1422">
        <v>10.170218215821933</v>
      </c>
      <c r="E12" s="1422">
        <v>123.76239118394099</v>
      </c>
      <c r="F12" s="1422">
        <v>12.842197491540801</v>
      </c>
      <c r="G12" s="1442"/>
      <c r="H12" s="1423"/>
    </row>
    <row r="13" spans="1:8" ht="18" customHeight="1">
      <c r="A13" s="1421" t="s">
        <v>709</v>
      </c>
      <c r="B13" s="1422">
        <v>98.31640502411686</v>
      </c>
      <c r="C13" s="1422">
        <v>112.45944271084433</v>
      </c>
      <c r="D13" s="1422">
        <v>14.385226639702921</v>
      </c>
      <c r="E13" s="1422">
        <v>125.54712052321088</v>
      </c>
      <c r="F13" s="1422">
        <v>11.637686882387982</v>
      </c>
      <c r="G13" s="1442"/>
      <c r="H13" s="1423"/>
    </row>
    <row r="14" spans="1:8" ht="18" customHeight="1">
      <c r="A14" s="1421" t="s">
        <v>710</v>
      </c>
      <c r="B14" s="1422">
        <v>99.71511891048164</v>
      </c>
      <c r="C14" s="1422">
        <v>112.27075204399073</v>
      </c>
      <c r="D14" s="1422">
        <v>12.591503947140453</v>
      </c>
      <c r="E14" s="1422">
        <v>124.2700520648766</v>
      </c>
      <c r="F14" s="1422">
        <v>10.68782367840933</v>
      </c>
      <c r="G14" s="1442"/>
      <c r="H14" s="1423"/>
    </row>
    <row r="15" spans="1:8" ht="18" customHeight="1">
      <c r="A15" s="1421" t="s">
        <v>711</v>
      </c>
      <c r="B15" s="1422">
        <v>99.94206996980736</v>
      </c>
      <c r="C15" s="1422">
        <v>111.60232184290282</v>
      </c>
      <c r="D15" s="1422">
        <v>11.667010575844628</v>
      </c>
      <c r="E15" s="1422">
        <v>123.28091277401391</v>
      </c>
      <c r="F15" s="1422">
        <v>10.464469500509566</v>
      </c>
      <c r="G15" s="1442"/>
      <c r="H15" s="1423"/>
    </row>
    <row r="16" spans="1:8" ht="18" customHeight="1">
      <c r="A16" s="1421" t="s">
        <v>712</v>
      </c>
      <c r="B16" s="1422">
        <v>102.98385261181733</v>
      </c>
      <c r="C16" s="1422">
        <v>112.06722997872829</v>
      </c>
      <c r="D16" s="1422">
        <v>8.820195726362499</v>
      </c>
      <c r="E16" s="1422">
        <v>124.21153671280301</v>
      </c>
      <c r="F16" s="1422">
        <v>10.836626136275385</v>
      </c>
      <c r="G16" s="1442"/>
      <c r="H16" s="1423"/>
    </row>
    <row r="17" spans="1:8" ht="18" customHeight="1">
      <c r="A17" s="1421" t="s">
        <v>713</v>
      </c>
      <c r="B17" s="1422">
        <v>106.39581040724244</v>
      </c>
      <c r="C17" s="1422">
        <v>113.22717848462969</v>
      </c>
      <c r="D17" s="1422">
        <v>6.420711540463287</v>
      </c>
      <c r="E17" s="1422">
        <v>126.24976047545293</v>
      </c>
      <c r="F17" s="1422">
        <v>11.501286321102697</v>
      </c>
      <c r="G17" s="1442"/>
      <c r="H17" s="1423"/>
    </row>
    <row r="18" spans="1:8" ht="18" customHeight="1">
      <c r="A18" s="1421" t="s">
        <v>714</v>
      </c>
      <c r="B18" s="1422">
        <v>104.33831991394102</v>
      </c>
      <c r="C18" s="1422">
        <v>119.53589074776228</v>
      </c>
      <c r="D18" s="1422">
        <v>14.565665659899764</v>
      </c>
      <c r="E18" s="1422">
        <v>131.59262703397923</v>
      </c>
      <c r="F18" s="1422">
        <v>10.08628974176331</v>
      </c>
      <c r="G18" s="1442"/>
      <c r="H18" s="1423"/>
    </row>
    <row r="19" spans="1:8" ht="18" customHeight="1" thickBot="1">
      <c r="A19" s="1424" t="s">
        <v>210</v>
      </c>
      <c r="B19" s="1425">
        <v>99.99999999999999</v>
      </c>
      <c r="C19" s="1426">
        <v>112.36848666707168</v>
      </c>
      <c r="D19" s="1426">
        <v>12.368486667071693</v>
      </c>
      <c r="E19" s="1426">
        <v>125.30750725145072</v>
      </c>
      <c r="F19" s="1426">
        <v>11.514812531662116</v>
      </c>
      <c r="G19" s="1425"/>
      <c r="H19" s="1427"/>
    </row>
    <row r="20" ht="9" customHeight="1" thickTop="1">
      <c r="A20" s="1428"/>
    </row>
    <row r="21" ht="9" customHeight="1">
      <c r="A21" s="1428"/>
    </row>
    <row r="22" spans="1:8" ht="12.75">
      <c r="A22" s="1696" t="s">
        <v>1200</v>
      </c>
      <c r="B22" s="1696"/>
      <c r="C22" s="1696"/>
      <c r="D22" s="1696"/>
      <c r="E22" s="1696"/>
      <c r="F22" s="1696"/>
      <c r="G22" s="1696"/>
      <c r="H22" s="1696"/>
    </row>
    <row r="23" spans="1:8" ht="16.5" customHeight="1">
      <c r="A23" s="1744" t="s">
        <v>1187</v>
      </c>
      <c r="B23" s="1744"/>
      <c r="C23" s="1744"/>
      <c r="D23" s="1744"/>
      <c r="E23" s="1744"/>
      <c r="F23" s="1744"/>
      <c r="G23" s="1744"/>
      <c r="H23" s="1744"/>
    </row>
    <row r="24" spans="1:8" ht="12.75">
      <c r="A24" s="1696" t="s">
        <v>1185</v>
      </c>
      <c r="B24" s="1696"/>
      <c r="C24" s="1696"/>
      <c r="D24" s="1696"/>
      <c r="E24" s="1696"/>
      <c r="F24" s="1696"/>
      <c r="G24" s="1696"/>
      <c r="H24" s="1696"/>
    </row>
    <row r="25" ht="13.5" thickBot="1">
      <c r="A25" s="1417"/>
    </row>
    <row r="26" spans="1:8" ht="12.75" customHeight="1" thickTop="1">
      <c r="A26" s="1739" t="s">
        <v>697</v>
      </c>
      <c r="B26" s="1418" t="s">
        <v>651</v>
      </c>
      <c r="C26" s="1741" t="s">
        <v>19</v>
      </c>
      <c r="D26" s="1741"/>
      <c r="E26" s="1741" t="s">
        <v>23</v>
      </c>
      <c r="F26" s="1741"/>
      <c r="G26" s="1742" t="s">
        <v>25</v>
      </c>
      <c r="H26" s="1743"/>
    </row>
    <row r="27" spans="1:8" ht="25.5">
      <c r="A27" s="1740"/>
      <c r="B27" s="1419" t="s">
        <v>194</v>
      </c>
      <c r="C27" s="1419" t="s">
        <v>194</v>
      </c>
      <c r="D27" s="1419" t="s">
        <v>158</v>
      </c>
      <c r="E27" s="1419" t="s">
        <v>194</v>
      </c>
      <c r="F27" s="1419" t="s">
        <v>158</v>
      </c>
      <c r="G27" s="1443" t="s">
        <v>194</v>
      </c>
      <c r="H27" s="1420" t="s">
        <v>1186</v>
      </c>
    </row>
    <row r="28" spans="1:8" ht="18" customHeight="1">
      <c r="A28" s="1421" t="s">
        <v>1167</v>
      </c>
      <c r="B28" s="1422">
        <v>98.80316026219549</v>
      </c>
      <c r="C28" s="1422">
        <v>102.86640075318743</v>
      </c>
      <c r="D28" s="1422">
        <v>4.112460047036208</v>
      </c>
      <c r="E28" s="1422">
        <v>112.18683074574837</v>
      </c>
      <c r="F28" s="1422">
        <v>9.060713628859162</v>
      </c>
      <c r="G28" s="1442">
        <v>102.6</v>
      </c>
      <c r="H28" s="1423">
        <v>-8.5</v>
      </c>
    </row>
    <row r="29" spans="1:8" ht="18" customHeight="1">
      <c r="A29" s="1421" t="s">
        <v>704</v>
      </c>
      <c r="B29" s="1422">
        <v>100.86868553366786</v>
      </c>
      <c r="C29" s="1422">
        <v>104.4636963719881</v>
      </c>
      <c r="D29" s="1422">
        <v>3.56405044766872</v>
      </c>
      <c r="E29" s="1422">
        <v>110.9195363735987</v>
      </c>
      <c r="F29" s="1422">
        <v>6.179984268048287</v>
      </c>
      <c r="G29" s="1442">
        <v>106.1</v>
      </c>
      <c r="H29" s="1423">
        <v>-4.3</v>
      </c>
    </row>
    <row r="30" spans="1:8" ht="18" customHeight="1">
      <c r="A30" s="1421" t="s">
        <v>1168</v>
      </c>
      <c r="B30" s="1422">
        <v>101.16020557889989</v>
      </c>
      <c r="C30" s="1422">
        <v>107.15943410332939</v>
      </c>
      <c r="D30" s="1422">
        <v>5.930423421046129</v>
      </c>
      <c r="E30" s="1422">
        <v>111.49470151978906</v>
      </c>
      <c r="F30" s="1422">
        <v>4.045623656690239</v>
      </c>
      <c r="G30" s="1442"/>
      <c r="H30" s="1423"/>
    </row>
    <row r="31" spans="1:8" ht="18" customHeight="1">
      <c r="A31" s="1421" t="s">
        <v>706</v>
      </c>
      <c r="B31" s="1422">
        <v>100.22216477566462</v>
      </c>
      <c r="C31" s="1429">
        <v>107.1476900720676</v>
      </c>
      <c r="D31" s="1422">
        <v>6.9101733253367</v>
      </c>
      <c r="E31" s="1422">
        <v>109.78352242116462</v>
      </c>
      <c r="F31" s="1422">
        <v>2.4599992284706644</v>
      </c>
      <c r="G31" s="1442"/>
      <c r="H31" s="1423"/>
    </row>
    <row r="32" spans="1:8" ht="18" customHeight="1">
      <c r="A32" s="1421" t="s">
        <v>707</v>
      </c>
      <c r="B32" s="1422">
        <v>99.60247267562818</v>
      </c>
      <c r="C32" s="1429">
        <v>107.67627899454415</v>
      </c>
      <c r="D32" s="1422">
        <v>8.10603000310006</v>
      </c>
      <c r="E32" s="1422">
        <v>109.46035821527954</v>
      </c>
      <c r="F32" s="1422">
        <v>1.65689159896192</v>
      </c>
      <c r="G32" s="1442"/>
      <c r="H32" s="1423"/>
    </row>
    <row r="33" spans="1:8" ht="18" customHeight="1">
      <c r="A33" s="1421" t="s">
        <v>708</v>
      </c>
      <c r="B33" s="1422">
        <v>99.03383042193983</v>
      </c>
      <c r="C33" s="1429">
        <v>110.03982842329214</v>
      </c>
      <c r="D33" s="1422">
        <v>11.113372020915051</v>
      </c>
      <c r="E33" s="1422">
        <v>107.51457989716832</v>
      </c>
      <c r="F33" s="1422">
        <v>-2.2948495670221263</v>
      </c>
      <c r="G33" s="1442"/>
      <c r="H33" s="1423"/>
    </row>
    <row r="34" spans="1:8" ht="18" customHeight="1">
      <c r="A34" s="1421" t="s">
        <v>709</v>
      </c>
      <c r="B34" s="1422">
        <v>98.7143056477293</v>
      </c>
      <c r="C34" s="1422">
        <v>112.78410133672875</v>
      </c>
      <c r="D34" s="1422">
        <v>14.253046300309052</v>
      </c>
      <c r="E34" s="1422">
        <v>106.24675220840489</v>
      </c>
      <c r="F34" s="1422">
        <v>-5.796339245374611</v>
      </c>
      <c r="G34" s="1442"/>
      <c r="H34" s="1423"/>
    </row>
    <row r="35" spans="1:8" ht="18" customHeight="1">
      <c r="A35" s="1421" t="s">
        <v>710</v>
      </c>
      <c r="B35" s="1422">
        <v>99.90916301590127</v>
      </c>
      <c r="C35" s="1422">
        <v>112.06370773024058</v>
      </c>
      <c r="D35" s="1422">
        <v>12.165595574456802</v>
      </c>
      <c r="E35" s="1422">
        <v>104.02237886174382</v>
      </c>
      <c r="F35" s="1422">
        <v>-7.175676257164213</v>
      </c>
      <c r="G35" s="1442"/>
      <c r="H35" s="1423"/>
    </row>
    <row r="36" spans="1:8" ht="18" customHeight="1">
      <c r="A36" s="1421" t="s">
        <v>711</v>
      </c>
      <c r="B36" s="1422">
        <v>99.95650022174974</v>
      </c>
      <c r="C36" s="1422">
        <v>110.48672511906376</v>
      </c>
      <c r="D36" s="1422">
        <v>10.53480751522224</v>
      </c>
      <c r="E36" s="1422">
        <v>103.29179547125935</v>
      </c>
      <c r="F36" s="1422">
        <v>-6.512030870723109</v>
      </c>
      <c r="G36" s="1442"/>
      <c r="H36" s="1423"/>
    </row>
    <row r="37" spans="1:8" ht="18" customHeight="1">
      <c r="A37" s="1421" t="s">
        <v>712</v>
      </c>
      <c r="B37" s="1422">
        <v>99.10487221419845</v>
      </c>
      <c r="C37" s="1422">
        <v>109.15708229953579</v>
      </c>
      <c r="D37" s="1422">
        <v>10.14300292281412</v>
      </c>
      <c r="E37" s="1422">
        <v>104.32305416239645</v>
      </c>
      <c r="F37" s="1422">
        <v>-4.428506181462765</v>
      </c>
      <c r="G37" s="1442"/>
      <c r="H37" s="1423"/>
    </row>
    <row r="38" spans="1:8" ht="18" customHeight="1">
      <c r="A38" s="1421" t="s">
        <v>713</v>
      </c>
      <c r="B38" s="1422">
        <v>100.43279739214724</v>
      </c>
      <c r="C38" s="1422">
        <v>109.72889947384357</v>
      </c>
      <c r="D38" s="1422">
        <v>9.256042172557471</v>
      </c>
      <c r="E38" s="1422">
        <v>105.67746698738517</v>
      </c>
      <c r="F38" s="1422">
        <v>-3.6922201041706018</v>
      </c>
      <c r="G38" s="1442"/>
      <c r="H38" s="1423"/>
    </row>
    <row r="39" spans="1:8" ht="18" customHeight="1">
      <c r="A39" s="1421" t="s">
        <v>714</v>
      </c>
      <c r="B39" s="1422">
        <v>102.19184226027814</v>
      </c>
      <c r="C39" s="1422">
        <v>110.13879962172938</v>
      </c>
      <c r="D39" s="1422">
        <v>7.776508560449159</v>
      </c>
      <c r="E39" s="1422">
        <v>106.15061622924758</v>
      </c>
      <c r="F39" s="1422">
        <v>-3.621052168880695</v>
      </c>
      <c r="G39" s="1442"/>
      <c r="H39" s="1423"/>
    </row>
    <row r="40" spans="1:8" ht="18" customHeight="1" thickBot="1">
      <c r="A40" s="1424" t="s">
        <v>210</v>
      </c>
      <c r="B40" s="1426">
        <v>100</v>
      </c>
      <c r="C40" s="1426">
        <v>108.64272035829589</v>
      </c>
      <c r="D40" s="1426">
        <v>8.64272035829589</v>
      </c>
      <c r="E40" s="1426">
        <v>107.58929942443217</v>
      </c>
      <c r="F40" s="1426">
        <v>-0.9696194373535576</v>
      </c>
      <c r="G40" s="1425"/>
      <c r="H40" s="1427"/>
    </row>
    <row r="41" ht="13.5" thickTop="1"/>
  </sheetData>
  <sheetProtection/>
  <mergeCells count="14">
    <mergeCell ref="A5:A6"/>
    <mergeCell ref="C5:D5"/>
    <mergeCell ref="E5:F5"/>
    <mergeCell ref="A24:H24"/>
    <mergeCell ref="A1:H1"/>
    <mergeCell ref="A2:H2"/>
    <mergeCell ref="A3:H3"/>
    <mergeCell ref="G5:H5"/>
    <mergeCell ref="A26:A27"/>
    <mergeCell ref="C26:D26"/>
    <mergeCell ref="E26:F26"/>
    <mergeCell ref="G26:H26"/>
    <mergeCell ref="A23:H23"/>
    <mergeCell ref="A22:H22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1.28125" style="1416" customWidth="1"/>
    <col min="2" max="2" width="0" style="1416" hidden="1" customWidth="1"/>
    <col min="3" max="9" width="10.7109375" style="1416" customWidth="1"/>
    <col min="10" max="16384" width="9.140625" style="1416" customWidth="1"/>
  </cols>
  <sheetData>
    <row r="1" spans="1:9" ht="12.75">
      <c r="A1" s="1696" t="s">
        <v>695</v>
      </c>
      <c r="B1" s="1696"/>
      <c r="C1" s="1696"/>
      <c r="D1" s="1696"/>
      <c r="E1" s="1696"/>
      <c r="F1" s="1696"/>
      <c r="G1" s="1696"/>
      <c r="H1" s="1696"/>
      <c r="I1" s="1696"/>
    </row>
    <row r="2" spans="1:9" ht="15.75" customHeight="1">
      <c r="A2" s="1744" t="s">
        <v>1188</v>
      </c>
      <c r="B2" s="1744"/>
      <c r="C2" s="1744"/>
      <c r="D2" s="1744"/>
      <c r="E2" s="1744"/>
      <c r="F2" s="1744"/>
      <c r="G2" s="1744"/>
      <c r="H2" s="1744"/>
      <c r="I2" s="1744"/>
    </row>
    <row r="3" spans="1:9" ht="12.75">
      <c r="A3" s="1696" t="s">
        <v>1189</v>
      </c>
      <c r="B3" s="1696"/>
      <c r="C3" s="1696"/>
      <c r="D3" s="1696"/>
      <c r="E3" s="1696"/>
      <c r="F3" s="1696"/>
      <c r="G3" s="1696"/>
      <c r="H3" s="1696"/>
      <c r="I3" s="1696"/>
    </row>
    <row r="4" spans="1:7" ht="14.25" customHeight="1" thickBot="1">
      <c r="A4" s="1430"/>
      <c r="B4" s="1430"/>
      <c r="C4" s="13"/>
      <c r="D4" s="13"/>
      <c r="E4" s="13"/>
      <c r="F4" s="13"/>
      <c r="G4" s="13"/>
    </row>
    <row r="5" spans="1:9" ht="13.5" thickTop="1">
      <c r="A5" s="1745" t="s">
        <v>192</v>
      </c>
      <c r="B5" s="1431" t="s">
        <v>1190</v>
      </c>
      <c r="C5" s="1418" t="s">
        <v>651</v>
      </c>
      <c r="D5" s="1741" t="s">
        <v>19</v>
      </c>
      <c r="E5" s="1741"/>
      <c r="F5" s="1741" t="s">
        <v>23</v>
      </c>
      <c r="G5" s="1741"/>
      <c r="H5" s="1742" t="s">
        <v>25</v>
      </c>
      <c r="I5" s="1743"/>
    </row>
    <row r="6" spans="1:9" ht="25.5">
      <c r="A6" s="1746"/>
      <c r="B6" s="1432" t="s">
        <v>1070</v>
      </c>
      <c r="C6" s="1433" t="s">
        <v>194</v>
      </c>
      <c r="D6" s="1433" t="s">
        <v>194</v>
      </c>
      <c r="E6" s="1433" t="s">
        <v>158</v>
      </c>
      <c r="F6" s="1433" t="s">
        <v>194</v>
      </c>
      <c r="G6" s="1433" t="s">
        <v>158</v>
      </c>
      <c r="H6" s="1441" t="s">
        <v>194</v>
      </c>
      <c r="I6" s="1434" t="s">
        <v>158</v>
      </c>
    </row>
    <row r="7" spans="1:9" ht="18" customHeight="1">
      <c r="A7" s="1435" t="s">
        <v>1167</v>
      </c>
      <c r="B7" s="1436" t="e">
        <f>#REF!/#REF!*100</f>
        <v>#REF!</v>
      </c>
      <c r="C7" s="1422">
        <v>97.05170343511614</v>
      </c>
      <c r="D7" s="1422">
        <v>109.54923694675671</v>
      </c>
      <c r="E7" s="1422">
        <v>12.877191300403894</v>
      </c>
      <c r="F7" s="1422">
        <v>106.97242381558061</v>
      </c>
      <c r="G7" s="1422">
        <v>-2.3521963301565307</v>
      </c>
      <c r="H7" s="1442">
        <v>130.32</v>
      </c>
      <c r="I7" s="1423">
        <v>21.8</v>
      </c>
    </row>
    <row r="8" spans="1:9" ht="18" customHeight="1">
      <c r="A8" s="1435" t="s">
        <v>704</v>
      </c>
      <c r="B8" s="1436">
        <v>119.26005299026343</v>
      </c>
      <c r="C8" s="1422">
        <v>96.92624395841844</v>
      </c>
      <c r="D8" s="1422">
        <v>109.13288607536758</v>
      </c>
      <c r="E8" s="1422">
        <v>12.593743054962303</v>
      </c>
      <c r="F8" s="1422">
        <v>111.58495264790949</v>
      </c>
      <c r="G8" s="1422">
        <v>2.2468631232280387</v>
      </c>
      <c r="H8" s="1442">
        <v>125.2</v>
      </c>
      <c r="I8" s="1423">
        <v>12.2</v>
      </c>
    </row>
    <row r="9" spans="1:9" ht="18" customHeight="1">
      <c r="A9" s="1435" t="s">
        <v>1168</v>
      </c>
      <c r="B9" s="1436">
        <v>114.67234438917441</v>
      </c>
      <c r="C9" s="1422">
        <v>96.80446827597945</v>
      </c>
      <c r="D9" s="1422">
        <v>106.03683861862743</v>
      </c>
      <c r="E9" s="1422">
        <v>9.537132435175891</v>
      </c>
      <c r="F9" s="1422">
        <v>114.09293053989455</v>
      </c>
      <c r="G9" s="1422">
        <v>7.597446346209651</v>
      </c>
      <c r="H9" s="1442"/>
      <c r="I9" s="1423"/>
    </row>
    <row r="10" spans="1:9" ht="18" customHeight="1">
      <c r="A10" s="1435" t="s">
        <v>706</v>
      </c>
      <c r="B10" s="1436">
        <v>114.79947437475082</v>
      </c>
      <c r="C10" s="1422">
        <v>97.56157346470256</v>
      </c>
      <c r="D10" s="1422">
        <v>99.14038738049464</v>
      </c>
      <c r="E10" s="1422">
        <v>1.6182743468803267</v>
      </c>
      <c r="F10" s="1422">
        <v>116.19740311501039</v>
      </c>
      <c r="G10" s="1422">
        <v>17.20491132342663</v>
      </c>
      <c r="H10" s="1442"/>
      <c r="I10" s="1423"/>
    </row>
    <row r="11" spans="1:9" ht="18" customHeight="1">
      <c r="A11" s="1435" t="s">
        <v>707</v>
      </c>
      <c r="B11" s="1436">
        <v>114.04653450932751</v>
      </c>
      <c r="C11" s="1422">
        <v>99.78813196286795</v>
      </c>
      <c r="D11" s="1422">
        <v>103.11733245649803</v>
      </c>
      <c r="E11" s="1422">
        <v>3.3362689812340705</v>
      </c>
      <c r="F11" s="1422">
        <v>115.31483146464487</v>
      </c>
      <c r="G11" s="1422">
        <v>11.828757317100468</v>
      </c>
      <c r="H11" s="1442"/>
      <c r="I11" s="1423"/>
    </row>
    <row r="12" spans="1:9" ht="18" customHeight="1">
      <c r="A12" s="1435" t="s">
        <v>708</v>
      </c>
      <c r="B12" s="1436">
        <v>110.64310744940586</v>
      </c>
      <c r="C12" s="1422">
        <v>100.52390938867978</v>
      </c>
      <c r="D12" s="1422">
        <v>99.67064118235693</v>
      </c>
      <c r="E12" s="1422">
        <v>-0.8488211526112224</v>
      </c>
      <c r="F12" s="1422">
        <v>115.11219343675323</v>
      </c>
      <c r="G12" s="1422">
        <v>15.492578427527633</v>
      </c>
      <c r="H12" s="1442"/>
      <c r="I12" s="1423"/>
    </row>
    <row r="13" spans="1:9" ht="18" customHeight="1">
      <c r="A13" s="1435" t="s">
        <v>709</v>
      </c>
      <c r="B13" s="1436">
        <v>108.23736158781901</v>
      </c>
      <c r="C13" s="1422">
        <v>99.59691696051392</v>
      </c>
      <c r="D13" s="1422">
        <v>99.71214149686301</v>
      </c>
      <c r="E13" s="1422">
        <v>0.11569086661063466</v>
      </c>
      <c r="F13" s="1422">
        <v>118.16560780789607</v>
      </c>
      <c r="G13" s="1422">
        <v>18.506739534436335</v>
      </c>
      <c r="H13" s="1442"/>
      <c r="I13" s="1423"/>
    </row>
    <row r="14" spans="1:9" ht="18" customHeight="1">
      <c r="A14" s="1435" t="s">
        <v>710</v>
      </c>
      <c r="B14" s="1436">
        <v>107.33775077517294</v>
      </c>
      <c r="C14" s="1422">
        <v>99.80577947050887</v>
      </c>
      <c r="D14" s="1422">
        <v>100.1847559017488</v>
      </c>
      <c r="E14" s="1422">
        <v>0.37971391361351436</v>
      </c>
      <c r="F14" s="1422">
        <v>119.4647280947535</v>
      </c>
      <c r="G14" s="1422">
        <v>19.24441699684587</v>
      </c>
      <c r="H14" s="1442"/>
      <c r="I14" s="1423"/>
    </row>
    <row r="15" spans="1:9" ht="18" customHeight="1">
      <c r="A15" s="1435" t="s">
        <v>711</v>
      </c>
      <c r="B15" s="1436">
        <v>107.36413717226232</v>
      </c>
      <c r="C15" s="1422">
        <v>99.98556346819831</v>
      </c>
      <c r="D15" s="1422">
        <v>101.00971109663794</v>
      </c>
      <c r="E15" s="1422">
        <v>1.0242955011854065</v>
      </c>
      <c r="F15" s="1422">
        <v>119.35208620544937</v>
      </c>
      <c r="G15" s="1422">
        <v>18.159021454148032</v>
      </c>
      <c r="H15" s="1442"/>
      <c r="I15" s="1423"/>
    </row>
    <row r="16" spans="1:9" ht="18" customHeight="1">
      <c r="A16" s="1435" t="s">
        <v>712</v>
      </c>
      <c r="B16" s="1436">
        <v>104.19551313105273</v>
      </c>
      <c r="C16" s="1422">
        <v>103.9140158409519</v>
      </c>
      <c r="D16" s="1422">
        <v>102.6660181986239</v>
      </c>
      <c r="E16" s="1422">
        <v>-1.2009906769825562</v>
      </c>
      <c r="F16" s="1422">
        <v>119.0643216018645</v>
      </c>
      <c r="G16" s="1422">
        <v>15.972474330810655</v>
      </c>
      <c r="H16" s="1442"/>
      <c r="I16" s="1423"/>
    </row>
    <row r="17" spans="1:9" ht="18" customHeight="1">
      <c r="A17" s="1435" t="s">
        <v>713</v>
      </c>
      <c r="B17" s="1436">
        <v>102.83721998627165</v>
      </c>
      <c r="C17" s="1422">
        <v>105.93731646427429</v>
      </c>
      <c r="D17" s="1422">
        <v>103.18811090565983</v>
      </c>
      <c r="E17" s="1422">
        <v>-2.5951247873468617</v>
      </c>
      <c r="F17" s="1422">
        <v>119.46705771299713</v>
      </c>
      <c r="G17" s="1422">
        <v>15.775990726509576</v>
      </c>
      <c r="H17" s="1442"/>
      <c r="I17" s="1423"/>
    </row>
    <row r="18" spans="1:9" ht="18" customHeight="1">
      <c r="A18" s="1435" t="s">
        <v>714</v>
      </c>
      <c r="B18" s="1436">
        <v>105.06694292248395</v>
      </c>
      <c r="C18" s="1422">
        <v>102.10043933663108</v>
      </c>
      <c r="D18" s="1422">
        <v>108.53204425534608</v>
      </c>
      <c r="E18" s="1422">
        <v>6.299292109321513</v>
      </c>
      <c r="F18" s="1422">
        <v>123.96784089296848</v>
      </c>
      <c r="G18" s="1422">
        <v>14.222340271511172</v>
      </c>
      <c r="H18" s="1442"/>
      <c r="I18" s="1423"/>
    </row>
    <row r="19" spans="1:9" ht="18" customHeight="1" thickBot="1">
      <c r="A19" s="1437" t="s">
        <v>210</v>
      </c>
      <c r="B19" s="1438" t="e">
        <f>AVERAGE(B7:B18)</f>
        <v>#REF!</v>
      </c>
      <c r="C19" s="1426">
        <v>99.99999999999999</v>
      </c>
      <c r="D19" s="1426">
        <v>103.42937501609724</v>
      </c>
      <c r="E19" s="1426">
        <v>3.4293750160972536</v>
      </c>
      <c r="F19" s="1426">
        <v>116.46837364106395</v>
      </c>
      <c r="G19" s="1426">
        <v>12.606668678929339</v>
      </c>
      <c r="H19" s="1425"/>
      <c r="I19" s="1427"/>
    </row>
    <row r="20" spans="1:2" ht="13.5" thickTop="1">
      <c r="A20" s="1439"/>
      <c r="B20" s="1439"/>
    </row>
    <row r="22" ht="12.75">
      <c r="H22" s="1440"/>
    </row>
  </sheetData>
  <sheetProtection/>
  <mergeCells count="7">
    <mergeCell ref="H5:I5"/>
    <mergeCell ref="A2:I2"/>
    <mergeCell ref="A1:I1"/>
    <mergeCell ref="A3:I3"/>
    <mergeCell ref="A5:A6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0">
      <selection activeCell="D8" sqref="D8:I34"/>
    </sheetView>
  </sheetViews>
  <sheetFormatPr defaultColWidth="9.140625" defaultRowHeight="15"/>
  <cols>
    <col min="1" max="2" width="11.7109375" style="742" customWidth="1"/>
    <col min="3" max="3" width="23.140625" style="742" bestFit="1" customWidth="1"/>
    <col min="4" max="9" width="11.7109375" style="742" customWidth="1"/>
    <col min="10" max="11" width="9.140625" style="742" customWidth="1"/>
    <col min="12" max="12" width="15.00390625" style="742" customWidth="1"/>
    <col min="13" max="16384" width="9.140625" style="742" customWidth="1"/>
  </cols>
  <sheetData>
    <row r="1" spans="2:9" ht="15" customHeight="1">
      <c r="B1" s="1696" t="s">
        <v>1201</v>
      </c>
      <c r="C1" s="1696"/>
      <c r="D1" s="1696"/>
      <c r="E1" s="1696"/>
      <c r="F1" s="1696"/>
      <c r="G1" s="1696"/>
      <c r="H1" s="1696"/>
      <c r="I1" s="1696"/>
    </row>
    <row r="2" spans="2:9" ht="15" customHeight="1">
      <c r="B2" s="1207" t="s">
        <v>56</v>
      </c>
      <c r="C2" s="1208"/>
      <c r="D2" s="1208"/>
      <c r="E2" s="1208"/>
      <c r="F2" s="1208"/>
      <c r="G2" s="1208"/>
      <c r="H2" s="1208"/>
      <c r="I2" s="1209"/>
    </row>
    <row r="3" spans="2:9" ht="15" customHeight="1" thickBot="1">
      <c r="B3" s="1747" t="s">
        <v>89</v>
      </c>
      <c r="C3" s="1747"/>
      <c r="D3" s="1747"/>
      <c r="E3" s="1747"/>
      <c r="F3" s="1747"/>
      <c r="G3" s="1747"/>
      <c r="H3" s="1747"/>
      <c r="I3" s="1747"/>
    </row>
    <row r="4" spans="2:9" ht="15" customHeight="1" thickTop="1">
      <c r="B4" s="1210"/>
      <c r="C4" s="1211"/>
      <c r="D4" s="1212"/>
      <c r="E4" s="1212"/>
      <c r="F4" s="1212"/>
      <c r="G4" s="1212"/>
      <c r="H4" s="1213" t="s">
        <v>195</v>
      </c>
      <c r="I4" s="1214"/>
    </row>
    <row r="5" spans="2:9" ht="15" customHeight="1">
      <c r="B5" s="1215"/>
      <c r="C5" s="1216"/>
      <c r="D5" s="1217" t="s">
        <v>93</v>
      </c>
      <c r="E5" s="1217" t="s">
        <v>151</v>
      </c>
      <c r="F5" s="1217" t="s">
        <v>93</v>
      </c>
      <c r="G5" s="1217" t="str">
        <f>E5</f>
        <v>Mid-Sep</v>
      </c>
      <c r="H5" s="1218" t="s">
        <v>1135</v>
      </c>
      <c r="I5" s="1219"/>
    </row>
    <row r="6" spans="2:9" ht="15" customHeight="1">
      <c r="B6" s="1220"/>
      <c r="C6" s="1221"/>
      <c r="D6" s="1222">
        <v>2014</v>
      </c>
      <c r="E6" s="1222">
        <v>2014</v>
      </c>
      <c r="F6" s="1222">
        <v>2015</v>
      </c>
      <c r="G6" s="1222">
        <v>2015</v>
      </c>
      <c r="H6" s="1223" t="s">
        <v>23</v>
      </c>
      <c r="I6" s="1224" t="s">
        <v>25</v>
      </c>
    </row>
    <row r="7" spans="2:9" ht="15" customHeight="1">
      <c r="B7" s="1225"/>
      <c r="C7" s="1226"/>
      <c r="D7" s="1227"/>
      <c r="E7" s="1227"/>
      <c r="F7" s="1226"/>
      <c r="G7" s="1227"/>
      <c r="H7" s="1228"/>
      <c r="I7" s="1229"/>
    </row>
    <row r="8" spans="2:10" ht="15" customHeight="1">
      <c r="B8" s="1230" t="s">
        <v>1121</v>
      </c>
      <c r="C8" s="1231"/>
      <c r="D8" s="1232">
        <v>572400.9</v>
      </c>
      <c r="E8" s="1232">
        <v>572569.1</v>
      </c>
      <c r="F8" s="1232">
        <v>702876.6</v>
      </c>
      <c r="G8" s="1233">
        <v>755348.6</v>
      </c>
      <c r="H8" s="1234">
        <v>0.029384999219942642</v>
      </c>
      <c r="I8" s="1235">
        <v>7.46532179332759</v>
      </c>
      <c r="J8" s="1147"/>
    </row>
    <row r="9" spans="2:10" ht="15" customHeight="1">
      <c r="B9" s="99"/>
      <c r="C9" s="1236" t="s">
        <v>1136</v>
      </c>
      <c r="D9" s="1237">
        <v>426132.87371916004</v>
      </c>
      <c r="E9" s="1238">
        <v>428411.643643</v>
      </c>
      <c r="F9" s="1239">
        <v>517456.66892682</v>
      </c>
      <c r="G9" s="1238">
        <v>563371.8179216</v>
      </c>
      <c r="H9" s="1240">
        <v>0.5347557216019254</v>
      </c>
      <c r="I9" s="1241">
        <v>8.873235529074492</v>
      </c>
      <c r="J9" s="1147"/>
    </row>
    <row r="10" spans="2:10" ht="15" customHeight="1">
      <c r="B10" s="99"/>
      <c r="C10" s="1242" t="s">
        <v>1137</v>
      </c>
      <c r="D10" s="1237">
        <v>146268.02628084</v>
      </c>
      <c r="E10" s="1238">
        <v>144157.456357</v>
      </c>
      <c r="F10" s="1239">
        <v>185419.93107318</v>
      </c>
      <c r="G10" s="1238">
        <v>191976.78207840002</v>
      </c>
      <c r="H10" s="1240">
        <v>-1.4429468814924888</v>
      </c>
      <c r="I10" s="1241">
        <v>3.536216935941056</v>
      </c>
      <c r="J10" s="1147"/>
    </row>
    <row r="11" spans="2:10" ht="15" customHeight="1">
      <c r="B11" s="1243"/>
      <c r="C11" s="1244"/>
      <c r="D11" s="1245"/>
      <c r="E11" s="1246"/>
      <c r="F11" s="1247"/>
      <c r="G11" s="1246"/>
      <c r="H11" s="1248"/>
      <c r="I11" s="1249"/>
      <c r="J11" s="1147"/>
    </row>
    <row r="12" spans="2:10" ht="15" customHeight="1">
      <c r="B12" s="1225"/>
      <c r="C12" s="1226"/>
      <c r="D12" s="1237"/>
      <c r="E12" s="1250"/>
      <c r="F12" s="1251"/>
      <c r="G12" s="1239"/>
      <c r="H12" s="1252"/>
      <c r="I12" s="1253"/>
      <c r="J12" s="1147"/>
    </row>
    <row r="13" spans="2:10" ht="15" customHeight="1">
      <c r="B13" s="1230" t="s">
        <v>1138</v>
      </c>
      <c r="C13" s="1236"/>
      <c r="D13" s="1232">
        <v>93006.1</v>
      </c>
      <c r="E13" s="1232">
        <v>97986.3</v>
      </c>
      <c r="F13" s="1232">
        <v>120995.09999999999</v>
      </c>
      <c r="G13" s="1232">
        <v>121406.3</v>
      </c>
      <c r="H13" s="1254">
        <v>5.354702541016138</v>
      </c>
      <c r="I13" s="1255">
        <v>0.3398484732026503</v>
      </c>
      <c r="J13" s="1147"/>
    </row>
    <row r="14" spans="2:10" ht="15" customHeight="1">
      <c r="B14" s="99"/>
      <c r="C14" s="1236" t="s">
        <v>1136</v>
      </c>
      <c r="D14" s="1237">
        <v>87372.34000000001</v>
      </c>
      <c r="E14" s="1238">
        <v>92426.46</v>
      </c>
      <c r="F14" s="1239">
        <v>114843.4</v>
      </c>
      <c r="G14" s="1238">
        <v>114560.22</v>
      </c>
      <c r="H14" s="1256">
        <v>5.7845766749522625</v>
      </c>
      <c r="I14" s="1257">
        <v>-0.24657925488098442</v>
      </c>
      <c r="J14" s="1147"/>
    </row>
    <row r="15" spans="2:10" ht="15" customHeight="1">
      <c r="B15" s="99"/>
      <c r="C15" s="1242" t="s">
        <v>1137</v>
      </c>
      <c r="D15" s="1237">
        <v>5633.76</v>
      </c>
      <c r="E15" s="1238">
        <v>5559.84</v>
      </c>
      <c r="F15" s="1239">
        <v>6151.7</v>
      </c>
      <c r="G15" s="1238">
        <v>6846.08</v>
      </c>
      <c r="H15" s="1256">
        <v>-1.3120899718837933</v>
      </c>
      <c r="I15" s="1257">
        <v>11.287611554529647</v>
      </c>
      <c r="J15" s="1147"/>
    </row>
    <row r="16" spans="2:10" ht="15" customHeight="1">
      <c r="B16" s="1243"/>
      <c r="C16" s="1244"/>
      <c r="D16" s="1245"/>
      <c r="E16" s="1258"/>
      <c r="F16" s="1259"/>
      <c r="G16" s="1246"/>
      <c r="H16" s="1260"/>
      <c r="I16" s="1261"/>
      <c r="J16" s="1147"/>
    </row>
    <row r="17" spans="2:10" ht="15" customHeight="1">
      <c r="B17" s="99"/>
      <c r="C17" s="1236"/>
      <c r="D17" s="1237"/>
      <c r="E17" s="1238"/>
      <c r="F17" s="1239"/>
      <c r="G17" s="1239"/>
      <c r="H17" s="1256"/>
      <c r="I17" s="1241"/>
      <c r="J17" s="1147"/>
    </row>
    <row r="18" spans="2:10" ht="15" customHeight="1">
      <c r="B18" s="1230" t="s">
        <v>1139</v>
      </c>
      <c r="C18" s="1231"/>
      <c r="D18" s="1232">
        <v>665407</v>
      </c>
      <c r="E18" s="1232">
        <v>670555.4</v>
      </c>
      <c r="F18" s="1232">
        <v>823871.7</v>
      </c>
      <c r="G18" s="1232">
        <v>876754.8999999999</v>
      </c>
      <c r="H18" s="1254">
        <v>0.7737219476200181</v>
      </c>
      <c r="I18" s="1255">
        <v>6.41886351964753</v>
      </c>
      <c r="J18" s="1147"/>
    </row>
    <row r="19" spans="2:10" ht="15" customHeight="1">
      <c r="B19" s="99"/>
      <c r="C19" s="1236"/>
      <c r="D19" s="1237"/>
      <c r="E19" s="1262"/>
      <c r="F19" s="1263"/>
      <c r="G19" s="1238"/>
      <c r="H19" s="1264"/>
      <c r="I19" s="1265"/>
      <c r="J19" s="1147"/>
    </row>
    <row r="20" spans="2:12" ht="15" customHeight="1">
      <c r="B20" s="99"/>
      <c r="C20" s="1236" t="s">
        <v>1136</v>
      </c>
      <c r="D20" s="1237">
        <v>513505.21371916006</v>
      </c>
      <c r="E20" s="1238">
        <v>520838.103643</v>
      </c>
      <c r="F20" s="1239">
        <v>632300.06892682</v>
      </c>
      <c r="G20" s="1238">
        <v>677932.0379215999</v>
      </c>
      <c r="H20" s="1256">
        <v>1.4280069078033364</v>
      </c>
      <c r="I20" s="1257">
        <v>7.216821765056821</v>
      </c>
      <c r="J20" s="1147"/>
      <c r="L20" s="1266"/>
    </row>
    <row r="21" spans="2:10" ht="15" customHeight="1">
      <c r="B21" s="99"/>
      <c r="C21" s="786" t="s">
        <v>1140</v>
      </c>
      <c r="D21" s="1237">
        <v>77.1715977919018</v>
      </c>
      <c r="E21" s="1238">
        <v>77.67264325110199</v>
      </c>
      <c r="F21" s="1239">
        <v>76.74739512557841</v>
      </c>
      <c r="G21" s="1238">
        <v>77.32286844608453</v>
      </c>
      <c r="H21" s="1256" t="s">
        <v>3</v>
      </c>
      <c r="I21" s="1257" t="s">
        <v>3</v>
      </c>
      <c r="J21" s="1147"/>
    </row>
    <row r="22" spans="2:12" ht="15" customHeight="1">
      <c r="B22" s="99"/>
      <c r="C22" s="1242" t="s">
        <v>1137</v>
      </c>
      <c r="D22" s="1237">
        <v>151901.78628084</v>
      </c>
      <c r="E22" s="1238">
        <v>149717.29635699998</v>
      </c>
      <c r="F22" s="1239">
        <v>191571.63107318</v>
      </c>
      <c r="G22" s="1238">
        <v>198822.8620784</v>
      </c>
      <c r="H22" s="1256">
        <v>-1.4380936375568751</v>
      </c>
      <c r="I22" s="1257">
        <v>3.785127768970156</v>
      </c>
      <c r="J22" s="1147"/>
      <c r="L22" s="1267"/>
    </row>
    <row r="23" spans="2:10" ht="15" customHeight="1">
      <c r="B23" s="1243"/>
      <c r="C23" s="790" t="s">
        <v>1140</v>
      </c>
      <c r="D23" s="1245">
        <v>22.8284022080982</v>
      </c>
      <c r="E23" s="1238">
        <v>22.327356748898</v>
      </c>
      <c r="F23" s="1239">
        <v>23.25260487442159</v>
      </c>
      <c r="G23" s="1246">
        <v>22.677131553915466</v>
      </c>
      <c r="H23" s="1256" t="s">
        <v>3</v>
      </c>
      <c r="I23" s="1257" t="s">
        <v>3</v>
      </c>
      <c r="J23" s="1147"/>
    </row>
    <row r="24" spans="2:10" ht="15" customHeight="1">
      <c r="B24" s="1268" t="s">
        <v>1141</v>
      </c>
      <c r="C24" s="783"/>
      <c r="D24" s="1269"/>
      <c r="E24" s="1270"/>
      <c r="F24" s="1270"/>
      <c r="G24" s="1239"/>
      <c r="H24" s="1271"/>
      <c r="I24" s="1272"/>
      <c r="J24" s="1147"/>
    </row>
    <row r="25" spans="2:10" ht="15" customHeight="1">
      <c r="B25" s="1273"/>
      <c r="C25" s="786" t="s">
        <v>1142</v>
      </c>
      <c r="D25" s="1237">
        <v>11.466384480852438</v>
      </c>
      <c r="E25" s="1238">
        <v>10.835017564043318</v>
      </c>
      <c r="F25" s="1238">
        <v>12.978223696560523</v>
      </c>
      <c r="G25" s="1238">
        <v>17.19609419896167</v>
      </c>
      <c r="H25" s="1256" t="s">
        <v>3</v>
      </c>
      <c r="I25" s="1257" t="s">
        <v>3</v>
      </c>
      <c r="J25" s="1147"/>
    </row>
    <row r="26" spans="2:10" ht="15" customHeight="1">
      <c r="B26" s="1274"/>
      <c r="C26" s="789" t="s">
        <v>1143</v>
      </c>
      <c r="D26" s="1245">
        <v>9.974219048524375</v>
      </c>
      <c r="E26" s="1238">
        <v>9.248625406447298</v>
      </c>
      <c r="F26" s="1246">
        <v>11.190818568106023</v>
      </c>
      <c r="G26" s="1246">
        <v>13.81941626985816</v>
      </c>
      <c r="H26" s="1275" t="s">
        <v>3</v>
      </c>
      <c r="I26" s="1261" t="s">
        <v>3</v>
      </c>
      <c r="J26" s="1147"/>
    </row>
    <row r="27" spans="2:10" ht="15" customHeight="1">
      <c r="B27" s="1276" t="s">
        <v>1144</v>
      </c>
      <c r="C27" s="1226"/>
      <c r="D27" s="1237">
        <v>665407</v>
      </c>
      <c r="E27" s="1250">
        <v>670555.4</v>
      </c>
      <c r="F27" s="1238">
        <v>823871.7</v>
      </c>
      <c r="G27" s="1250">
        <v>876754.9</v>
      </c>
      <c r="H27" s="1256">
        <v>0.7737219476200181</v>
      </c>
      <c r="I27" s="1257">
        <v>6.418863519647559</v>
      </c>
      <c r="J27" s="1147"/>
    </row>
    <row r="28" spans="2:10" ht="15" customHeight="1">
      <c r="B28" s="1277" t="s">
        <v>1145</v>
      </c>
      <c r="C28" s="1236"/>
      <c r="D28" s="1237">
        <v>21352.1</v>
      </c>
      <c r="E28" s="1238">
        <v>21840.6</v>
      </c>
      <c r="F28" s="1238">
        <v>23623</v>
      </c>
      <c r="G28" s="1238">
        <v>26234</v>
      </c>
      <c r="H28" s="1256">
        <v>2.2878311735145473</v>
      </c>
      <c r="I28" s="1257">
        <v>11.052787537569316</v>
      </c>
      <c r="J28" s="1147"/>
    </row>
    <row r="29" spans="2:10" ht="15" customHeight="1">
      <c r="B29" s="1277" t="s">
        <v>1146</v>
      </c>
      <c r="C29" s="1236"/>
      <c r="D29" s="1237">
        <v>686759.1</v>
      </c>
      <c r="E29" s="1238">
        <v>692396</v>
      </c>
      <c r="F29" s="1238">
        <v>847494.7</v>
      </c>
      <c r="G29" s="1238">
        <v>902988.9</v>
      </c>
      <c r="H29" s="1256">
        <v>0.8207972781139716</v>
      </c>
      <c r="I29" s="1257">
        <v>6.548029149916815</v>
      </c>
      <c r="J29" s="1147"/>
    </row>
    <row r="30" spans="2:10" ht="15" customHeight="1">
      <c r="B30" s="1277" t="s">
        <v>1147</v>
      </c>
      <c r="C30" s="1236"/>
      <c r="D30" s="1237">
        <v>87539.20000000001</v>
      </c>
      <c r="E30" s="1238">
        <v>91286.19999999998</v>
      </c>
      <c r="F30" s="1238">
        <v>100392.1</v>
      </c>
      <c r="G30" s="1238">
        <v>105172.09999999999</v>
      </c>
      <c r="H30" s="1256">
        <v>4.280368109372688</v>
      </c>
      <c r="I30" s="1257">
        <v>4.761330821847537</v>
      </c>
      <c r="J30" s="1147"/>
    </row>
    <row r="31" spans="2:10" ht="15" customHeight="1">
      <c r="B31" s="1277" t="s">
        <v>1148</v>
      </c>
      <c r="C31" s="1236"/>
      <c r="D31" s="1237">
        <v>599219.8999999999</v>
      </c>
      <c r="E31" s="1238">
        <v>601109.8</v>
      </c>
      <c r="F31" s="1238">
        <v>747102.6</v>
      </c>
      <c r="G31" s="1238">
        <v>797816.8</v>
      </c>
      <c r="H31" s="1256">
        <v>0.31539339731543237</v>
      </c>
      <c r="I31" s="1257">
        <v>6.788117187652688</v>
      </c>
      <c r="J31" s="1147"/>
    </row>
    <row r="32" spans="2:10" ht="15" customHeight="1">
      <c r="B32" s="1277" t="s">
        <v>1149</v>
      </c>
      <c r="C32" s="1236"/>
      <c r="D32" s="1237">
        <v>-130981.69999999995</v>
      </c>
      <c r="E32" s="1238">
        <v>-1889.9000000001397</v>
      </c>
      <c r="F32" s="1238">
        <v>-147882.70000000007</v>
      </c>
      <c r="G32" s="1238">
        <v>-50714.20000000007</v>
      </c>
      <c r="H32" s="1256" t="s">
        <v>3</v>
      </c>
      <c r="I32" s="1241" t="s">
        <v>3</v>
      </c>
      <c r="J32" s="1147"/>
    </row>
    <row r="33" spans="2:10" ht="15" customHeight="1">
      <c r="B33" s="1277" t="s">
        <v>1150</v>
      </c>
      <c r="C33" s="1236"/>
      <c r="D33" s="1237">
        <v>3854.6</v>
      </c>
      <c r="E33" s="1238">
        <v>2634.3</v>
      </c>
      <c r="F33" s="1238">
        <v>3031</v>
      </c>
      <c r="G33" s="1238">
        <v>18654.9</v>
      </c>
      <c r="H33" s="1256" t="s">
        <v>3</v>
      </c>
      <c r="I33" s="1241" t="s">
        <v>3</v>
      </c>
      <c r="J33" s="1147"/>
    </row>
    <row r="34" spans="2:10" ht="15" customHeight="1" thickBot="1">
      <c r="B34" s="1278" t="s">
        <v>1151</v>
      </c>
      <c r="C34" s="1279"/>
      <c r="D34" s="1280">
        <v>-127127.09999999995</v>
      </c>
      <c r="E34" s="1280">
        <v>744.3999999998605</v>
      </c>
      <c r="F34" s="1281">
        <v>-144851.70000000007</v>
      </c>
      <c r="G34" s="1281">
        <v>-32059.30000000007</v>
      </c>
      <c r="H34" s="1282" t="s">
        <v>3</v>
      </c>
      <c r="I34" s="1283" t="s">
        <v>3</v>
      </c>
      <c r="J34" s="1147"/>
    </row>
    <row r="35" spans="2:9" ht="15" customHeight="1" thickTop="1">
      <c r="B35" s="1284" t="s">
        <v>1152</v>
      </c>
      <c r="C35" s="13"/>
      <c r="D35" s="13"/>
      <c r="E35" s="13"/>
      <c r="F35" s="13"/>
      <c r="G35" s="13"/>
      <c r="H35" s="13"/>
      <c r="I35" s="13"/>
    </row>
    <row r="36" spans="2:9" ht="15" customHeight="1">
      <c r="B36" s="1285" t="s">
        <v>1153</v>
      </c>
      <c r="C36" s="13"/>
      <c r="D36" s="13"/>
      <c r="E36" s="13"/>
      <c r="F36" s="13"/>
      <c r="G36" s="13"/>
      <c r="H36" s="13"/>
      <c r="I36" s="13"/>
    </row>
    <row r="37" spans="2:9" ht="15" customHeight="1">
      <c r="B37" s="1286" t="s">
        <v>1154</v>
      </c>
      <c r="C37" s="1285"/>
      <c r="D37" s="13"/>
      <c r="E37" s="13"/>
      <c r="F37" s="13"/>
      <c r="G37" s="13"/>
      <c r="H37" s="13"/>
      <c r="I37" s="13"/>
    </row>
    <row r="38" spans="2:9" ht="15" customHeight="1">
      <c r="B38" s="1287" t="s">
        <v>1155</v>
      </c>
      <c r="C38" s="1285"/>
      <c r="D38" s="13"/>
      <c r="E38" s="13"/>
      <c r="F38" s="13"/>
      <c r="G38" s="13"/>
      <c r="H38" s="13"/>
      <c r="I38" s="13"/>
    </row>
    <row r="39" spans="2:9" ht="15" customHeight="1">
      <c r="B39" s="1285" t="s">
        <v>1156</v>
      </c>
      <c r="C39" s="13"/>
      <c r="D39" s="1288">
        <v>95.9</v>
      </c>
      <c r="E39" s="1289">
        <v>97.52</v>
      </c>
      <c r="F39" s="1289">
        <v>101.14</v>
      </c>
      <c r="G39" s="1289">
        <v>105.92</v>
      </c>
      <c r="H39" s="13"/>
      <c r="I39" s="13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7">
      <selection activeCell="D8" sqref="D8:I34"/>
    </sheetView>
  </sheetViews>
  <sheetFormatPr defaultColWidth="9.140625" defaultRowHeight="15"/>
  <cols>
    <col min="1" max="1" width="9.140625" style="742" customWidth="1"/>
    <col min="2" max="2" width="11.7109375" style="742" customWidth="1"/>
    <col min="3" max="3" width="23.140625" style="742" bestFit="1" customWidth="1"/>
    <col min="4" max="9" width="11.7109375" style="742" customWidth="1"/>
    <col min="10" max="16384" width="9.140625" style="742" customWidth="1"/>
  </cols>
  <sheetData>
    <row r="1" spans="2:9" ht="12.75">
      <c r="B1" s="1696" t="s">
        <v>1202</v>
      </c>
      <c r="C1" s="1696"/>
      <c r="D1" s="1696"/>
      <c r="E1" s="1696"/>
      <c r="F1" s="1696"/>
      <c r="G1" s="1696"/>
      <c r="H1" s="1696"/>
      <c r="I1" s="1696"/>
    </row>
    <row r="2" spans="2:9" ht="15.75">
      <c r="B2" s="1207" t="s">
        <v>56</v>
      </c>
      <c r="C2" s="1208"/>
      <c r="D2" s="1208"/>
      <c r="E2" s="1208"/>
      <c r="F2" s="1208"/>
      <c r="G2" s="1208"/>
      <c r="H2" s="1208"/>
      <c r="I2" s="1208"/>
    </row>
    <row r="3" spans="2:9" ht="13.5" customHeight="1" thickBot="1">
      <c r="B3" s="1748" t="s">
        <v>1157</v>
      </c>
      <c r="C3" s="1748"/>
      <c r="D3" s="1748"/>
      <c r="E3" s="1748"/>
      <c r="F3" s="1748"/>
      <c r="G3" s="1748"/>
      <c r="H3" s="1748"/>
      <c r="I3" s="1748"/>
    </row>
    <row r="4" spans="2:9" ht="15" customHeight="1" thickTop="1">
      <c r="B4" s="1210"/>
      <c r="C4" s="1290"/>
      <c r="D4" s="1291"/>
      <c r="E4" s="1292"/>
      <c r="F4" s="1292"/>
      <c r="G4" s="1292"/>
      <c r="H4" s="1293" t="s">
        <v>195</v>
      </c>
      <c r="I4" s="1214"/>
    </row>
    <row r="5" spans="2:9" ht="15" customHeight="1">
      <c r="B5" s="1294"/>
      <c r="C5" s="1295"/>
      <c r="D5" s="1217" t="s">
        <v>93</v>
      </c>
      <c r="E5" s="1217" t="s">
        <v>151</v>
      </c>
      <c r="F5" s="1217" t="s">
        <v>93</v>
      </c>
      <c r="G5" s="1217" t="str">
        <f>E5</f>
        <v>Mid-Sep</v>
      </c>
      <c r="H5" s="1218" t="s">
        <v>1135</v>
      </c>
      <c r="I5" s="1219"/>
    </row>
    <row r="6" spans="2:9" ht="15" customHeight="1">
      <c r="B6" s="1296"/>
      <c r="C6" s="1297"/>
      <c r="D6" s="1222">
        <v>2014</v>
      </c>
      <c r="E6" s="1222">
        <v>2014</v>
      </c>
      <c r="F6" s="1222">
        <v>2015</v>
      </c>
      <c r="G6" s="1222">
        <v>2015</v>
      </c>
      <c r="H6" s="1223" t="s">
        <v>23</v>
      </c>
      <c r="I6" s="1224" t="s">
        <v>25</v>
      </c>
    </row>
    <row r="7" spans="2:9" ht="15" customHeight="1">
      <c r="B7" s="1298"/>
      <c r="C7" s="1299"/>
      <c r="D7" s="1300"/>
      <c r="E7" s="1301"/>
      <c r="F7" s="1301"/>
      <c r="G7" s="1301"/>
      <c r="H7" s="1300"/>
      <c r="I7" s="1302"/>
    </row>
    <row r="8" spans="2:9" ht="15" customHeight="1">
      <c r="B8" s="1230" t="s">
        <v>1121</v>
      </c>
      <c r="C8" s="1303"/>
      <c r="D8" s="1304">
        <v>5968.726798748697</v>
      </c>
      <c r="E8" s="1304">
        <v>5871.299220672682</v>
      </c>
      <c r="F8" s="1304">
        <v>6949.541229978247</v>
      </c>
      <c r="G8" s="1305">
        <v>7131.312311178247</v>
      </c>
      <c r="H8" s="1305">
        <v>-1.6323008467473983</v>
      </c>
      <c r="I8" s="1306">
        <v>2.615583895177039</v>
      </c>
    </row>
    <row r="9" spans="2:9" ht="15" customHeight="1">
      <c r="B9" s="1298"/>
      <c r="C9" s="1299" t="s">
        <v>1136</v>
      </c>
      <c r="D9" s="1307">
        <v>4443.512760366632</v>
      </c>
      <c r="E9" s="1307">
        <v>4393.0644344032</v>
      </c>
      <c r="F9" s="1307">
        <v>5116.24153576053</v>
      </c>
      <c r="G9" s="1308">
        <v>5318.842691858005</v>
      </c>
      <c r="H9" s="1308">
        <v>-1.1353253311974356</v>
      </c>
      <c r="I9" s="1309">
        <v>3.9599607383930646</v>
      </c>
    </row>
    <row r="10" spans="2:9" ht="15" customHeight="1">
      <c r="B10" s="1298"/>
      <c r="C10" s="1310" t="s">
        <v>1137</v>
      </c>
      <c r="D10" s="1307">
        <v>1525.2140383820645</v>
      </c>
      <c r="E10" s="1307">
        <v>1478.234786269483</v>
      </c>
      <c r="F10" s="1307">
        <v>1833.2996942177178</v>
      </c>
      <c r="G10" s="1308">
        <v>1812.469619320242</v>
      </c>
      <c r="H10" s="1308">
        <v>-3.0801743840764004</v>
      </c>
      <c r="I10" s="1309">
        <v>-1.136206751311562</v>
      </c>
    </row>
    <row r="11" spans="2:9" ht="15" customHeight="1">
      <c r="B11" s="1298"/>
      <c r="C11" s="1299"/>
      <c r="D11" s="1307"/>
      <c r="E11" s="1307"/>
      <c r="F11" s="1307"/>
      <c r="G11" s="1308"/>
      <c r="H11" s="1308"/>
      <c r="I11" s="1309"/>
    </row>
    <row r="12" spans="2:9" ht="15" customHeight="1">
      <c r="B12" s="1311"/>
      <c r="C12" s="1312"/>
      <c r="D12" s="1313"/>
      <c r="E12" s="1313"/>
      <c r="F12" s="1313"/>
      <c r="G12" s="1314"/>
      <c r="H12" s="1314"/>
      <c r="I12" s="1315"/>
    </row>
    <row r="13" spans="2:9" ht="15" customHeight="1">
      <c r="B13" s="1316" t="s">
        <v>1138</v>
      </c>
      <c r="C13" s="1317"/>
      <c r="D13" s="1304">
        <v>969.8237747653806</v>
      </c>
      <c r="E13" s="1304">
        <v>1004.7815832649713</v>
      </c>
      <c r="F13" s="1304">
        <v>1196.313031441566</v>
      </c>
      <c r="G13" s="1305">
        <v>1146.2075151057402</v>
      </c>
      <c r="H13" s="1305">
        <v>3.604552642365121</v>
      </c>
      <c r="I13" s="1306">
        <v>-4.188328223378818</v>
      </c>
    </row>
    <row r="14" spans="2:9" ht="15" customHeight="1">
      <c r="B14" s="1298"/>
      <c r="C14" s="1299" t="s">
        <v>1136</v>
      </c>
      <c r="D14" s="1307">
        <v>911.0775808133473</v>
      </c>
      <c r="E14" s="1307">
        <v>947.7692780968008</v>
      </c>
      <c r="F14" s="1307">
        <v>1135.4894206051017</v>
      </c>
      <c r="G14" s="1308">
        <v>1081.5730740181268</v>
      </c>
      <c r="H14" s="1308">
        <v>4.027285717062384</v>
      </c>
      <c r="I14" s="1309">
        <v>-4.7482914070870805</v>
      </c>
    </row>
    <row r="15" spans="2:9" ht="15" customHeight="1">
      <c r="B15" s="1298"/>
      <c r="C15" s="1310" t="s">
        <v>1137</v>
      </c>
      <c r="D15" s="1307">
        <v>58.746193952033366</v>
      </c>
      <c r="E15" s="1307">
        <v>57.012305168170634</v>
      </c>
      <c r="F15" s="1307">
        <v>60.823610836464304</v>
      </c>
      <c r="G15" s="1308">
        <v>64.6344410876133</v>
      </c>
      <c r="H15" s="1308">
        <v>-2.951491266444364</v>
      </c>
      <c r="I15" s="1309">
        <v>6.265379839738756</v>
      </c>
    </row>
    <row r="16" spans="2:9" ht="15" customHeight="1">
      <c r="B16" s="1298"/>
      <c r="C16" s="1299"/>
      <c r="D16" s="1318"/>
      <c r="E16" s="1318"/>
      <c r="F16" s="1318"/>
      <c r="G16" s="1319"/>
      <c r="H16" s="1319"/>
      <c r="I16" s="1320"/>
    </row>
    <row r="17" spans="2:9" ht="15" customHeight="1">
      <c r="B17" s="1311"/>
      <c r="C17" s="1312"/>
      <c r="D17" s="1313"/>
      <c r="E17" s="1313"/>
      <c r="F17" s="1313"/>
      <c r="G17" s="1314"/>
      <c r="H17" s="1314"/>
      <c r="I17" s="1315"/>
    </row>
    <row r="18" spans="2:9" ht="15" customHeight="1">
      <c r="B18" s="1316" t="s">
        <v>1139</v>
      </c>
      <c r="C18" s="1321"/>
      <c r="D18" s="1304">
        <v>6938.550573514077</v>
      </c>
      <c r="E18" s="1304">
        <v>6876.080803937654</v>
      </c>
      <c r="F18" s="1304">
        <v>8145.854261419814</v>
      </c>
      <c r="G18" s="1305">
        <v>8277.519826283988</v>
      </c>
      <c r="H18" s="1305">
        <v>-0.9003288066369777</v>
      </c>
      <c r="I18" s="1306">
        <v>1.6163506077903236</v>
      </c>
    </row>
    <row r="19" spans="2:9" ht="15" customHeight="1">
      <c r="B19" s="1298"/>
      <c r="C19" s="1299"/>
      <c r="D19" s="1322"/>
      <c r="E19" s="1322"/>
      <c r="F19" s="1322"/>
      <c r="G19" s="1323"/>
      <c r="H19" s="1323"/>
      <c r="I19" s="1324"/>
    </row>
    <row r="20" spans="2:9" ht="15" customHeight="1">
      <c r="B20" s="1298"/>
      <c r="C20" s="1299" t="s">
        <v>1136</v>
      </c>
      <c r="D20" s="1307">
        <v>5354.590341179979</v>
      </c>
      <c r="E20" s="1307">
        <v>5340.833712500001</v>
      </c>
      <c r="F20" s="1307">
        <v>6251.730956365631</v>
      </c>
      <c r="G20" s="1308">
        <v>6400.415765876132</v>
      </c>
      <c r="H20" s="1308">
        <v>-0.25691281318351855</v>
      </c>
      <c r="I20" s="1309">
        <v>2.378298275281793</v>
      </c>
    </row>
    <row r="21" spans="2:9" ht="15" customHeight="1">
      <c r="B21" s="1298"/>
      <c r="C21" s="1325" t="s">
        <v>1140</v>
      </c>
      <c r="D21" s="1307">
        <v>77.1715977919018</v>
      </c>
      <c r="E21" s="1307">
        <v>77.67264325110199</v>
      </c>
      <c r="F21" s="1307">
        <v>76.74739512557841</v>
      </c>
      <c r="G21" s="1308">
        <v>77.32286844608453</v>
      </c>
      <c r="H21" s="1308" t="s">
        <v>3</v>
      </c>
      <c r="I21" s="1309" t="s">
        <v>3</v>
      </c>
    </row>
    <row r="22" spans="2:9" ht="15" customHeight="1">
      <c r="B22" s="1298"/>
      <c r="C22" s="1310" t="s">
        <v>1137</v>
      </c>
      <c r="D22" s="1307">
        <v>1583.9602323340978</v>
      </c>
      <c r="E22" s="1307">
        <v>1535.2470914376538</v>
      </c>
      <c r="F22" s="1307">
        <v>1894.1233050541823</v>
      </c>
      <c r="G22" s="1308">
        <v>1877.104060407855</v>
      </c>
      <c r="H22" s="1308">
        <v>-3.0754017621175507</v>
      </c>
      <c r="I22" s="1309">
        <v>-0.8985288656189425</v>
      </c>
    </row>
    <row r="23" spans="2:9" ht="15" customHeight="1">
      <c r="B23" s="1243"/>
      <c r="C23" s="1326" t="s">
        <v>1140</v>
      </c>
      <c r="D23" s="1313">
        <v>22.8284022080982</v>
      </c>
      <c r="E23" s="1313">
        <v>22.327356748898</v>
      </c>
      <c r="F23" s="1313">
        <v>23.25260487442159</v>
      </c>
      <c r="G23" s="1314">
        <v>22.677131553915466</v>
      </c>
      <c r="H23" s="1314" t="s">
        <v>3</v>
      </c>
      <c r="I23" s="1315" t="s">
        <v>3</v>
      </c>
    </row>
    <row r="24" spans="2:9" ht="15" customHeight="1">
      <c r="B24" s="1268" t="s">
        <v>1141</v>
      </c>
      <c r="C24" s="1327"/>
      <c r="D24" s="1318"/>
      <c r="E24" s="1318"/>
      <c r="F24" s="1318"/>
      <c r="G24" s="1319"/>
      <c r="H24" s="1319"/>
      <c r="I24" s="1320"/>
    </row>
    <row r="25" spans="2:9" ht="15" customHeight="1">
      <c r="B25" s="1328"/>
      <c r="C25" s="1325" t="s">
        <v>1142</v>
      </c>
      <c r="D25" s="1307">
        <v>11.466384480852438</v>
      </c>
      <c r="E25" s="1307">
        <v>10.835017564043318</v>
      </c>
      <c r="F25" s="1307">
        <v>12.978223696560523</v>
      </c>
      <c r="G25" s="1307">
        <v>17.19609419896167</v>
      </c>
      <c r="H25" s="1308" t="s">
        <v>3</v>
      </c>
      <c r="I25" s="1309" t="s">
        <v>3</v>
      </c>
    </row>
    <row r="26" spans="2:9" ht="15" customHeight="1">
      <c r="B26" s="1329"/>
      <c r="C26" s="1326" t="s">
        <v>1143</v>
      </c>
      <c r="D26" s="1313">
        <v>9.974219048524375</v>
      </c>
      <c r="E26" s="1313">
        <v>9.248625406447298</v>
      </c>
      <c r="F26" s="1313">
        <v>11.190818568106023</v>
      </c>
      <c r="G26" s="1313">
        <v>13.81941626985816</v>
      </c>
      <c r="H26" s="1314" t="s">
        <v>3</v>
      </c>
      <c r="I26" s="1315" t="s">
        <v>3</v>
      </c>
    </row>
    <row r="27" spans="2:9" ht="15" customHeight="1">
      <c r="B27" s="1276" t="s">
        <v>1144</v>
      </c>
      <c r="C27" s="1317"/>
      <c r="D27" s="1330">
        <v>6938.550573514077</v>
      </c>
      <c r="E27" s="1331">
        <v>6876.080803937654</v>
      </c>
      <c r="F27" s="1331">
        <v>8145.854261419814</v>
      </c>
      <c r="G27" s="1332">
        <v>8277.519826283988</v>
      </c>
      <c r="H27" s="1333">
        <v>-0.9003288066369777</v>
      </c>
      <c r="I27" s="1334">
        <v>1.6163506077903236</v>
      </c>
    </row>
    <row r="28" spans="2:9" ht="15" customHeight="1">
      <c r="B28" s="1277" t="s">
        <v>1145</v>
      </c>
      <c r="C28" s="1299"/>
      <c r="D28" s="1307">
        <v>222.64963503649633</v>
      </c>
      <c r="E28" s="1335">
        <v>223.96021328958162</v>
      </c>
      <c r="F28" s="1335">
        <v>233.56733241052007</v>
      </c>
      <c r="G28" s="1336">
        <v>247.6774924471299</v>
      </c>
      <c r="H28" s="1308">
        <v>0.5886280715755419</v>
      </c>
      <c r="I28" s="1337">
        <v>6.041153054661635</v>
      </c>
    </row>
    <row r="29" spans="2:9" ht="15" customHeight="1">
      <c r="B29" s="1277" t="s">
        <v>1158</v>
      </c>
      <c r="C29" s="1338"/>
      <c r="D29" s="1307">
        <v>7161.200208550573</v>
      </c>
      <c r="E29" s="1335">
        <v>7100.041017227236</v>
      </c>
      <c r="F29" s="1335">
        <v>8379.421593830333</v>
      </c>
      <c r="G29" s="1336">
        <v>8525.197318731118</v>
      </c>
      <c r="H29" s="1308">
        <v>-0.8540354904518921</v>
      </c>
      <c r="I29" s="1337">
        <v>1.7396871999866477</v>
      </c>
    </row>
    <row r="30" spans="2:9" ht="15" customHeight="1">
      <c r="B30" s="1277" t="s">
        <v>1147</v>
      </c>
      <c r="C30" s="1338"/>
      <c r="D30" s="1307">
        <v>912.8175182481752</v>
      </c>
      <c r="E30" s="1335">
        <v>936.0767022149302</v>
      </c>
      <c r="F30" s="1335">
        <v>992.6052995847341</v>
      </c>
      <c r="G30" s="1336">
        <v>992.9390105740181</v>
      </c>
      <c r="H30" s="1308">
        <v>2.5480650296230607</v>
      </c>
      <c r="I30" s="1309">
        <v>0.0336197065866628</v>
      </c>
    </row>
    <row r="31" spans="2:9" ht="15" customHeight="1">
      <c r="B31" s="1277" t="s">
        <v>1159</v>
      </c>
      <c r="C31" s="1338"/>
      <c r="D31" s="1307">
        <v>6248.382690302397</v>
      </c>
      <c r="E31" s="1335">
        <v>6163.964315012306</v>
      </c>
      <c r="F31" s="1335">
        <v>7386.8162942456</v>
      </c>
      <c r="G31" s="1336">
        <v>7532.2583081571</v>
      </c>
      <c r="H31" s="1308">
        <v>-1.351043613591571</v>
      </c>
      <c r="I31" s="1337">
        <v>1.9689404490105034</v>
      </c>
    </row>
    <row r="32" spans="2:9" ht="15" customHeight="1">
      <c r="B32" s="1277" t="s">
        <v>1149</v>
      </c>
      <c r="C32" s="1338"/>
      <c r="D32" s="1307">
        <v>-1365.8154327424395</v>
      </c>
      <c r="E32" s="1335">
        <v>-19.37961443806542</v>
      </c>
      <c r="F32" s="1335">
        <v>-1462.1583943049245</v>
      </c>
      <c r="G32" s="1308">
        <v>-478.7972054380671</v>
      </c>
      <c r="H32" s="1339" t="s">
        <v>3</v>
      </c>
      <c r="I32" s="1309" t="s">
        <v>3</v>
      </c>
    </row>
    <row r="33" spans="2:9" ht="15" customHeight="1">
      <c r="B33" s="1277" t="s">
        <v>1150</v>
      </c>
      <c r="C33" s="1338"/>
      <c r="D33" s="1307">
        <v>40.19395203336809</v>
      </c>
      <c r="E33" s="1335">
        <v>27.012920426579168</v>
      </c>
      <c r="F33" s="1335">
        <v>29.968360688155034</v>
      </c>
      <c r="G33" s="1308">
        <v>176.12254531722056</v>
      </c>
      <c r="H33" s="1339" t="s">
        <v>3</v>
      </c>
      <c r="I33" s="1309" t="s">
        <v>3</v>
      </c>
    </row>
    <row r="34" spans="2:9" ht="15" customHeight="1" thickBot="1">
      <c r="B34" s="1278" t="s">
        <v>1151</v>
      </c>
      <c r="C34" s="1340"/>
      <c r="D34" s="1341">
        <v>-1325.6214807090714</v>
      </c>
      <c r="E34" s="1342">
        <v>7.633305988513746</v>
      </c>
      <c r="F34" s="1342">
        <v>-1432.1900336167696</v>
      </c>
      <c r="G34" s="1343">
        <v>-302.67466012084657</v>
      </c>
      <c r="H34" s="1344" t="s">
        <v>3</v>
      </c>
      <c r="I34" s="1345" t="s">
        <v>3</v>
      </c>
    </row>
    <row r="35" spans="2:9" ht="16.5" thickTop="1">
      <c r="B35" s="13" t="s">
        <v>1153</v>
      </c>
      <c r="C35" s="1285"/>
      <c r="D35" s="13"/>
      <c r="E35" s="13"/>
      <c r="F35" s="13"/>
      <c r="G35" s="117"/>
      <c r="H35" s="117"/>
      <c r="I35" s="117"/>
    </row>
    <row r="36" spans="2:9" ht="15.75">
      <c r="B36" s="1346" t="s">
        <v>1154</v>
      </c>
      <c r="C36" s="1347"/>
      <c r="D36" s="1348"/>
      <c r="E36" s="1348"/>
      <c r="F36" s="1348"/>
      <c r="G36" s="1349"/>
      <c r="H36" s="1349"/>
      <c r="I36" s="1350"/>
    </row>
    <row r="37" spans="2:9" ht="15.75">
      <c r="B37" s="1351" t="s">
        <v>1155</v>
      </c>
      <c r="C37" s="1347"/>
      <c r="D37" s="1352"/>
      <c r="E37" s="1352"/>
      <c r="F37" s="1352"/>
      <c r="G37" s="1353"/>
      <c r="H37" s="1349"/>
      <c r="I37" s="1350"/>
    </row>
    <row r="38" spans="2:9" ht="15.75">
      <c r="B38" s="1347" t="s">
        <v>1156</v>
      </c>
      <c r="C38" s="1353"/>
      <c r="D38" s="1354">
        <v>95.9</v>
      </c>
      <c r="E38" s="1354">
        <v>97.52</v>
      </c>
      <c r="F38" s="1354">
        <v>101.14</v>
      </c>
      <c r="G38" s="1354">
        <v>105.92</v>
      </c>
      <c r="H38" s="1353"/>
      <c r="I38" s="1355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1.7109375" style="459" customWidth="1"/>
    <col min="2" max="2" width="6.421875" style="439" customWidth="1"/>
    <col min="3" max="3" width="6.8515625" style="439" bestFit="1" customWidth="1"/>
    <col min="4" max="4" width="6.28125" style="439" customWidth="1"/>
    <col min="5" max="5" width="6.7109375" style="439" customWidth="1"/>
    <col min="6" max="6" width="7.57421875" style="439" customWidth="1"/>
    <col min="7" max="7" width="6.28125" style="439" customWidth="1"/>
    <col min="8" max="8" width="7.140625" style="439" bestFit="1" customWidth="1"/>
    <col min="9" max="11" width="8.421875" style="439" bestFit="1" customWidth="1"/>
    <col min="12" max="12" width="8.57421875" style="439" bestFit="1" customWidth="1"/>
    <col min="13" max="16384" width="9.140625" style="439" customWidth="1"/>
  </cols>
  <sheetData>
    <row r="1" spans="1:12" ht="14.25">
      <c r="A1" s="1615" t="s">
        <v>530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</row>
    <row r="2" spans="1:12" ht="15.75">
      <c r="A2" s="1616" t="s">
        <v>38</v>
      </c>
      <c r="B2" s="1616"/>
      <c r="C2" s="1616"/>
      <c r="D2" s="1616"/>
      <c r="E2" s="1616"/>
      <c r="F2" s="1616"/>
      <c r="G2" s="1616"/>
      <c r="H2" s="1616"/>
      <c r="I2" s="1616"/>
      <c r="J2" s="1616"/>
      <c r="K2" s="1616"/>
      <c r="L2" s="1616"/>
    </row>
    <row r="3" spans="1:12" ht="14.25">
      <c r="A3" s="1617" t="s">
        <v>531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</row>
    <row r="4" spans="1:12" ht="12" customHeight="1">
      <c r="A4" s="1618" t="s">
        <v>836</v>
      </c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</row>
    <row r="5" spans="1:12" ht="21" customHeight="1">
      <c r="A5" s="1619" t="s">
        <v>532</v>
      </c>
      <c r="B5" s="1619" t="s">
        <v>533</v>
      </c>
      <c r="C5" s="440" t="s">
        <v>19</v>
      </c>
      <c r="D5" s="1606" t="s">
        <v>23</v>
      </c>
      <c r="E5" s="1607"/>
      <c r="F5" s="1606" t="s">
        <v>835</v>
      </c>
      <c r="G5" s="1608"/>
      <c r="H5" s="1607"/>
      <c r="I5" s="1609" t="s">
        <v>158</v>
      </c>
      <c r="J5" s="1610"/>
      <c r="K5" s="1610"/>
      <c r="L5" s="1611"/>
    </row>
    <row r="6" spans="1:12" ht="14.25">
      <c r="A6" s="1620"/>
      <c r="B6" s="1620"/>
      <c r="C6" s="441" t="s">
        <v>159</v>
      </c>
      <c r="D6" s="441" t="s">
        <v>534</v>
      </c>
      <c r="E6" s="441" t="s">
        <v>159</v>
      </c>
      <c r="F6" s="441" t="s">
        <v>535</v>
      </c>
      <c r="G6" s="441" t="s">
        <v>534</v>
      </c>
      <c r="H6" s="441" t="s">
        <v>159</v>
      </c>
      <c r="I6" s="442" t="s">
        <v>162</v>
      </c>
      <c r="J6" s="442" t="s">
        <v>162</v>
      </c>
      <c r="K6" s="442" t="s">
        <v>163</v>
      </c>
      <c r="L6" s="442" t="s">
        <v>163</v>
      </c>
    </row>
    <row r="7" spans="1:12" ht="14.25">
      <c r="A7" s="443">
        <v>1</v>
      </c>
      <c r="B7" s="443">
        <v>2</v>
      </c>
      <c r="C7" s="443">
        <v>3</v>
      </c>
      <c r="D7" s="443">
        <v>4</v>
      </c>
      <c r="E7" s="443">
        <v>5</v>
      </c>
      <c r="F7" s="443">
        <v>6</v>
      </c>
      <c r="G7" s="443">
        <v>7</v>
      </c>
      <c r="H7" s="443">
        <v>8</v>
      </c>
      <c r="I7" s="441" t="s">
        <v>164</v>
      </c>
      <c r="J7" s="441" t="s">
        <v>165</v>
      </c>
      <c r="K7" s="441" t="s">
        <v>166</v>
      </c>
      <c r="L7" s="441" t="s">
        <v>167</v>
      </c>
    </row>
    <row r="8" spans="1:12" s="447" customFormat="1" ht="14.25">
      <c r="A8" s="444" t="s">
        <v>220</v>
      </c>
      <c r="B8" s="445">
        <v>99.99999999999997</v>
      </c>
      <c r="C8" s="446">
        <v>92.81598513011153</v>
      </c>
      <c r="D8" s="446">
        <v>99.64</v>
      </c>
      <c r="E8" s="446">
        <v>99.87</v>
      </c>
      <c r="F8" s="446">
        <v>102.2</v>
      </c>
      <c r="G8" s="446">
        <v>106.51</v>
      </c>
      <c r="H8" s="446">
        <v>107.01</v>
      </c>
      <c r="I8" s="446">
        <v>7.6</v>
      </c>
      <c r="J8" s="446">
        <v>0.23</v>
      </c>
      <c r="K8" s="446">
        <v>7.15</v>
      </c>
      <c r="L8" s="446">
        <v>0.47</v>
      </c>
    </row>
    <row r="9" spans="1:12" ht="11.25" customHeight="1">
      <c r="A9" s="448"/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</row>
    <row r="10" spans="1:12" ht="12.75" customHeight="1">
      <c r="A10" s="450" t="s">
        <v>536</v>
      </c>
      <c r="B10" s="445">
        <v>43.90670407751991</v>
      </c>
      <c r="C10" s="456">
        <v>90.52346570397111</v>
      </c>
      <c r="D10" s="456">
        <v>99.68</v>
      </c>
      <c r="E10" s="456">
        <v>100.3</v>
      </c>
      <c r="F10" s="456">
        <v>103.46</v>
      </c>
      <c r="G10" s="456">
        <v>106.91</v>
      </c>
      <c r="H10" s="456">
        <v>108.25</v>
      </c>
      <c r="I10" s="456">
        <v>10.8</v>
      </c>
      <c r="J10" s="456">
        <v>0.62</v>
      </c>
      <c r="K10" s="456">
        <v>7.92</v>
      </c>
      <c r="L10" s="456">
        <v>1.25</v>
      </c>
    </row>
    <row r="11" spans="1:12" ht="14.25" customHeight="1">
      <c r="A11" s="451" t="s">
        <v>537</v>
      </c>
      <c r="B11" s="452">
        <v>11.327471455849718</v>
      </c>
      <c r="C11" s="453">
        <v>86.14901256732495</v>
      </c>
      <c r="D11" s="453">
        <v>94.28</v>
      </c>
      <c r="E11" s="453">
        <v>95.97</v>
      </c>
      <c r="F11" s="453">
        <v>102.65</v>
      </c>
      <c r="G11" s="453">
        <v>102.6</v>
      </c>
      <c r="H11" s="453">
        <v>103.66</v>
      </c>
      <c r="I11" s="453">
        <v>11.4</v>
      </c>
      <c r="J11" s="453">
        <v>1.79</v>
      </c>
      <c r="K11" s="453">
        <v>8.01</v>
      </c>
      <c r="L11" s="453">
        <v>1.04</v>
      </c>
    </row>
    <row r="12" spans="1:12" ht="12.75" customHeight="1">
      <c r="A12" s="451" t="s">
        <v>538</v>
      </c>
      <c r="B12" s="452">
        <v>1.8432739527405493</v>
      </c>
      <c r="C12" s="453">
        <v>85.06799637352674</v>
      </c>
      <c r="D12" s="453">
        <v>92.72</v>
      </c>
      <c r="E12" s="453">
        <v>93.83</v>
      </c>
      <c r="F12" s="453">
        <v>112.41</v>
      </c>
      <c r="G12" s="453">
        <v>117.3</v>
      </c>
      <c r="H12" s="453">
        <v>121.04</v>
      </c>
      <c r="I12" s="453">
        <v>10.3</v>
      </c>
      <c r="J12" s="453">
        <v>1.2</v>
      </c>
      <c r="K12" s="453">
        <v>28.99</v>
      </c>
      <c r="L12" s="453">
        <v>3.19</v>
      </c>
    </row>
    <row r="13" spans="1:12" ht="11.25" customHeight="1">
      <c r="A13" s="451" t="s">
        <v>539</v>
      </c>
      <c r="B13" s="452">
        <v>5.522252490954871</v>
      </c>
      <c r="C13" s="453">
        <v>104.14035087719297</v>
      </c>
      <c r="D13" s="453">
        <v>110.85</v>
      </c>
      <c r="E13" s="453">
        <v>118.72</v>
      </c>
      <c r="F13" s="453">
        <v>101.74</v>
      </c>
      <c r="G13" s="453">
        <v>112.6</v>
      </c>
      <c r="H13" s="453">
        <v>122.94</v>
      </c>
      <c r="I13" s="453">
        <v>14</v>
      </c>
      <c r="J13" s="453">
        <v>7.1</v>
      </c>
      <c r="K13" s="453">
        <v>3.56</v>
      </c>
      <c r="L13" s="453">
        <v>9.18</v>
      </c>
    </row>
    <row r="14" spans="1:12" ht="13.5" customHeight="1">
      <c r="A14" s="451" t="s">
        <v>540</v>
      </c>
      <c r="B14" s="452">
        <v>6.751851493144633</v>
      </c>
      <c r="C14" s="453">
        <v>90.38426349496798</v>
      </c>
      <c r="D14" s="453">
        <v>103.44</v>
      </c>
      <c r="E14" s="453">
        <v>98.79</v>
      </c>
      <c r="F14" s="453">
        <v>105.19</v>
      </c>
      <c r="G14" s="453">
        <v>110.98</v>
      </c>
      <c r="H14" s="453">
        <v>108.8</v>
      </c>
      <c r="I14" s="453">
        <v>9.3</v>
      </c>
      <c r="J14" s="453">
        <v>-4.49</v>
      </c>
      <c r="K14" s="453">
        <v>10.13</v>
      </c>
      <c r="L14" s="453">
        <v>-1.97</v>
      </c>
    </row>
    <row r="15" spans="1:12" ht="12.75" customHeight="1">
      <c r="A15" s="451" t="s">
        <v>541</v>
      </c>
      <c r="B15" s="452">
        <v>5.241977489182917</v>
      </c>
      <c r="C15" s="453">
        <v>89.2896174863388</v>
      </c>
      <c r="D15" s="453">
        <v>98.03</v>
      </c>
      <c r="E15" s="453">
        <v>98.04</v>
      </c>
      <c r="F15" s="453">
        <v>105.45</v>
      </c>
      <c r="G15" s="453">
        <v>107.96</v>
      </c>
      <c r="H15" s="453">
        <v>108.28</v>
      </c>
      <c r="I15" s="453">
        <v>9.8</v>
      </c>
      <c r="J15" s="453">
        <v>0.01</v>
      </c>
      <c r="K15" s="453">
        <v>10.45</v>
      </c>
      <c r="L15" s="453">
        <v>0.3</v>
      </c>
    </row>
    <row r="16" spans="1:12" ht="11.25" customHeight="1">
      <c r="A16" s="451" t="s">
        <v>542</v>
      </c>
      <c r="B16" s="452">
        <v>2.945893652720196</v>
      </c>
      <c r="C16" s="453">
        <v>99.93981945837513</v>
      </c>
      <c r="D16" s="453">
        <v>99.66</v>
      </c>
      <c r="E16" s="453">
        <v>99.64</v>
      </c>
      <c r="F16" s="453">
        <v>100.98</v>
      </c>
      <c r="G16" s="453">
        <v>106.13</v>
      </c>
      <c r="H16" s="453">
        <v>106.65</v>
      </c>
      <c r="I16" s="453">
        <v>-0.3</v>
      </c>
      <c r="J16" s="453">
        <v>-0.01</v>
      </c>
      <c r="K16" s="453">
        <v>7.03</v>
      </c>
      <c r="L16" s="453">
        <v>0.49</v>
      </c>
    </row>
    <row r="17" spans="1:12" ht="12" customHeight="1">
      <c r="A17" s="451" t="s">
        <v>543</v>
      </c>
      <c r="B17" s="452">
        <v>2.0772774012511777</v>
      </c>
      <c r="C17" s="453">
        <v>79.70727848101265</v>
      </c>
      <c r="D17" s="453">
        <v>102.98</v>
      </c>
      <c r="E17" s="453">
        <v>100.75</v>
      </c>
      <c r="F17" s="453">
        <v>108.68</v>
      </c>
      <c r="G17" s="453">
        <v>105.99</v>
      </c>
      <c r="H17" s="453">
        <v>104.68</v>
      </c>
      <c r="I17" s="453">
        <v>26.4</v>
      </c>
      <c r="J17" s="453">
        <v>-2.17</v>
      </c>
      <c r="K17" s="453">
        <v>3.89</v>
      </c>
      <c r="L17" s="453">
        <v>-1.24</v>
      </c>
    </row>
    <row r="18" spans="1:12" ht="12" customHeight="1">
      <c r="A18" s="451" t="s">
        <v>544</v>
      </c>
      <c r="B18" s="452">
        <v>1.7394372712817594</v>
      </c>
      <c r="C18" s="453">
        <v>99.61271102284013</v>
      </c>
      <c r="D18" s="453">
        <v>100.22</v>
      </c>
      <c r="E18" s="453">
        <v>100.31</v>
      </c>
      <c r="F18" s="453">
        <v>98.89</v>
      </c>
      <c r="G18" s="453">
        <v>99.71</v>
      </c>
      <c r="H18" s="453">
        <v>99.63</v>
      </c>
      <c r="I18" s="453">
        <v>0.7</v>
      </c>
      <c r="J18" s="453">
        <v>0.09</v>
      </c>
      <c r="K18" s="453">
        <v>-0.68</v>
      </c>
      <c r="L18" s="453">
        <v>-0.09</v>
      </c>
    </row>
    <row r="19" spans="1:12" ht="12.75" customHeight="1">
      <c r="A19" s="451" t="s">
        <v>545</v>
      </c>
      <c r="B19" s="452">
        <v>1.2110076444090159</v>
      </c>
      <c r="C19" s="453">
        <v>95.34531693472091</v>
      </c>
      <c r="D19" s="453">
        <v>99.8</v>
      </c>
      <c r="E19" s="453">
        <v>100.78</v>
      </c>
      <c r="F19" s="453">
        <v>102.39</v>
      </c>
      <c r="G19" s="453">
        <v>106.04</v>
      </c>
      <c r="H19" s="453">
        <v>107.62</v>
      </c>
      <c r="I19" s="453">
        <v>5.7</v>
      </c>
      <c r="J19" s="453">
        <v>0.98</v>
      </c>
      <c r="K19" s="453">
        <v>6.78</v>
      </c>
      <c r="L19" s="453">
        <v>1.48</v>
      </c>
    </row>
    <row r="20" spans="1:12" ht="13.5" customHeight="1">
      <c r="A20" s="451" t="s">
        <v>546</v>
      </c>
      <c r="B20" s="452">
        <v>1.2400327680173575</v>
      </c>
      <c r="C20" s="453">
        <v>98.84346959122634</v>
      </c>
      <c r="D20" s="453">
        <v>98.9</v>
      </c>
      <c r="E20" s="453">
        <v>99.14</v>
      </c>
      <c r="F20" s="453">
        <v>100.47</v>
      </c>
      <c r="G20" s="453">
        <v>102.27</v>
      </c>
      <c r="H20" s="453">
        <v>102.52</v>
      </c>
      <c r="I20" s="453">
        <v>0.3</v>
      </c>
      <c r="J20" s="453">
        <v>0.24</v>
      </c>
      <c r="K20" s="453">
        <v>3.41</v>
      </c>
      <c r="L20" s="453">
        <v>0.24</v>
      </c>
    </row>
    <row r="21" spans="1:12" ht="12" customHeight="1">
      <c r="A21" s="451" t="s">
        <v>547</v>
      </c>
      <c r="B21" s="452">
        <v>0.6754565700448879</v>
      </c>
      <c r="C21" s="453">
        <v>83.65159128978225</v>
      </c>
      <c r="D21" s="453">
        <v>99.88</v>
      </c>
      <c r="E21" s="453">
        <v>99.88</v>
      </c>
      <c r="F21" s="453">
        <v>100.15</v>
      </c>
      <c r="G21" s="453">
        <v>107.84</v>
      </c>
      <c r="H21" s="453">
        <v>107.75</v>
      </c>
      <c r="I21" s="453">
        <v>19.4</v>
      </c>
      <c r="J21" s="453">
        <v>0</v>
      </c>
      <c r="K21" s="453">
        <v>7.88</v>
      </c>
      <c r="L21" s="453">
        <v>-0.08</v>
      </c>
    </row>
    <row r="22" spans="1:12" ht="11.25" customHeight="1">
      <c r="A22" s="451" t="s">
        <v>548</v>
      </c>
      <c r="B22" s="452">
        <v>0.4099136577310656</v>
      </c>
      <c r="C22" s="453">
        <v>80.76113360323887</v>
      </c>
      <c r="D22" s="453">
        <v>99.74</v>
      </c>
      <c r="E22" s="453">
        <v>99.74</v>
      </c>
      <c r="F22" s="453">
        <v>100.28</v>
      </c>
      <c r="G22" s="453">
        <v>106.29</v>
      </c>
      <c r="H22" s="453">
        <v>106.46</v>
      </c>
      <c r="I22" s="453">
        <v>23.5</v>
      </c>
      <c r="J22" s="453">
        <v>0</v>
      </c>
      <c r="K22" s="453">
        <v>6.74</v>
      </c>
      <c r="L22" s="453">
        <v>0.16</v>
      </c>
    </row>
    <row r="23" spans="1:12" ht="12" customHeight="1">
      <c r="A23" s="451" t="s">
        <v>549</v>
      </c>
      <c r="B23" s="452">
        <v>2.9208582301917625</v>
      </c>
      <c r="C23" s="453">
        <v>91.08534322820036</v>
      </c>
      <c r="D23" s="453">
        <v>97.88</v>
      </c>
      <c r="E23" s="453">
        <v>98.19</v>
      </c>
      <c r="F23" s="453">
        <v>101.62</v>
      </c>
      <c r="G23" s="453">
        <v>104.31</v>
      </c>
      <c r="H23" s="453">
        <v>104.55</v>
      </c>
      <c r="I23" s="453">
        <v>7.8</v>
      </c>
      <c r="J23" s="453">
        <v>0.31</v>
      </c>
      <c r="K23" s="453">
        <v>6.48</v>
      </c>
      <c r="L23" s="453">
        <v>0.23</v>
      </c>
    </row>
    <row r="24" spans="1:2" ht="10.5" customHeight="1">
      <c r="A24" s="451"/>
      <c r="B24" s="453"/>
    </row>
    <row r="25" spans="1:12" ht="13.5" customHeight="1">
      <c r="A25" s="454" t="s">
        <v>550</v>
      </c>
      <c r="B25" s="455">
        <v>56.09329592248007</v>
      </c>
      <c r="C25" s="456">
        <v>94.97137404580153</v>
      </c>
      <c r="D25" s="456">
        <v>99.61</v>
      </c>
      <c r="E25" s="456">
        <v>99.53</v>
      </c>
      <c r="F25" s="456">
        <v>101.22</v>
      </c>
      <c r="G25" s="456">
        <v>106.2</v>
      </c>
      <c r="H25" s="456">
        <v>106.05</v>
      </c>
      <c r="I25" s="456">
        <v>4.8</v>
      </c>
      <c r="J25" s="456">
        <v>-0.07</v>
      </c>
      <c r="K25" s="456">
        <v>6.54</v>
      </c>
      <c r="L25" s="456">
        <v>-0.14</v>
      </c>
    </row>
    <row r="26" spans="1:12" ht="14.25">
      <c r="A26" s="451" t="s">
        <v>551</v>
      </c>
      <c r="B26" s="452">
        <v>7.192605863960603</v>
      </c>
      <c r="C26" s="453">
        <v>91.61887141535617</v>
      </c>
      <c r="D26" s="453">
        <v>99.04</v>
      </c>
      <c r="E26" s="453">
        <v>99.04</v>
      </c>
      <c r="F26" s="453">
        <v>100.84</v>
      </c>
      <c r="G26" s="453">
        <v>109.29</v>
      </c>
      <c r="H26" s="453">
        <v>109.34</v>
      </c>
      <c r="I26" s="453">
        <v>8.1</v>
      </c>
      <c r="J26" s="453">
        <v>0</v>
      </c>
      <c r="K26" s="453">
        <v>10.4</v>
      </c>
      <c r="L26" s="453">
        <v>0.05</v>
      </c>
    </row>
    <row r="27" spans="1:12" ht="14.25">
      <c r="A27" s="451" t="s">
        <v>552</v>
      </c>
      <c r="B27" s="452">
        <v>20.303751734225116</v>
      </c>
      <c r="C27" s="453">
        <v>97.34375</v>
      </c>
      <c r="D27" s="453">
        <v>99.68</v>
      </c>
      <c r="E27" s="453">
        <v>99.68</v>
      </c>
      <c r="F27" s="453">
        <v>100.37</v>
      </c>
      <c r="G27" s="453">
        <v>109.29</v>
      </c>
      <c r="H27" s="453">
        <v>109.14</v>
      </c>
      <c r="I27" s="453">
        <v>2.4</v>
      </c>
      <c r="J27" s="453">
        <v>0</v>
      </c>
      <c r="K27" s="453">
        <v>9.49</v>
      </c>
      <c r="L27" s="453">
        <v>-0.14</v>
      </c>
    </row>
    <row r="28" spans="1:12" ht="22.5">
      <c r="A28" s="451" t="s">
        <v>553</v>
      </c>
      <c r="B28" s="452">
        <v>4.297340397933096</v>
      </c>
      <c r="C28" s="453">
        <v>93.17624882186617</v>
      </c>
      <c r="D28" s="453">
        <v>98.85</v>
      </c>
      <c r="E28" s="453">
        <v>98.86</v>
      </c>
      <c r="F28" s="453">
        <v>100.81</v>
      </c>
      <c r="G28" s="453">
        <v>102.92</v>
      </c>
      <c r="H28" s="453">
        <v>102.95</v>
      </c>
      <c r="I28" s="453">
        <v>6.1</v>
      </c>
      <c r="J28" s="453">
        <v>0.02</v>
      </c>
      <c r="K28" s="453">
        <v>4.14</v>
      </c>
      <c r="L28" s="453">
        <v>0.03</v>
      </c>
    </row>
    <row r="29" spans="1:12" ht="14.25">
      <c r="A29" s="451" t="s">
        <v>554</v>
      </c>
      <c r="B29" s="452">
        <v>3.465436846450275</v>
      </c>
      <c r="C29" s="453">
        <v>95.20038167938931</v>
      </c>
      <c r="D29" s="453">
        <v>99.77</v>
      </c>
      <c r="E29" s="453">
        <v>99.77</v>
      </c>
      <c r="F29" s="453">
        <v>100.35</v>
      </c>
      <c r="G29" s="453">
        <v>101.29</v>
      </c>
      <c r="H29" s="453">
        <v>101.29</v>
      </c>
      <c r="I29" s="453">
        <v>4.8</v>
      </c>
      <c r="J29" s="453">
        <v>0</v>
      </c>
      <c r="K29" s="453">
        <v>1.52</v>
      </c>
      <c r="L29" s="453">
        <v>0</v>
      </c>
    </row>
    <row r="30" spans="1:12" ht="11.25" customHeight="1">
      <c r="A30" s="451" t="s">
        <v>555</v>
      </c>
      <c r="B30" s="452">
        <v>5.338597609223288</v>
      </c>
      <c r="C30" s="453">
        <v>100.16504854368932</v>
      </c>
      <c r="D30" s="453">
        <v>103.17</v>
      </c>
      <c r="E30" s="453">
        <v>103.17</v>
      </c>
      <c r="F30" s="453">
        <v>97.26</v>
      </c>
      <c r="G30" s="453">
        <v>99.14</v>
      </c>
      <c r="H30" s="453">
        <v>97.74</v>
      </c>
      <c r="I30" s="453">
        <v>3</v>
      </c>
      <c r="J30" s="453">
        <v>0</v>
      </c>
      <c r="K30" s="453">
        <v>-5.26</v>
      </c>
      <c r="L30" s="453">
        <v>-1.41</v>
      </c>
    </row>
    <row r="31" spans="1:12" ht="11.25" customHeight="1">
      <c r="A31" s="451" t="s">
        <v>556</v>
      </c>
      <c r="B31" s="452">
        <v>2.8164791031022305</v>
      </c>
      <c r="C31" s="453">
        <v>100.321608040201</v>
      </c>
      <c r="D31" s="453">
        <v>99.82</v>
      </c>
      <c r="E31" s="453">
        <v>99.82</v>
      </c>
      <c r="F31" s="453">
        <v>100.43</v>
      </c>
      <c r="G31" s="453">
        <v>103.58</v>
      </c>
      <c r="H31" s="453">
        <v>103.61</v>
      </c>
      <c r="I31" s="453">
        <v>-0.5</v>
      </c>
      <c r="J31" s="453">
        <v>0</v>
      </c>
      <c r="K31" s="453">
        <v>3.8</v>
      </c>
      <c r="L31" s="453">
        <v>0.03</v>
      </c>
    </row>
    <row r="32" spans="1:12" ht="15" customHeight="1">
      <c r="A32" s="451" t="s">
        <v>557</v>
      </c>
      <c r="B32" s="452">
        <v>2.4593631437248074</v>
      </c>
      <c r="C32" s="453">
        <v>94.86692015209125</v>
      </c>
      <c r="D32" s="453">
        <v>99.8</v>
      </c>
      <c r="E32" s="453">
        <v>99.8</v>
      </c>
      <c r="F32" s="453">
        <v>100.18</v>
      </c>
      <c r="G32" s="453">
        <v>102.74</v>
      </c>
      <c r="H32" s="453">
        <v>102.76</v>
      </c>
      <c r="I32" s="453">
        <v>5.2</v>
      </c>
      <c r="J32" s="453">
        <v>0</v>
      </c>
      <c r="K32" s="453">
        <v>2.97</v>
      </c>
      <c r="L32" s="453">
        <v>0.02</v>
      </c>
    </row>
    <row r="33" spans="1:12" ht="13.5" customHeight="1">
      <c r="A33" s="451" t="s">
        <v>228</v>
      </c>
      <c r="B33" s="452">
        <v>7.409382629723125</v>
      </c>
      <c r="C33" s="453">
        <v>92.18957345971565</v>
      </c>
      <c r="D33" s="453">
        <v>97.26</v>
      </c>
      <c r="E33" s="453">
        <v>97.26</v>
      </c>
      <c r="F33" s="453">
        <v>109.07</v>
      </c>
      <c r="G33" s="453">
        <v>109.13</v>
      </c>
      <c r="H33" s="453">
        <v>109.06</v>
      </c>
      <c r="I33" s="453">
        <v>5.5</v>
      </c>
      <c r="J33" s="453">
        <v>0</v>
      </c>
      <c r="K33" s="453">
        <v>12.14</v>
      </c>
      <c r="L33" s="453">
        <v>-0.06</v>
      </c>
    </row>
    <row r="34" spans="1:12" ht="16.5" customHeight="1">
      <c r="A34" s="451" t="s">
        <v>558</v>
      </c>
      <c r="B34" s="452">
        <v>2.8103385941375256</v>
      </c>
      <c r="C34" s="453">
        <v>94.20303605313093</v>
      </c>
      <c r="D34" s="453">
        <v>100.75</v>
      </c>
      <c r="E34" s="453">
        <v>99.29</v>
      </c>
      <c r="F34" s="453">
        <v>99.5</v>
      </c>
      <c r="G34" s="453">
        <v>99.88</v>
      </c>
      <c r="H34" s="453">
        <v>100.81</v>
      </c>
      <c r="I34" s="453">
        <v>5.4</v>
      </c>
      <c r="J34" s="453">
        <v>-1.45</v>
      </c>
      <c r="K34" s="453">
        <v>1.53</v>
      </c>
      <c r="L34" s="453">
        <v>0.94</v>
      </c>
    </row>
    <row r="35" spans="1:12" ht="14.25">
      <c r="A35" s="1612" t="s">
        <v>559</v>
      </c>
      <c r="B35" s="1613"/>
      <c r="C35" s="1613"/>
      <c r="D35" s="1613"/>
      <c r="E35" s="1613"/>
      <c r="F35" s="1613"/>
      <c r="G35" s="1613"/>
      <c r="H35" s="1613"/>
      <c r="I35" s="1613"/>
      <c r="J35" s="1613"/>
      <c r="K35" s="1613"/>
      <c r="L35" s="1614"/>
    </row>
    <row r="36" spans="1:12" ht="14.25">
      <c r="A36" s="454" t="s">
        <v>220</v>
      </c>
      <c r="B36" s="455">
        <v>100.00000000000006</v>
      </c>
      <c r="C36" s="456">
        <v>92.68767377201112</v>
      </c>
      <c r="D36" s="456">
        <v>99.79</v>
      </c>
      <c r="E36" s="456">
        <v>100.01</v>
      </c>
      <c r="F36" s="456">
        <v>102.29</v>
      </c>
      <c r="G36" s="456">
        <v>108.14</v>
      </c>
      <c r="H36" s="456">
        <v>108.25</v>
      </c>
      <c r="I36" s="456">
        <v>7.9</v>
      </c>
      <c r="J36" s="456">
        <v>0.22</v>
      </c>
      <c r="K36" s="456">
        <v>8.23</v>
      </c>
      <c r="L36" s="456">
        <v>0.1</v>
      </c>
    </row>
    <row r="37" spans="1:12" ht="14.25">
      <c r="A37" s="451" t="s">
        <v>536</v>
      </c>
      <c r="B37" s="452">
        <v>39.79527504727523</v>
      </c>
      <c r="C37" s="453">
        <v>90.11617515638963</v>
      </c>
      <c r="D37" s="453">
        <v>100.21</v>
      </c>
      <c r="E37" s="453">
        <v>100.84</v>
      </c>
      <c r="F37" s="453">
        <v>103.63</v>
      </c>
      <c r="G37" s="453">
        <v>108.46</v>
      </c>
      <c r="H37" s="453">
        <v>109.19</v>
      </c>
      <c r="I37" s="453">
        <v>11.9</v>
      </c>
      <c r="J37" s="453">
        <v>0.64</v>
      </c>
      <c r="K37" s="453">
        <v>8.28</v>
      </c>
      <c r="L37" s="453">
        <v>0.68</v>
      </c>
    </row>
    <row r="38" spans="1:12" ht="14.25">
      <c r="A38" s="451" t="s">
        <v>550</v>
      </c>
      <c r="B38" s="452">
        <v>60.20472495272482</v>
      </c>
      <c r="C38" s="453">
        <v>95.46065259117083</v>
      </c>
      <c r="D38" s="453">
        <v>99.52</v>
      </c>
      <c r="E38" s="453">
        <v>99.47</v>
      </c>
      <c r="F38" s="453">
        <v>101.41</v>
      </c>
      <c r="G38" s="453">
        <v>107.92</v>
      </c>
      <c r="H38" s="453">
        <v>107.63</v>
      </c>
      <c r="I38" s="453">
        <v>4.2</v>
      </c>
      <c r="J38" s="453">
        <v>-0.05</v>
      </c>
      <c r="K38" s="453">
        <v>8.2</v>
      </c>
      <c r="L38" s="453">
        <v>-0.27</v>
      </c>
    </row>
    <row r="39" spans="1:12" ht="14.25">
      <c r="A39" s="1612" t="s">
        <v>560</v>
      </c>
      <c r="B39" s="1613"/>
      <c r="C39" s="1613"/>
      <c r="D39" s="1613"/>
      <c r="E39" s="1613"/>
      <c r="F39" s="1613"/>
      <c r="G39" s="1613"/>
      <c r="H39" s="1613"/>
      <c r="I39" s="1613"/>
      <c r="J39" s="1613"/>
      <c r="K39" s="1613"/>
      <c r="L39" s="1614"/>
    </row>
    <row r="40" spans="1:12" ht="14.25">
      <c r="A40" s="454" t="s">
        <v>220</v>
      </c>
      <c r="B40" s="455">
        <v>100.00000000000013</v>
      </c>
      <c r="C40" s="456">
        <v>92.99256505576207</v>
      </c>
      <c r="D40" s="456">
        <v>99.82</v>
      </c>
      <c r="E40" s="456">
        <v>100.06</v>
      </c>
      <c r="F40" s="456">
        <v>102.02</v>
      </c>
      <c r="G40" s="456">
        <v>105.56</v>
      </c>
      <c r="H40" s="456">
        <v>106.6</v>
      </c>
      <c r="I40" s="456">
        <v>7.6</v>
      </c>
      <c r="J40" s="456">
        <v>0.24</v>
      </c>
      <c r="K40" s="456">
        <v>6.54</v>
      </c>
      <c r="L40" s="456">
        <v>0.99</v>
      </c>
    </row>
    <row r="41" spans="1:12" ht="14.25">
      <c r="A41" s="451" t="s">
        <v>536</v>
      </c>
      <c r="B41" s="452">
        <v>44.14724006962079</v>
      </c>
      <c r="C41" s="453">
        <v>90.12544802867383</v>
      </c>
      <c r="D41" s="453">
        <v>99.92</v>
      </c>
      <c r="E41" s="453">
        <v>100.58</v>
      </c>
      <c r="F41" s="453">
        <v>103.22</v>
      </c>
      <c r="G41" s="453">
        <v>106.31</v>
      </c>
      <c r="H41" s="453">
        <v>108.79</v>
      </c>
      <c r="I41" s="453">
        <v>11.6</v>
      </c>
      <c r="J41" s="453">
        <v>0.65</v>
      </c>
      <c r="K41" s="453">
        <v>8.16</v>
      </c>
      <c r="L41" s="453">
        <v>2.33</v>
      </c>
    </row>
    <row r="42" spans="1:12" ht="14.25">
      <c r="A42" s="451" t="s">
        <v>550</v>
      </c>
      <c r="B42" s="452">
        <v>55.852759930379335</v>
      </c>
      <c r="C42" s="453">
        <v>95.35885167464116</v>
      </c>
      <c r="D42" s="453">
        <v>99.73</v>
      </c>
      <c r="E42" s="453">
        <v>99.65</v>
      </c>
      <c r="F42" s="453">
        <v>101.08</v>
      </c>
      <c r="G42" s="453">
        <v>104.96</v>
      </c>
      <c r="H42" s="453">
        <v>104.9</v>
      </c>
      <c r="I42" s="453">
        <v>4.5</v>
      </c>
      <c r="J42" s="453">
        <v>-0.08</v>
      </c>
      <c r="K42" s="453">
        <v>5.27</v>
      </c>
      <c r="L42" s="453">
        <v>-0.06</v>
      </c>
    </row>
    <row r="43" spans="1:12" ht="15.75" customHeight="1">
      <c r="A43" s="1612" t="s">
        <v>561</v>
      </c>
      <c r="B43" s="1613"/>
      <c r="C43" s="1613"/>
      <c r="D43" s="1613"/>
      <c r="E43" s="1613"/>
      <c r="F43" s="1613"/>
      <c r="G43" s="1613"/>
      <c r="H43" s="1613"/>
      <c r="I43" s="1613"/>
      <c r="J43" s="1613"/>
      <c r="K43" s="1613"/>
      <c r="L43" s="1614"/>
    </row>
    <row r="44" spans="1:12" ht="12.75" customHeight="1">
      <c r="A44" s="454" t="s">
        <v>220</v>
      </c>
      <c r="B44" s="455">
        <v>99.99999999999997</v>
      </c>
      <c r="C44" s="456">
        <v>92.76119402985074</v>
      </c>
      <c r="D44" s="456">
        <v>99.26</v>
      </c>
      <c r="E44" s="456">
        <v>99.44</v>
      </c>
      <c r="F44" s="456">
        <v>102.44</v>
      </c>
      <c r="G44" s="456">
        <v>106.45</v>
      </c>
      <c r="H44" s="456">
        <v>106.51</v>
      </c>
      <c r="I44" s="456">
        <v>7.2</v>
      </c>
      <c r="J44" s="456">
        <v>0.18</v>
      </c>
      <c r="K44" s="456">
        <v>7.11</v>
      </c>
      <c r="L44" s="456">
        <v>0.06</v>
      </c>
    </row>
    <row r="45" spans="1:12" ht="13.5" customHeight="1">
      <c r="A45" s="451" t="s">
        <v>536</v>
      </c>
      <c r="B45" s="452">
        <v>46.846002470362876</v>
      </c>
      <c r="C45" s="453">
        <v>92.0259019426457</v>
      </c>
      <c r="D45" s="453">
        <v>98.99</v>
      </c>
      <c r="E45" s="453">
        <v>99.48</v>
      </c>
      <c r="F45" s="453">
        <v>103.8</v>
      </c>
      <c r="G45" s="453">
        <v>106.69</v>
      </c>
      <c r="H45" s="453">
        <v>106.97</v>
      </c>
      <c r="I45" s="453">
        <v>8.1</v>
      </c>
      <c r="J45" s="453">
        <v>0.49</v>
      </c>
      <c r="K45" s="453">
        <v>7.54</v>
      </c>
      <c r="L45" s="453">
        <v>0.27</v>
      </c>
    </row>
    <row r="46" spans="1:12" ht="13.5" customHeight="1">
      <c r="A46" s="451" t="s">
        <v>550</v>
      </c>
      <c r="B46" s="452">
        <v>53.15399752963709</v>
      </c>
      <c r="C46" s="453">
        <v>93.69462770970783</v>
      </c>
      <c r="D46" s="453">
        <v>99.49</v>
      </c>
      <c r="E46" s="453">
        <v>99.41</v>
      </c>
      <c r="F46" s="453">
        <v>101.26</v>
      </c>
      <c r="G46" s="453">
        <v>106.25</v>
      </c>
      <c r="H46" s="453">
        <v>106.1</v>
      </c>
      <c r="I46" s="453">
        <v>6.1</v>
      </c>
      <c r="J46" s="453">
        <v>-0.09</v>
      </c>
      <c r="K46" s="453">
        <v>6.73</v>
      </c>
      <c r="L46" s="453">
        <v>-0.14</v>
      </c>
    </row>
    <row r="47" spans="1:12" ht="15" customHeight="1">
      <c r="A47" s="1612" t="s">
        <v>562</v>
      </c>
      <c r="B47" s="1613"/>
      <c r="C47" s="1613"/>
      <c r="D47" s="1613"/>
      <c r="E47" s="1613"/>
      <c r="F47" s="1613"/>
      <c r="G47" s="1613"/>
      <c r="H47" s="1613"/>
      <c r="I47" s="1613"/>
      <c r="J47" s="1613"/>
      <c r="K47" s="1613"/>
      <c r="L47" s="1614"/>
    </row>
    <row r="48" spans="1:12" ht="13.5" customHeight="1">
      <c r="A48" s="454" t="s">
        <v>220</v>
      </c>
      <c r="B48" s="455">
        <v>100</v>
      </c>
      <c r="C48" s="456"/>
      <c r="D48" s="456">
        <v>98.49</v>
      </c>
      <c r="E48" s="456">
        <v>99.12</v>
      </c>
      <c r="F48" s="456">
        <v>101.71</v>
      </c>
      <c r="G48" s="456">
        <v>105.1</v>
      </c>
      <c r="H48" s="456">
        <v>105.18</v>
      </c>
      <c r="I48" s="456"/>
      <c r="J48" s="456">
        <v>0.64</v>
      </c>
      <c r="K48" s="456">
        <v>6.11</v>
      </c>
      <c r="L48" s="456">
        <v>0.07</v>
      </c>
    </row>
    <row r="49" spans="1:12" ht="12.75" customHeight="1">
      <c r="A49" s="451" t="s">
        <v>536</v>
      </c>
      <c r="B49" s="452">
        <v>59.350478015238</v>
      </c>
      <c r="C49" s="453"/>
      <c r="D49" s="453">
        <v>97.75</v>
      </c>
      <c r="E49" s="453">
        <v>98.89</v>
      </c>
      <c r="F49" s="453">
        <v>102.48</v>
      </c>
      <c r="G49" s="453">
        <v>104.42</v>
      </c>
      <c r="H49" s="453">
        <v>104.56</v>
      </c>
      <c r="I49" s="453"/>
      <c r="J49" s="453">
        <v>1.16</v>
      </c>
      <c r="K49" s="453">
        <v>5.73</v>
      </c>
      <c r="L49" s="453">
        <v>0.13</v>
      </c>
    </row>
    <row r="50" spans="1:12" ht="12" customHeight="1">
      <c r="A50" s="451" t="s">
        <v>550</v>
      </c>
      <c r="B50" s="452">
        <v>40.649521984762025</v>
      </c>
      <c r="C50" s="453"/>
      <c r="D50" s="453">
        <v>99.57</v>
      </c>
      <c r="E50" s="453">
        <v>99.46</v>
      </c>
      <c r="F50" s="453">
        <v>100.6</v>
      </c>
      <c r="G50" s="453">
        <v>106.11</v>
      </c>
      <c r="H50" s="453">
        <v>106.09</v>
      </c>
      <c r="I50" s="453"/>
      <c r="J50" s="453">
        <v>-0.11</v>
      </c>
      <c r="K50" s="453">
        <v>6.66</v>
      </c>
      <c r="L50" s="453">
        <v>-0.02</v>
      </c>
    </row>
    <row r="51" spans="1:12" ht="12" customHeight="1">
      <c r="A51" s="457" t="s">
        <v>127</v>
      </c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</row>
  </sheetData>
  <sheetProtection/>
  <mergeCells count="13">
    <mergeCell ref="A47:L47"/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35:L35"/>
    <mergeCell ref="A39:L39"/>
    <mergeCell ref="A43:L43"/>
  </mergeCells>
  <printOptions horizontalCentered="1"/>
  <pageMargins left="0.75" right="0.7" top="0.75" bottom="0.75" header="0.3" footer="0.3"/>
  <pageSetup fitToHeight="1" fitToWidth="1" horizontalDpi="600" verticalDpi="600" orientation="portrait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6"/>
  <sheetViews>
    <sheetView zoomScalePageLayoutView="0" workbookViewId="0" topLeftCell="A40">
      <selection activeCell="O67" sqref="O67"/>
    </sheetView>
  </sheetViews>
  <sheetFormatPr defaultColWidth="9.140625" defaultRowHeight="15"/>
  <cols>
    <col min="1" max="1" width="9.140625" style="13" customWidth="1"/>
    <col min="2" max="2" width="14.57421875" style="13" customWidth="1"/>
    <col min="3" max="3" width="13.7109375" style="13" bestFit="1" customWidth="1"/>
    <col min="4" max="4" width="12.57421875" style="13" customWidth="1"/>
    <col min="5" max="5" width="10.8515625" style="13" customWidth="1"/>
    <col min="6" max="6" width="10.7109375" style="13" customWidth="1"/>
    <col min="7" max="7" width="10.8515625" style="13" customWidth="1"/>
    <col min="8" max="8" width="10.57421875" style="13" customWidth="1"/>
    <col min="9" max="9" width="10.140625" style="13" customWidth="1"/>
    <col min="10" max="16384" width="9.140625" style="13" customWidth="1"/>
  </cols>
  <sheetData>
    <row r="1" spans="2:9" ht="12.75">
      <c r="B1" s="1696" t="s">
        <v>1203</v>
      </c>
      <c r="C1" s="1696"/>
      <c r="D1" s="1696"/>
      <c r="E1" s="1696"/>
      <c r="F1" s="1696"/>
      <c r="G1" s="1696"/>
      <c r="H1" s="1696"/>
      <c r="I1" s="1696"/>
    </row>
    <row r="2" spans="2:9" ht="16.5" thickBot="1">
      <c r="B2" s="1759" t="s">
        <v>1160</v>
      </c>
      <c r="C2" s="1760"/>
      <c r="D2" s="1760"/>
      <c r="E2" s="1760"/>
      <c r="F2" s="1760"/>
      <c r="G2" s="1760"/>
      <c r="H2" s="1760"/>
      <c r="I2" s="1760"/>
    </row>
    <row r="3" spans="2:9" ht="13.5" thickTop="1">
      <c r="B3" s="1761" t="s">
        <v>1161</v>
      </c>
      <c r="C3" s="1763" t="s">
        <v>697</v>
      </c>
      <c r="D3" s="1751" t="s">
        <v>1162</v>
      </c>
      <c r="E3" s="1751"/>
      <c r="F3" s="1751"/>
      <c r="G3" s="1765" t="s">
        <v>1163</v>
      </c>
      <c r="H3" s="1751"/>
      <c r="I3" s="1766"/>
    </row>
    <row r="4" spans="2:9" ht="13.5" thickBot="1">
      <c r="B4" s="1762"/>
      <c r="C4" s="1764"/>
      <c r="D4" s="1356" t="s">
        <v>1164</v>
      </c>
      <c r="E4" s="1356" t="s">
        <v>1165</v>
      </c>
      <c r="F4" s="1356" t="s">
        <v>1166</v>
      </c>
      <c r="G4" s="1357" t="s">
        <v>1164</v>
      </c>
      <c r="H4" s="1356" t="s">
        <v>1165</v>
      </c>
      <c r="I4" s="1358" t="s">
        <v>1166</v>
      </c>
    </row>
    <row r="5" spans="2:9" ht="12.75">
      <c r="B5" s="99" t="s">
        <v>817</v>
      </c>
      <c r="C5" s="1359" t="s">
        <v>1167</v>
      </c>
      <c r="D5" s="1360">
        <v>72.1</v>
      </c>
      <c r="E5" s="1360">
        <v>72.7</v>
      </c>
      <c r="F5" s="1360">
        <v>72.4</v>
      </c>
      <c r="G5" s="1360">
        <v>71.1071875</v>
      </c>
      <c r="H5" s="1360">
        <v>71.7071875</v>
      </c>
      <c r="I5" s="1361">
        <v>71.4071875</v>
      </c>
    </row>
    <row r="6" spans="2:9" ht="12.75">
      <c r="B6" s="99"/>
      <c r="C6" s="1359" t="s">
        <v>704</v>
      </c>
      <c r="D6" s="1360">
        <v>75.6</v>
      </c>
      <c r="E6" s="1360">
        <v>76.2</v>
      </c>
      <c r="F6" s="1360">
        <v>75.9</v>
      </c>
      <c r="G6" s="1360">
        <v>73.61709677419353</v>
      </c>
      <c r="H6" s="1360">
        <v>74.21709677419355</v>
      </c>
      <c r="I6" s="1361">
        <v>73.91709677419354</v>
      </c>
    </row>
    <row r="7" spans="2:9" ht="12.75">
      <c r="B7" s="99"/>
      <c r="C7" s="1359" t="s">
        <v>1168</v>
      </c>
      <c r="D7" s="1360">
        <v>78.1</v>
      </c>
      <c r="E7" s="1360">
        <v>78.7</v>
      </c>
      <c r="F7" s="1360">
        <v>78.4</v>
      </c>
      <c r="G7" s="1360">
        <v>77.85466666666666</v>
      </c>
      <c r="H7" s="1360">
        <v>78.45466666666667</v>
      </c>
      <c r="I7" s="1361">
        <v>78.15466666666666</v>
      </c>
    </row>
    <row r="8" spans="2:9" ht="12.75">
      <c r="B8" s="99"/>
      <c r="C8" s="1359" t="s">
        <v>706</v>
      </c>
      <c r="D8" s="1360">
        <v>80.74</v>
      </c>
      <c r="E8" s="1360">
        <v>81.34</v>
      </c>
      <c r="F8" s="1360">
        <v>81.04</v>
      </c>
      <c r="G8" s="1360">
        <v>78.98333333333333</v>
      </c>
      <c r="H8" s="1360">
        <v>79.58333333333333</v>
      </c>
      <c r="I8" s="1361">
        <v>79.28333333333333</v>
      </c>
    </row>
    <row r="9" spans="2:9" ht="12.75">
      <c r="B9" s="99"/>
      <c r="C9" s="1359" t="s">
        <v>707</v>
      </c>
      <c r="D9" s="1360">
        <v>85.51</v>
      </c>
      <c r="E9" s="1360">
        <v>86.11</v>
      </c>
      <c r="F9" s="1360">
        <v>85.81</v>
      </c>
      <c r="G9" s="1360">
        <v>82.69724137931034</v>
      </c>
      <c r="H9" s="1360">
        <v>83.29724137931034</v>
      </c>
      <c r="I9" s="1361">
        <v>82.99724137931034</v>
      </c>
    </row>
    <row r="10" spans="2:9" ht="12.75">
      <c r="B10" s="99"/>
      <c r="C10" s="1359" t="s">
        <v>708</v>
      </c>
      <c r="D10" s="1360">
        <v>81.9</v>
      </c>
      <c r="E10" s="1360">
        <v>82.5</v>
      </c>
      <c r="F10" s="1360">
        <v>82.2</v>
      </c>
      <c r="G10" s="1360">
        <v>84.16366666666666</v>
      </c>
      <c r="H10" s="1360">
        <v>84.76366666666667</v>
      </c>
      <c r="I10" s="1361">
        <v>84.46366666666665</v>
      </c>
    </row>
    <row r="11" spans="2:9" ht="12.75">
      <c r="B11" s="99"/>
      <c r="C11" s="1359" t="s">
        <v>709</v>
      </c>
      <c r="D11" s="1360">
        <v>79.05</v>
      </c>
      <c r="E11" s="1360">
        <v>79.65</v>
      </c>
      <c r="F11" s="1360">
        <v>79.35</v>
      </c>
      <c r="G11" s="1360">
        <v>79.45551724137931</v>
      </c>
      <c r="H11" s="1360">
        <v>80.0555172413793</v>
      </c>
      <c r="I11" s="1361">
        <v>79.75551724137931</v>
      </c>
    </row>
    <row r="12" spans="2:9" ht="12.75">
      <c r="B12" s="99"/>
      <c r="C12" s="1359" t="s">
        <v>710</v>
      </c>
      <c r="D12" s="1360">
        <v>79.55</v>
      </c>
      <c r="E12" s="1360">
        <v>80.15</v>
      </c>
      <c r="F12" s="1360">
        <v>79.85</v>
      </c>
      <c r="G12" s="1360">
        <v>78.76</v>
      </c>
      <c r="H12" s="1360">
        <v>79.36</v>
      </c>
      <c r="I12" s="1361">
        <v>79.06</v>
      </c>
    </row>
    <row r="13" spans="2:9" ht="12.75">
      <c r="B13" s="99"/>
      <c r="C13" s="1359" t="s">
        <v>711</v>
      </c>
      <c r="D13" s="1360">
        <v>82.13</v>
      </c>
      <c r="E13" s="1360">
        <v>82.73</v>
      </c>
      <c r="F13" s="1360">
        <v>82.43</v>
      </c>
      <c r="G13" s="1360">
        <v>80.99233333333332</v>
      </c>
      <c r="H13" s="1360">
        <v>81.59233333333334</v>
      </c>
      <c r="I13" s="1361">
        <v>81.29233333333333</v>
      </c>
    </row>
    <row r="14" spans="2:9" ht="12.75">
      <c r="B14" s="99"/>
      <c r="C14" s="1359" t="s">
        <v>712</v>
      </c>
      <c r="D14" s="1360">
        <v>85.32</v>
      </c>
      <c r="E14" s="1360">
        <v>85.92</v>
      </c>
      <c r="F14" s="1360">
        <v>85.62</v>
      </c>
      <c r="G14" s="1360">
        <v>83.74677419354839</v>
      </c>
      <c r="H14" s="1360">
        <v>84.34677419354838</v>
      </c>
      <c r="I14" s="1361">
        <v>84.04677419354839</v>
      </c>
    </row>
    <row r="15" spans="2:9" ht="12.75">
      <c r="B15" s="99"/>
      <c r="C15" s="1359" t="s">
        <v>713</v>
      </c>
      <c r="D15" s="1362">
        <v>88.6</v>
      </c>
      <c r="E15" s="1360">
        <v>89.2</v>
      </c>
      <c r="F15" s="1362">
        <v>88.9</v>
      </c>
      <c r="G15" s="1360">
        <v>88.0559375</v>
      </c>
      <c r="H15" s="1362">
        <v>88.6559375</v>
      </c>
      <c r="I15" s="1361">
        <v>88.3559375</v>
      </c>
    </row>
    <row r="16" spans="2:9" ht="12.75">
      <c r="B16" s="99"/>
      <c r="C16" s="1363" t="s">
        <v>714</v>
      </c>
      <c r="D16" s="1364">
        <v>88.6</v>
      </c>
      <c r="E16" s="1364">
        <v>89.2</v>
      </c>
      <c r="F16" s="1364">
        <v>88.9</v>
      </c>
      <c r="G16" s="1364">
        <v>89.20290322580645</v>
      </c>
      <c r="H16" s="1364">
        <v>89.80290322580646</v>
      </c>
      <c r="I16" s="1365">
        <v>89.50290322580645</v>
      </c>
    </row>
    <row r="17" spans="2:9" ht="12.75">
      <c r="B17" s="1366"/>
      <c r="C17" s="1367" t="s">
        <v>715</v>
      </c>
      <c r="D17" s="1368">
        <v>81.43333333333332</v>
      </c>
      <c r="E17" s="1368">
        <v>82.03333333333335</v>
      </c>
      <c r="F17" s="1368">
        <v>81.73333333333333</v>
      </c>
      <c r="G17" s="1368">
        <v>80.71972148451984</v>
      </c>
      <c r="H17" s="1368">
        <v>81.31972148451985</v>
      </c>
      <c r="I17" s="1369">
        <v>81.0197214845198</v>
      </c>
    </row>
    <row r="18" spans="2:9" ht="12.75">
      <c r="B18" s="99" t="s">
        <v>651</v>
      </c>
      <c r="C18" s="1359" t="s">
        <v>1167</v>
      </c>
      <c r="D18" s="1370">
        <v>88.75</v>
      </c>
      <c r="E18" s="1370">
        <v>89.35</v>
      </c>
      <c r="F18" s="1370">
        <v>89.05</v>
      </c>
      <c r="G18" s="1371">
        <v>88.4484375</v>
      </c>
      <c r="H18" s="1370">
        <v>89.0484375</v>
      </c>
      <c r="I18" s="1372">
        <v>88.7484375</v>
      </c>
    </row>
    <row r="19" spans="2:9" ht="12.75">
      <c r="B19" s="99"/>
      <c r="C19" s="1359" t="s">
        <v>704</v>
      </c>
      <c r="D19" s="1370">
        <v>87.23</v>
      </c>
      <c r="E19" s="1370">
        <v>87.83</v>
      </c>
      <c r="F19" s="1370">
        <v>87.53</v>
      </c>
      <c r="G19" s="1371">
        <v>88.50096774193551</v>
      </c>
      <c r="H19" s="1370">
        <v>89.10096774193548</v>
      </c>
      <c r="I19" s="1372">
        <v>88.8009677419355</v>
      </c>
    </row>
    <row r="20" spans="2:9" ht="12.75">
      <c r="B20" s="99"/>
      <c r="C20" s="1359" t="s">
        <v>1168</v>
      </c>
      <c r="D20" s="1370">
        <v>84.6</v>
      </c>
      <c r="E20" s="1370">
        <v>85.2</v>
      </c>
      <c r="F20" s="1370">
        <v>84.9</v>
      </c>
      <c r="G20" s="1371">
        <v>84.46933333333332</v>
      </c>
      <c r="H20" s="1370">
        <v>85.06933333333333</v>
      </c>
      <c r="I20" s="1372">
        <v>84.76933333333332</v>
      </c>
    </row>
    <row r="21" spans="2:9" ht="12.75">
      <c r="B21" s="99"/>
      <c r="C21" s="1359" t="s">
        <v>706</v>
      </c>
      <c r="D21" s="1370">
        <v>87.64</v>
      </c>
      <c r="E21" s="1370">
        <v>88.24</v>
      </c>
      <c r="F21" s="1370">
        <v>87.94</v>
      </c>
      <c r="G21" s="1371">
        <v>85.92666666666668</v>
      </c>
      <c r="H21" s="1370">
        <v>86.52666666666666</v>
      </c>
      <c r="I21" s="1372">
        <v>86.22666666666666</v>
      </c>
    </row>
    <row r="22" spans="2:9" ht="12.75">
      <c r="B22" s="99"/>
      <c r="C22" s="1359" t="s">
        <v>707</v>
      </c>
      <c r="D22" s="1370">
        <v>86.61</v>
      </c>
      <c r="E22" s="1370">
        <v>87.21</v>
      </c>
      <c r="F22" s="1370">
        <v>86.91</v>
      </c>
      <c r="G22" s="1371">
        <v>87.38366666666667</v>
      </c>
      <c r="H22" s="1370">
        <v>87.98366666666668</v>
      </c>
      <c r="I22" s="1372">
        <v>87.68366666666668</v>
      </c>
    </row>
    <row r="23" spans="2:9" ht="12.75">
      <c r="B23" s="99"/>
      <c r="C23" s="1359" t="s">
        <v>708</v>
      </c>
      <c r="D23" s="1370">
        <v>87.1</v>
      </c>
      <c r="E23" s="1370">
        <v>87.7</v>
      </c>
      <c r="F23" s="1370">
        <v>87.4</v>
      </c>
      <c r="G23" s="1371">
        <v>87.40275862068967</v>
      </c>
      <c r="H23" s="1370">
        <v>88.00275862068963</v>
      </c>
      <c r="I23" s="1372">
        <v>87.70275862068965</v>
      </c>
    </row>
    <row r="24" spans="2:9" ht="12.75">
      <c r="B24" s="99"/>
      <c r="C24" s="1359" t="s">
        <v>709</v>
      </c>
      <c r="D24" s="1370">
        <v>85.3</v>
      </c>
      <c r="E24" s="1370">
        <v>85.9</v>
      </c>
      <c r="F24" s="1370">
        <v>85.6</v>
      </c>
      <c r="G24" s="1371">
        <v>85.64689655172413</v>
      </c>
      <c r="H24" s="1370">
        <v>86.24689655172415</v>
      </c>
      <c r="I24" s="1372">
        <v>85.94689655172414</v>
      </c>
    </row>
    <row r="25" spans="2:9" ht="12.75">
      <c r="B25" s="99"/>
      <c r="C25" s="1359" t="s">
        <v>710</v>
      </c>
      <c r="D25" s="1370">
        <v>86.77</v>
      </c>
      <c r="E25" s="1370">
        <v>87.37</v>
      </c>
      <c r="F25" s="1370">
        <v>87.07</v>
      </c>
      <c r="G25" s="1371">
        <v>86.57233333333333</v>
      </c>
      <c r="H25" s="1370">
        <v>87.17233333333334</v>
      </c>
      <c r="I25" s="1372">
        <v>86.87233333333333</v>
      </c>
    </row>
    <row r="26" spans="2:9" ht="12.75">
      <c r="B26" s="99"/>
      <c r="C26" s="1359" t="s">
        <v>711</v>
      </c>
      <c r="D26" s="1370">
        <v>86.86</v>
      </c>
      <c r="E26" s="1370">
        <v>87.46</v>
      </c>
      <c r="F26" s="1370">
        <v>87.16</v>
      </c>
      <c r="G26" s="1371">
        <v>86.68645161290321</v>
      </c>
      <c r="H26" s="1370">
        <v>87.29100000000001</v>
      </c>
      <c r="I26" s="1372">
        <v>86.98872580645161</v>
      </c>
    </row>
    <row r="27" spans="2:9" ht="12.75">
      <c r="B27" s="99"/>
      <c r="C27" s="1359" t="s">
        <v>712</v>
      </c>
      <c r="D27" s="1370">
        <v>87.61</v>
      </c>
      <c r="E27" s="1370">
        <v>88.21</v>
      </c>
      <c r="F27" s="1370">
        <v>87.91</v>
      </c>
      <c r="G27" s="1371">
        <v>86.4558064516129</v>
      </c>
      <c r="H27" s="1370">
        <v>87.0558064516129</v>
      </c>
      <c r="I27" s="1372">
        <v>86.7558064516129</v>
      </c>
    </row>
    <row r="28" spans="2:9" ht="12.75">
      <c r="B28" s="99"/>
      <c r="C28" s="1359" t="s">
        <v>713</v>
      </c>
      <c r="D28" s="1370">
        <v>92.72</v>
      </c>
      <c r="E28" s="1370">
        <v>93.32</v>
      </c>
      <c r="F28" s="1370">
        <v>93.02</v>
      </c>
      <c r="G28" s="1371">
        <v>89.45870967741936</v>
      </c>
      <c r="H28" s="1370">
        <v>90.05870967741934</v>
      </c>
      <c r="I28" s="1372">
        <v>89.75870967741935</v>
      </c>
    </row>
    <row r="29" spans="2:9" ht="12.75">
      <c r="B29" s="99"/>
      <c r="C29" s="1363" t="s">
        <v>714</v>
      </c>
      <c r="D29" s="1370">
        <v>95</v>
      </c>
      <c r="E29" s="1370">
        <v>95.6</v>
      </c>
      <c r="F29" s="1370">
        <v>95.3</v>
      </c>
      <c r="G29" s="1371">
        <v>94.91548387096775</v>
      </c>
      <c r="H29" s="1370">
        <v>95.51548387096774</v>
      </c>
      <c r="I29" s="1372">
        <v>95.21548387096774</v>
      </c>
    </row>
    <row r="30" spans="2:9" ht="12.75">
      <c r="B30" s="1373"/>
      <c r="C30" s="1374" t="s">
        <v>715</v>
      </c>
      <c r="D30" s="1375">
        <v>88.01583333333333</v>
      </c>
      <c r="E30" s="1375">
        <v>88.61583333333333</v>
      </c>
      <c r="F30" s="1375">
        <v>88.31583333333333</v>
      </c>
      <c r="G30" s="1376">
        <v>87.65562600227105</v>
      </c>
      <c r="H30" s="1375">
        <v>88.2560050345291</v>
      </c>
      <c r="I30" s="1377">
        <v>87.95581551840007</v>
      </c>
    </row>
    <row r="31" spans="2:11" ht="12.75">
      <c r="B31" s="93" t="s">
        <v>19</v>
      </c>
      <c r="C31" s="1359" t="s">
        <v>1167</v>
      </c>
      <c r="D31" s="1378">
        <v>97.96</v>
      </c>
      <c r="E31" s="1378">
        <v>98.56</v>
      </c>
      <c r="F31" s="1378">
        <v>98.26</v>
      </c>
      <c r="G31" s="1378">
        <v>96.0121875</v>
      </c>
      <c r="H31" s="1378">
        <v>96.6121875</v>
      </c>
      <c r="I31" s="1379">
        <v>96.3121875</v>
      </c>
      <c r="K31" s="1064"/>
    </row>
    <row r="32" spans="2:12" ht="12.75">
      <c r="B32" s="1380"/>
      <c r="C32" s="1359" t="s">
        <v>704</v>
      </c>
      <c r="D32" s="1370">
        <v>101.29</v>
      </c>
      <c r="E32" s="1370">
        <v>101.89</v>
      </c>
      <c r="F32" s="1370">
        <v>101.59</v>
      </c>
      <c r="G32" s="1370">
        <v>103.24870967741936</v>
      </c>
      <c r="H32" s="1370">
        <v>103.84870967741935</v>
      </c>
      <c r="I32" s="1372">
        <v>103.54870967741935</v>
      </c>
      <c r="K32" s="1064"/>
      <c r="L32" s="1064"/>
    </row>
    <row r="33" spans="2:12" ht="12.75">
      <c r="B33" s="1380"/>
      <c r="C33" s="1359" t="s">
        <v>1168</v>
      </c>
      <c r="D33" s="1370">
        <v>98.64</v>
      </c>
      <c r="E33" s="1370">
        <v>99.24</v>
      </c>
      <c r="F33" s="1370">
        <v>99.23967741935485</v>
      </c>
      <c r="G33" s="1370">
        <v>98.93967741935484</v>
      </c>
      <c r="H33" s="1370">
        <v>99.53967741935485</v>
      </c>
      <c r="I33" s="1372">
        <v>98.74</v>
      </c>
      <c r="K33" s="1064"/>
      <c r="L33" s="1064"/>
    </row>
    <row r="34" spans="2:12" ht="12.75">
      <c r="B34" s="1380"/>
      <c r="C34" s="1359" t="s">
        <v>706</v>
      </c>
      <c r="D34" s="1370">
        <v>100.73</v>
      </c>
      <c r="E34" s="1370">
        <v>101.33</v>
      </c>
      <c r="F34" s="1370">
        <v>101.03</v>
      </c>
      <c r="G34" s="1370">
        <v>98.80310344827586</v>
      </c>
      <c r="H34" s="1370">
        <v>99.40310344827586</v>
      </c>
      <c r="I34" s="1372">
        <v>99.10310344827586</v>
      </c>
      <c r="K34" s="1064"/>
      <c r="L34" s="1064"/>
    </row>
    <row r="35" spans="2:12" ht="12.75">
      <c r="B35" s="1380"/>
      <c r="C35" s="1359" t="s">
        <v>707</v>
      </c>
      <c r="D35" s="1370">
        <v>99.11</v>
      </c>
      <c r="E35" s="1370">
        <v>99.71</v>
      </c>
      <c r="F35" s="1370">
        <v>99.41</v>
      </c>
      <c r="G35" s="1370">
        <v>99.2683333333333</v>
      </c>
      <c r="H35" s="1370">
        <v>99.86833333333334</v>
      </c>
      <c r="I35" s="1372">
        <v>99.56833333333333</v>
      </c>
      <c r="K35" s="1064"/>
      <c r="L35" s="1064"/>
    </row>
    <row r="36" spans="2:12" ht="12.75">
      <c r="B36" s="1380"/>
      <c r="C36" s="1359" t="s">
        <v>708</v>
      </c>
      <c r="D36" s="1370">
        <v>98.14</v>
      </c>
      <c r="E36" s="1370">
        <v>98.74</v>
      </c>
      <c r="F36" s="1370">
        <v>98.44</v>
      </c>
      <c r="G36" s="1370">
        <v>98.89533333333334</v>
      </c>
      <c r="H36" s="1370">
        <v>99.49533333333332</v>
      </c>
      <c r="I36" s="1372">
        <v>99.19533333333334</v>
      </c>
      <c r="K36" s="1064"/>
      <c r="L36" s="1064"/>
    </row>
    <row r="37" spans="2:12" ht="12.75">
      <c r="B37" s="750"/>
      <c r="C37" s="1381" t="s">
        <v>709</v>
      </c>
      <c r="D37" s="1382">
        <v>99.26</v>
      </c>
      <c r="E37" s="1382">
        <v>99.86</v>
      </c>
      <c r="F37" s="1382">
        <v>99.56</v>
      </c>
      <c r="G37" s="1382">
        <v>99.27</v>
      </c>
      <c r="H37" s="1382">
        <v>99.87</v>
      </c>
      <c r="I37" s="1383">
        <v>99.57</v>
      </c>
      <c r="J37" s="779"/>
      <c r="K37" s="1064"/>
      <c r="L37" s="1064"/>
    </row>
    <row r="38" spans="2:12" ht="12.75">
      <c r="B38" s="750"/>
      <c r="C38" s="1381" t="s">
        <v>710</v>
      </c>
      <c r="D38" s="1382">
        <v>97.58</v>
      </c>
      <c r="E38" s="1382">
        <v>98.18</v>
      </c>
      <c r="F38" s="1382">
        <v>97.88</v>
      </c>
      <c r="G38" s="1382">
        <v>98.50866666666667</v>
      </c>
      <c r="H38" s="1382">
        <v>99.10866666666668</v>
      </c>
      <c r="I38" s="1383">
        <v>98.80866666666668</v>
      </c>
      <c r="J38" s="779"/>
      <c r="K38" s="1064"/>
      <c r="L38" s="1064"/>
    </row>
    <row r="39" spans="2:12" ht="12.75">
      <c r="B39" s="1380"/>
      <c r="C39" s="1359" t="s">
        <v>711</v>
      </c>
      <c r="D39" s="1370">
        <v>95.99</v>
      </c>
      <c r="E39" s="1370">
        <v>96.59</v>
      </c>
      <c r="F39" s="1370">
        <v>96.29</v>
      </c>
      <c r="G39" s="1370">
        <v>96.41466666666666</v>
      </c>
      <c r="H39" s="1370">
        <v>97.01466666666668</v>
      </c>
      <c r="I39" s="1372">
        <v>96.71466666666667</v>
      </c>
      <c r="K39" s="1064"/>
      <c r="L39" s="1064"/>
    </row>
    <row r="40" spans="2:12" ht="12.75">
      <c r="B40" s="1380"/>
      <c r="C40" s="1359" t="s">
        <v>712</v>
      </c>
      <c r="D40" s="1370">
        <v>95.2</v>
      </c>
      <c r="E40" s="1370">
        <v>95.8</v>
      </c>
      <c r="F40" s="1370">
        <v>95.5</v>
      </c>
      <c r="G40" s="1370">
        <v>96.2209677419355</v>
      </c>
      <c r="H40" s="1370">
        <v>96.82096774193548</v>
      </c>
      <c r="I40" s="1372">
        <v>96.5209677419355</v>
      </c>
      <c r="K40" s="1064"/>
      <c r="L40" s="1064"/>
    </row>
    <row r="41" spans="2:12" ht="12.75">
      <c r="B41" s="1380"/>
      <c r="C41" s="1359" t="s">
        <v>713</v>
      </c>
      <c r="D41" s="1370">
        <v>95.32</v>
      </c>
      <c r="E41" s="1370">
        <v>95.92</v>
      </c>
      <c r="F41" s="1370">
        <v>95.62</v>
      </c>
      <c r="G41" s="1370">
        <v>94.15225806451613</v>
      </c>
      <c r="H41" s="1370">
        <v>94.75225806451614</v>
      </c>
      <c r="I41" s="1372">
        <v>94.45225806451614</v>
      </c>
      <c r="K41" s="1064"/>
      <c r="L41" s="1064"/>
    </row>
    <row r="42" spans="2:12" ht="12.75">
      <c r="B42" s="1384"/>
      <c r="C42" s="1363" t="s">
        <v>714</v>
      </c>
      <c r="D42" s="1385">
        <v>95.9</v>
      </c>
      <c r="E42" s="1385">
        <v>96.5</v>
      </c>
      <c r="F42" s="1385">
        <v>96.2</v>
      </c>
      <c r="G42" s="1385">
        <v>95.7140625</v>
      </c>
      <c r="H42" s="1385">
        <v>96.3140625</v>
      </c>
      <c r="I42" s="1386">
        <v>96.0140625</v>
      </c>
      <c r="K42" s="1064"/>
      <c r="L42" s="1064"/>
    </row>
    <row r="43" spans="2:10" ht="12.75">
      <c r="B43" s="1373"/>
      <c r="C43" s="1387" t="s">
        <v>715</v>
      </c>
      <c r="D43" s="1388">
        <v>97.92666666666668</v>
      </c>
      <c r="E43" s="1388">
        <v>98.52666666666666</v>
      </c>
      <c r="F43" s="1388">
        <v>98.25163978494624</v>
      </c>
      <c r="G43" s="1388">
        <v>97.95399719595848</v>
      </c>
      <c r="H43" s="1388">
        <v>98.55399719595847</v>
      </c>
      <c r="I43" s="1389">
        <v>98.21235741101223</v>
      </c>
      <c r="J43" s="1390"/>
    </row>
    <row r="44" spans="2:18" ht="12.75">
      <c r="B44" s="99" t="s">
        <v>23</v>
      </c>
      <c r="C44" s="1359" t="s">
        <v>1167</v>
      </c>
      <c r="D44" s="1391">
        <v>96.92</v>
      </c>
      <c r="E44" s="1391">
        <v>97.52</v>
      </c>
      <c r="F44" s="1391">
        <v>97.22</v>
      </c>
      <c r="G44" s="1391">
        <v>96.7141935483871</v>
      </c>
      <c r="H44" s="1391">
        <v>97.3141935483871</v>
      </c>
      <c r="I44" s="1392">
        <v>97.0141935483871</v>
      </c>
      <c r="K44" s="1064"/>
      <c r="L44" s="1064"/>
      <c r="M44" s="1390"/>
      <c r="N44" s="1390"/>
      <c r="O44" s="1390"/>
      <c r="P44" s="1390"/>
      <c r="Q44" s="1390"/>
      <c r="R44" s="1390"/>
    </row>
    <row r="45" spans="2:18" ht="12.75">
      <c r="B45" s="99"/>
      <c r="C45" s="1359" t="s">
        <v>704</v>
      </c>
      <c r="D45" s="1371">
        <v>97.52</v>
      </c>
      <c r="E45" s="1371">
        <v>98.12</v>
      </c>
      <c r="F45" s="1371">
        <v>97.82</v>
      </c>
      <c r="G45" s="1371">
        <v>96.64225806451614</v>
      </c>
      <c r="H45" s="1371">
        <v>97.24225806451611</v>
      </c>
      <c r="I45" s="1393">
        <v>96.94225806451612</v>
      </c>
      <c r="K45" s="1064"/>
      <c r="L45" s="1064"/>
      <c r="M45" s="1390"/>
      <c r="N45" s="1390"/>
      <c r="O45" s="1390"/>
      <c r="P45" s="1390"/>
      <c r="Q45" s="1390"/>
      <c r="R45" s="1390"/>
    </row>
    <row r="46" spans="2:12" ht="12.75">
      <c r="B46" s="99"/>
      <c r="C46" s="1359" t="s">
        <v>1168</v>
      </c>
      <c r="D46" s="1371">
        <v>98.64</v>
      </c>
      <c r="E46" s="1371">
        <v>99.24</v>
      </c>
      <c r="F46" s="1371">
        <v>98.94</v>
      </c>
      <c r="G46" s="1371">
        <v>97.7341935483871</v>
      </c>
      <c r="H46" s="1371">
        <v>98.3341935483871</v>
      </c>
      <c r="I46" s="1393">
        <v>98.0341935483871</v>
      </c>
      <c r="K46" s="1064"/>
      <c r="L46" s="1064"/>
    </row>
    <row r="47" spans="2:12" ht="12.75">
      <c r="B47" s="99"/>
      <c r="C47" s="1359" t="s">
        <v>706</v>
      </c>
      <c r="D47" s="1371">
        <v>98.46</v>
      </c>
      <c r="E47" s="1371">
        <v>99.06</v>
      </c>
      <c r="F47" s="1371">
        <v>98.76</v>
      </c>
      <c r="G47" s="1371">
        <v>97.99633333333331</v>
      </c>
      <c r="H47" s="1371">
        <v>98.59633333333333</v>
      </c>
      <c r="I47" s="1393">
        <v>98.29633333333332</v>
      </c>
      <c r="K47" s="1064"/>
      <c r="L47" s="1064"/>
    </row>
    <row r="48" spans="2:12" ht="12.75">
      <c r="B48" s="99"/>
      <c r="C48" s="1359" t="s">
        <v>707</v>
      </c>
      <c r="D48" s="1371">
        <v>99.37</v>
      </c>
      <c r="E48" s="1371">
        <v>99.97</v>
      </c>
      <c r="F48" s="1371">
        <v>99.67</v>
      </c>
      <c r="G48" s="1371">
        <v>98.79517241379308</v>
      </c>
      <c r="H48" s="1371">
        <v>99.3951724137931</v>
      </c>
      <c r="I48" s="1393">
        <v>99.0951724137931</v>
      </c>
      <c r="K48" s="1064"/>
      <c r="L48" s="1064"/>
    </row>
    <row r="49" spans="2:18" ht="12.75">
      <c r="B49" s="99"/>
      <c r="C49" s="1359" t="s">
        <v>708</v>
      </c>
      <c r="D49" s="1371">
        <v>99.13</v>
      </c>
      <c r="E49" s="1371">
        <v>99.73</v>
      </c>
      <c r="F49" s="1371">
        <v>99.43</v>
      </c>
      <c r="G49" s="1371">
        <v>100.75700000000002</v>
      </c>
      <c r="H49" s="1371">
        <v>101.357</v>
      </c>
      <c r="I49" s="1393">
        <v>101.05700000000002</v>
      </c>
      <c r="K49" s="1064"/>
      <c r="L49" s="1064"/>
      <c r="M49" s="1390"/>
      <c r="N49" s="1390"/>
      <c r="O49" s="1390"/>
      <c r="P49" s="1390"/>
      <c r="Q49" s="1390"/>
      <c r="R49" s="1390"/>
    </row>
    <row r="50" spans="2:12" ht="12.75">
      <c r="B50" s="99"/>
      <c r="C50" s="1359" t="s">
        <v>1169</v>
      </c>
      <c r="D50" s="1371">
        <v>99.31</v>
      </c>
      <c r="E50" s="1371">
        <v>99.91</v>
      </c>
      <c r="F50" s="1371">
        <v>99.61</v>
      </c>
      <c r="G50" s="1371">
        <v>98.53</v>
      </c>
      <c r="H50" s="1371">
        <v>99.13</v>
      </c>
      <c r="I50" s="1393">
        <v>98.83</v>
      </c>
      <c r="K50" s="1064"/>
      <c r="L50" s="1064"/>
    </row>
    <row r="51" spans="2:12" ht="12.75">
      <c r="B51" s="99"/>
      <c r="C51" s="1359" t="s">
        <v>710</v>
      </c>
      <c r="D51" s="1371">
        <v>100.45</v>
      </c>
      <c r="E51" s="1371">
        <v>101.05</v>
      </c>
      <c r="F51" s="1371">
        <v>100.75</v>
      </c>
      <c r="G51" s="1371">
        <v>99.25366666666669</v>
      </c>
      <c r="H51" s="1371">
        <v>99.85366666666665</v>
      </c>
      <c r="I51" s="1393">
        <v>99.55366666666667</v>
      </c>
      <c r="K51" s="1064"/>
      <c r="L51" s="1064"/>
    </row>
    <row r="52" spans="2:12" ht="12.75">
      <c r="B52" s="99"/>
      <c r="C52" s="1359" t="s">
        <v>711</v>
      </c>
      <c r="D52" s="1371">
        <v>99.4</v>
      </c>
      <c r="E52" s="1371">
        <v>100</v>
      </c>
      <c r="F52" s="1371">
        <v>99.7</v>
      </c>
      <c r="G52" s="1371">
        <v>99.667</v>
      </c>
      <c r="H52" s="1371">
        <v>100.26700000000001</v>
      </c>
      <c r="I52" s="1393">
        <v>99.96700000000001</v>
      </c>
      <c r="K52" s="1064"/>
      <c r="L52" s="1064"/>
    </row>
    <row r="53" spans="2:12" ht="12.75">
      <c r="B53" s="99"/>
      <c r="C53" s="1359" t="s">
        <v>712</v>
      </c>
      <c r="D53" s="1371">
        <v>102.16</v>
      </c>
      <c r="E53" s="1371">
        <v>102.76</v>
      </c>
      <c r="F53" s="1371">
        <v>102.46000000000001</v>
      </c>
      <c r="G53" s="1371">
        <v>100.94516129032259</v>
      </c>
      <c r="H53" s="1371">
        <v>101.54516129032258</v>
      </c>
      <c r="I53" s="1393">
        <v>101.24516129032259</v>
      </c>
      <c r="K53" s="1064"/>
      <c r="L53" s="1064"/>
    </row>
    <row r="54" spans="2:12" ht="12.75">
      <c r="B54" s="1380"/>
      <c r="C54" s="1359" t="s">
        <v>1170</v>
      </c>
      <c r="D54" s="1371">
        <v>102.2</v>
      </c>
      <c r="E54" s="1371">
        <v>102.8</v>
      </c>
      <c r="F54" s="1371">
        <v>102.5</v>
      </c>
      <c r="G54" s="1371">
        <v>101.78375</v>
      </c>
      <c r="H54" s="1371">
        <v>102.38374999999999</v>
      </c>
      <c r="I54" s="1393">
        <v>102.08375</v>
      </c>
      <c r="K54" s="1064"/>
      <c r="L54" s="1064"/>
    </row>
    <row r="55" spans="2:12" ht="12.75">
      <c r="B55" s="1380"/>
      <c r="C55" s="1363" t="s">
        <v>714</v>
      </c>
      <c r="D55" s="1370">
        <v>101.14</v>
      </c>
      <c r="E55" s="1370">
        <v>101.74</v>
      </c>
      <c r="F55" s="1370">
        <v>101.44</v>
      </c>
      <c r="G55" s="1370">
        <v>101.45258064516129</v>
      </c>
      <c r="H55" s="1370">
        <v>102.0525806451613</v>
      </c>
      <c r="I55" s="1372">
        <v>101.75258064516129</v>
      </c>
      <c r="K55" s="1064"/>
      <c r="L55" s="1064"/>
    </row>
    <row r="56" spans="2:12" ht="12.75">
      <c r="B56" s="1373"/>
      <c r="C56" s="1387" t="s">
        <v>715</v>
      </c>
      <c r="D56" s="1388">
        <f aca="true" t="shared" si="0" ref="D56:I56">AVERAGE(D44:D55)</f>
        <v>99.55833333333334</v>
      </c>
      <c r="E56" s="1387">
        <f t="shared" si="0"/>
        <v>100.15833333333332</v>
      </c>
      <c r="F56" s="1388">
        <f t="shared" si="0"/>
        <v>99.85833333333335</v>
      </c>
      <c r="G56" s="1388">
        <f t="shared" si="0"/>
        <v>99.18927579254729</v>
      </c>
      <c r="H56" s="1387">
        <f t="shared" si="0"/>
        <v>99.78927579254726</v>
      </c>
      <c r="I56" s="1377">
        <f t="shared" si="0"/>
        <v>99.48927579254728</v>
      </c>
      <c r="K56" s="1064"/>
      <c r="L56" s="1064"/>
    </row>
    <row r="57" spans="2:13" ht="12.75">
      <c r="B57" s="1225" t="s">
        <v>25</v>
      </c>
      <c r="C57" s="1394" t="s">
        <v>1167</v>
      </c>
      <c r="D57" s="1391">
        <v>103.71</v>
      </c>
      <c r="E57" s="1391">
        <v>104.31</v>
      </c>
      <c r="F57" s="1391">
        <v>104.00999999999999</v>
      </c>
      <c r="G57" s="1391">
        <v>102.12375000000002</v>
      </c>
      <c r="H57" s="1391">
        <v>102.72375</v>
      </c>
      <c r="I57" s="1392">
        <v>102.42375000000001</v>
      </c>
      <c r="K57" s="1064"/>
      <c r="L57" s="1064"/>
      <c r="M57" s="1064"/>
    </row>
    <row r="58" spans="2:12" ht="13.5" thickBot="1">
      <c r="B58" s="1395"/>
      <c r="C58" s="1396" t="s">
        <v>704</v>
      </c>
      <c r="D58" s="1397">
        <v>105.92</v>
      </c>
      <c r="E58" s="1397">
        <v>106.52</v>
      </c>
      <c r="F58" s="1397">
        <v>106.22</v>
      </c>
      <c r="G58" s="1397">
        <v>105.59096774193547</v>
      </c>
      <c r="H58" s="1397">
        <v>106.1909677419355</v>
      </c>
      <c r="I58" s="1398">
        <v>105.89096774193548</v>
      </c>
      <c r="K58" s="1064"/>
      <c r="L58" s="1064"/>
    </row>
    <row r="59" spans="2:12" ht="13.5" thickTop="1">
      <c r="B59" s="1399" t="s">
        <v>1171</v>
      </c>
      <c r="J59" s="1400"/>
      <c r="K59" s="1064"/>
      <c r="L59" s="1400"/>
    </row>
    <row r="60" spans="2:12" ht="27" customHeight="1">
      <c r="B60" s="1696" t="s">
        <v>1184</v>
      </c>
      <c r="C60" s="1696"/>
      <c r="D60" s="1696"/>
      <c r="E60" s="1696"/>
      <c r="F60" s="1696"/>
      <c r="G60" s="1696"/>
      <c r="H60" s="1696"/>
      <c r="I60" s="1696"/>
      <c r="J60" s="1696"/>
      <c r="K60" s="1696"/>
      <c r="L60" s="1696"/>
    </row>
    <row r="61" spans="2:12" ht="13.5" customHeight="1">
      <c r="B61" s="1696" t="s">
        <v>59</v>
      </c>
      <c r="C61" s="1696"/>
      <c r="D61" s="1696"/>
      <c r="E61" s="1696"/>
      <c r="F61" s="1696"/>
      <c r="G61" s="1696"/>
      <c r="H61" s="1696"/>
      <c r="I61" s="1696"/>
      <c r="J61" s="1696"/>
      <c r="K61" s="1696"/>
      <c r="L61" s="1696"/>
    </row>
    <row r="62" spans="2:9" ht="16.5" thickBot="1">
      <c r="B62" s="940"/>
      <c r="C62" s="940"/>
      <c r="D62" s="940"/>
      <c r="E62" s="940"/>
      <c r="F62" s="940"/>
      <c r="G62" s="940"/>
      <c r="H62" s="940"/>
      <c r="I62" s="940"/>
    </row>
    <row r="63" spans="2:12" ht="13.5" thickTop="1">
      <c r="B63" s="1749"/>
      <c r="C63" s="1751" t="s">
        <v>1172</v>
      </c>
      <c r="D63" s="1751"/>
      <c r="E63" s="1751"/>
      <c r="F63" s="1751" t="s">
        <v>151</v>
      </c>
      <c r="G63" s="1751"/>
      <c r="H63" s="1751"/>
      <c r="I63" s="1753" t="s">
        <v>195</v>
      </c>
      <c r="J63" s="1754"/>
      <c r="K63" s="1754"/>
      <c r="L63" s="1755"/>
    </row>
    <row r="64" spans="2:12" ht="12.75">
      <c r="B64" s="1750"/>
      <c r="C64" s="1752"/>
      <c r="D64" s="1752"/>
      <c r="E64" s="1752"/>
      <c r="F64" s="1752"/>
      <c r="G64" s="1752"/>
      <c r="H64" s="1752"/>
      <c r="I64" s="1756" t="s">
        <v>1173</v>
      </c>
      <c r="J64" s="1757"/>
      <c r="K64" s="1756" t="s">
        <v>1174</v>
      </c>
      <c r="L64" s="1758"/>
    </row>
    <row r="65" spans="2:12" ht="12.75">
      <c r="B65" s="1401"/>
      <c r="C65" s="1402" t="s">
        <v>1175</v>
      </c>
      <c r="D65" s="1403" t="s">
        <v>1176</v>
      </c>
      <c r="E65" s="1403" t="s">
        <v>1177</v>
      </c>
      <c r="F65" s="1403">
        <v>2013</v>
      </c>
      <c r="G65" s="1403">
        <v>2014</v>
      </c>
      <c r="H65" s="1403">
        <v>2015</v>
      </c>
      <c r="I65" s="1404">
        <v>2014</v>
      </c>
      <c r="J65" s="1404">
        <v>2015</v>
      </c>
      <c r="K65" s="1404">
        <v>2014</v>
      </c>
      <c r="L65" s="1405">
        <v>2015</v>
      </c>
    </row>
    <row r="66" spans="2:12" ht="12.75">
      <c r="B66" s="1406" t="s">
        <v>1178</v>
      </c>
      <c r="C66" s="1407">
        <v>109.05</v>
      </c>
      <c r="D66" s="1407">
        <v>104.73</v>
      </c>
      <c r="E66" s="1407">
        <v>57.31</v>
      </c>
      <c r="F66" s="1408">
        <v>110.86</v>
      </c>
      <c r="G66" s="1408">
        <v>96.43</v>
      </c>
      <c r="H66" s="1408">
        <v>48.27</v>
      </c>
      <c r="I66" s="1409">
        <f>D66/C66*100-100</f>
        <v>-3.961485557083904</v>
      </c>
      <c r="J66" s="1409">
        <f>E66/D66*100-100</f>
        <v>-45.2783347655877</v>
      </c>
      <c r="K66" s="1409">
        <f>G66/F66*100-100</f>
        <v>-13.016417102651985</v>
      </c>
      <c r="L66" s="1410">
        <f>H66/G66*100-100</f>
        <v>-49.942963807943585</v>
      </c>
    </row>
    <row r="67" spans="2:12" ht="13.5" thickBot="1">
      <c r="B67" s="1411" t="s">
        <v>1179</v>
      </c>
      <c r="C67" s="1412">
        <v>1284.75</v>
      </c>
      <c r="D67" s="1412">
        <v>1310</v>
      </c>
      <c r="E67" s="1412">
        <v>1144.4</v>
      </c>
      <c r="F67" s="1412">
        <v>1324</v>
      </c>
      <c r="G67" s="1412">
        <v>1234.25</v>
      </c>
      <c r="H67" s="1412">
        <v>1117.5</v>
      </c>
      <c r="I67" s="1413">
        <f>D67/C67*100-100</f>
        <v>1.9653629110721909</v>
      </c>
      <c r="J67" s="1413">
        <f>E67/D67*100-100</f>
        <v>-12.641221374045799</v>
      </c>
      <c r="K67" s="1413">
        <f>G67/F67*100-100</f>
        <v>-6.778700906344412</v>
      </c>
      <c r="L67" s="1414">
        <f>H67/G67*100-100</f>
        <v>-9.459185740328138</v>
      </c>
    </row>
    <row r="68" ht="13.5" thickTop="1">
      <c r="B68" s="1399" t="s">
        <v>1180</v>
      </c>
    </row>
    <row r="69" ht="12.75">
      <c r="B69" s="1399" t="s">
        <v>1181</v>
      </c>
    </row>
    <row r="70" spans="2:8" ht="12.75">
      <c r="B70" s="1399" t="s">
        <v>1182</v>
      </c>
      <c r="C70" s="1415"/>
      <c r="D70" s="1415"/>
      <c r="E70" s="1415"/>
      <c r="F70" s="1415"/>
      <c r="G70" s="1415"/>
      <c r="H70" s="1415"/>
    </row>
    <row r="71" ht="12.75">
      <c r="B71" s="1399" t="s">
        <v>1183</v>
      </c>
    </row>
    <row r="73" spans="10:11" ht="12.75">
      <c r="J73" s="1064"/>
      <c r="K73" s="1064"/>
    </row>
    <row r="74" spans="10:11" ht="12.75">
      <c r="J74" s="1064"/>
      <c r="K74" s="1064"/>
    </row>
    <row r="75" spans="10:11" ht="12.75">
      <c r="J75" s="1064"/>
      <c r="K75" s="1064"/>
    </row>
    <row r="76" spans="10:11" ht="12.75">
      <c r="J76" s="1064"/>
      <c r="K76" s="1064"/>
    </row>
  </sheetData>
  <sheetProtection/>
  <mergeCells count="14">
    <mergeCell ref="B1:I1"/>
    <mergeCell ref="B2:I2"/>
    <mergeCell ref="B3:B4"/>
    <mergeCell ref="C3:C4"/>
    <mergeCell ref="D3:F3"/>
    <mergeCell ref="G3:I3"/>
    <mergeCell ref="B60:L60"/>
    <mergeCell ref="B61:L61"/>
    <mergeCell ref="B63:B64"/>
    <mergeCell ref="C63:E64"/>
    <mergeCell ref="F63:H64"/>
    <mergeCell ref="I63:L63"/>
    <mergeCell ref="I64:J64"/>
    <mergeCell ref="K64:L6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8"/>
  <sheetViews>
    <sheetView workbookViewId="0" topLeftCell="A6">
      <selection activeCell="I14" sqref="I14:N14"/>
    </sheetView>
  </sheetViews>
  <sheetFormatPr defaultColWidth="9.140625" defaultRowHeight="17.25" customHeight="1"/>
  <cols>
    <col min="1" max="1" width="35.7109375" style="16" customWidth="1"/>
    <col min="2" max="8" width="10.7109375" style="16" customWidth="1"/>
    <col min="9" max="11" width="9.140625" style="16" customWidth="1"/>
    <col min="12" max="12" width="12.28125" style="16" bestFit="1" customWidth="1"/>
    <col min="13" max="13" width="9.140625" style="16" customWidth="1"/>
    <col min="14" max="14" width="11.57421875" style="16" bestFit="1" customWidth="1"/>
    <col min="15" max="16384" width="9.140625" style="16" customWidth="1"/>
  </cols>
  <sheetData>
    <row r="1" spans="1:8" ht="17.25" customHeight="1">
      <c r="A1" s="1767" t="s">
        <v>94</v>
      </c>
      <c r="B1" s="1767"/>
      <c r="C1" s="1767"/>
      <c r="D1" s="1767"/>
      <c r="E1" s="1767"/>
      <c r="F1" s="1767"/>
      <c r="G1" s="1767"/>
      <c r="H1" s="1767"/>
    </row>
    <row r="2" spans="1:8" ht="17.25" customHeight="1">
      <c r="A2" s="1768" t="s">
        <v>0</v>
      </c>
      <c r="B2" s="1768"/>
      <c r="C2" s="1768"/>
      <c r="D2" s="1768"/>
      <c r="E2" s="1768"/>
      <c r="F2" s="1768"/>
      <c r="G2" s="1768"/>
      <c r="H2" s="1768"/>
    </row>
    <row r="3" spans="1:8" ht="17.25" customHeight="1">
      <c r="A3" s="1769" t="s">
        <v>95</v>
      </c>
      <c r="B3" s="1769"/>
      <c r="C3" s="1769"/>
      <c r="D3" s="1769"/>
      <c r="E3" s="1769"/>
      <c r="F3" s="1769"/>
      <c r="G3" s="1769"/>
      <c r="H3" s="1769"/>
    </row>
    <row r="4" spans="1:8" ht="17.25" customHeight="1">
      <c r="A4" s="1770" t="s">
        <v>147</v>
      </c>
      <c r="B4" s="1770"/>
      <c r="C4" s="1770"/>
      <c r="D4" s="1770"/>
      <c r="E4" s="1770"/>
      <c r="F4" s="1770"/>
      <c r="G4" s="1770"/>
      <c r="H4" s="1770"/>
    </row>
    <row r="5" spans="1:8" ht="12.75" customHeight="1" thickBot="1">
      <c r="A5" s="17"/>
      <c r="B5" s="1771"/>
      <c r="C5" s="1771"/>
      <c r="D5" s="1771"/>
      <c r="E5" s="17"/>
      <c r="F5" s="17"/>
      <c r="G5" s="1772" t="s">
        <v>1</v>
      </c>
      <c r="H5" s="1772"/>
    </row>
    <row r="6" spans="1:8" ht="17.25" customHeight="1" thickTop="1">
      <c r="A6" s="1777" t="s">
        <v>2</v>
      </c>
      <c r="B6" s="1779" t="s">
        <v>18</v>
      </c>
      <c r="C6" s="1780"/>
      <c r="D6" s="1780"/>
      <c r="E6" s="1780"/>
      <c r="F6" s="1780"/>
      <c r="G6" s="1781" t="s">
        <v>150</v>
      </c>
      <c r="H6" s="1782"/>
    </row>
    <row r="7" spans="1:8" ht="15.75">
      <c r="A7" s="1778"/>
      <c r="B7" s="1785" t="s">
        <v>19</v>
      </c>
      <c r="C7" s="1786"/>
      <c r="D7" s="1787" t="s">
        <v>23</v>
      </c>
      <c r="E7" s="1786"/>
      <c r="F7" s="18" t="s">
        <v>90</v>
      </c>
      <c r="G7" s="1783"/>
      <c r="H7" s="1784"/>
    </row>
    <row r="8" spans="1:8" ht="17.25" customHeight="1">
      <c r="A8" s="19"/>
      <c r="B8" s="20" t="s">
        <v>147</v>
      </c>
      <c r="C8" s="21" t="s">
        <v>92</v>
      </c>
      <c r="D8" s="21" t="str">
        <f>B8</f>
        <v>Two Months</v>
      </c>
      <c r="E8" s="21" t="s">
        <v>92</v>
      </c>
      <c r="F8" s="21" t="str">
        <f>D8</f>
        <v>Two Months</v>
      </c>
      <c r="G8" s="22" t="s">
        <v>23</v>
      </c>
      <c r="H8" s="23" t="s">
        <v>25</v>
      </c>
    </row>
    <row r="9" spans="1:11" ht="17.25" customHeight="1">
      <c r="A9" s="24" t="s">
        <v>31</v>
      </c>
      <c r="B9" s="25">
        <v>19498.5</v>
      </c>
      <c r="C9" s="25">
        <v>417327.5</v>
      </c>
      <c r="D9" s="25">
        <v>17522.1</v>
      </c>
      <c r="E9" s="25">
        <v>499956.1</v>
      </c>
      <c r="F9" s="25">
        <v>16450.699999999997</v>
      </c>
      <c r="G9" s="26">
        <v>-10.13616432033234</v>
      </c>
      <c r="H9" s="27">
        <v>-6.1145638935972375</v>
      </c>
      <c r="I9" s="1600"/>
      <c r="J9" s="1600"/>
      <c r="K9" s="1600"/>
    </row>
    <row r="10" spans="1:8" s="29" customFormat="1" ht="17.25" customHeight="1">
      <c r="A10" s="24" t="s">
        <v>20</v>
      </c>
      <c r="B10" s="28">
        <v>19081.5</v>
      </c>
      <c r="C10" s="28">
        <v>296552.2</v>
      </c>
      <c r="D10" s="28">
        <v>16472.9</v>
      </c>
      <c r="E10" s="28">
        <v>328982.4</v>
      </c>
      <c r="F10" s="28">
        <v>10565.8</v>
      </c>
      <c r="G10" s="26">
        <v>-13.670833005790941</v>
      </c>
      <c r="H10" s="27">
        <v>-35.85950257695975</v>
      </c>
    </row>
    <row r="11" spans="1:8" ht="17.25" customHeight="1">
      <c r="A11" s="30" t="s">
        <v>34</v>
      </c>
      <c r="B11" s="31">
        <v>17738.2</v>
      </c>
      <c r="C11" s="31">
        <v>268110.5</v>
      </c>
      <c r="D11" s="31">
        <v>16424.2</v>
      </c>
      <c r="E11" s="31">
        <v>304959.3</v>
      </c>
      <c r="F11" s="31">
        <v>10529.5</v>
      </c>
      <c r="G11" s="32">
        <v>-7.407741484479822</v>
      </c>
      <c r="H11" s="33">
        <v>-35.89033255805458</v>
      </c>
    </row>
    <row r="12" spans="1:8" ht="17.25" customHeight="1">
      <c r="A12" s="30" t="s">
        <v>32</v>
      </c>
      <c r="B12" s="31">
        <v>0.2</v>
      </c>
      <c r="C12" s="31">
        <v>4209.599999999999</v>
      </c>
      <c r="D12" s="31">
        <v>6.2</v>
      </c>
      <c r="E12" s="31">
        <v>3557.4</v>
      </c>
      <c r="F12" s="31">
        <v>18.9</v>
      </c>
      <c r="G12" s="32">
        <v>3000</v>
      </c>
      <c r="H12" s="33">
        <v>204.83870967741936</v>
      </c>
    </row>
    <row r="13" spans="1:8" ht="17.25" customHeight="1">
      <c r="A13" s="30" t="s">
        <v>33</v>
      </c>
      <c r="B13" s="31">
        <v>1343.1</v>
      </c>
      <c r="C13" s="31">
        <v>24232.1</v>
      </c>
      <c r="D13" s="31">
        <v>42.5</v>
      </c>
      <c r="E13" s="31">
        <v>20465.7</v>
      </c>
      <c r="F13" s="31">
        <v>17.4</v>
      </c>
      <c r="G13" s="32">
        <v>-96.83567865386047</v>
      </c>
      <c r="H13" s="33">
        <v>-59.05882352941176</v>
      </c>
    </row>
    <row r="14" spans="1:12" s="29" customFormat="1" ht="17.25" customHeight="1">
      <c r="A14" s="24" t="s">
        <v>21</v>
      </c>
      <c r="B14" s="28">
        <v>417</v>
      </c>
      <c r="C14" s="28">
        <v>61360</v>
      </c>
      <c r="D14" s="28">
        <v>277.1</v>
      </c>
      <c r="E14" s="28">
        <v>77671.59999999999</v>
      </c>
      <c r="F14" s="28">
        <v>435.90000000000003</v>
      </c>
      <c r="G14" s="26">
        <v>-33.54916067146282</v>
      </c>
      <c r="H14" s="27">
        <v>57.30783110790328</v>
      </c>
      <c r="J14" s="1601"/>
      <c r="K14" s="1601"/>
      <c r="L14" s="1601"/>
    </row>
    <row r="15" spans="1:8" ht="17.25" customHeight="1">
      <c r="A15" s="30" t="s">
        <v>34</v>
      </c>
      <c r="B15" s="31">
        <v>400.6</v>
      </c>
      <c r="C15" s="31">
        <v>733.4</v>
      </c>
      <c r="D15" s="31">
        <v>276.8</v>
      </c>
      <c r="E15" s="31">
        <v>65947.7</v>
      </c>
      <c r="F15" s="31">
        <v>381.6</v>
      </c>
      <c r="G15" s="32">
        <v>-30.903644533200204</v>
      </c>
      <c r="H15" s="33">
        <v>37.861271676300575</v>
      </c>
    </row>
    <row r="16" spans="1:8" ht="17.25" customHeight="1">
      <c r="A16" s="30" t="s">
        <v>32</v>
      </c>
      <c r="B16" s="31">
        <v>0</v>
      </c>
      <c r="C16" s="31">
        <v>7109.2</v>
      </c>
      <c r="D16" s="31">
        <v>0</v>
      </c>
      <c r="E16" s="31">
        <v>7540.9</v>
      </c>
      <c r="F16" s="31">
        <v>51.7</v>
      </c>
      <c r="G16" s="936" t="s">
        <v>3</v>
      </c>
      <c r="H16" s="33" t="s">
        <v>3</v>
      </c>
    </row>
    <row r="17" spans="1:8" ht="17.25" customHeight="1">
      <c r="A17" s="30" t="s">
        <v>33</v>
      </c>
      <c r="B17" s="31">
        <v>16.4</v>
      </c>
      <c r="C17" s="31">
        <v>110164</v>
      </c>
      <c r="D17" s="31">
        <v>0.3</v>
      </c>
      <c r="E17" s="31">
        <v>4183</v>
      </c>
      <c r="F17" s="31">
        <v>2.6</v>
      </c>
      <c r="G17" s="32">
        <v>-98.17073170731707</v>
      </c>
      <c r="H17" s="33">
        <v>766.6666666666667</v>
      </c>
    </row>
    <row r="18" spans="1:8" s="29" customFormat="1" ht="17.25" customHeight="1">
      <c r="A18" s="34" t="s">
        <v>22</v>
      </c>
      <c r="B18" s="28">
        <v>0</v>
      </c>
      <c r="C18" s="28">
        <v>125922.10000000002</v>
      </c>
      <c r="D18" s="28">
        <v>772.1</v>
      </c>
      <c r="E18" s="28">
        <v>93302.1</v>
      </c>
      <c r="F18" s="28">
        <v>5449</v>
      </c>
      <c r="G18" s="936" t="s">
        <v>3</v>
      </c>
      <c r="H18" s="33">
        <v>605.7375987566377</v>
      </c>
    </row>
    <row r="19" spans="1:8" ht="17.25" customHeight="1">
      <c r="A19" s="30" t="s">
        <v>34</v>
      </c>
      <c r="B19" s="31">
        <v>0</v>
      </c>
      <c r="C19" s="31">
        <v>3122.6</v>
      </c>
      <c r="D19" s="31">
        <v>772.1</v>
      </c>
      <c r="E19" s="31">
        <v>87750.5</v>
      </c>
      <c r="F19" s="31">
        <v>5449</v>
      </c>
      <c r="G19" s="936" t="s">
        <v>3</v>
      </c>
      <c r="H19" s="33">
        <v>605.7375987566377</v>
      </c>
    </row>
    <row r="20" spans="1:8" ht="17.25" customHeight="1">
      <c r="A20" s="30" t="s">
        <v>32</v>
      </c>
      <c r="B20" s="31">
        <v>0</v>
      </c>
      <c r="C20" s="31">
        <v>117352.70000000001</v>
      </c>
      <c r="D20" s="31">
        <v>0</v>
      </c>
      <c r="E20" s="31">
        <v>4051.6</v>
      </c>
      <c r="F20" s="31">
        <v>0</v>
      </c>
      <c r="G20" s="937" t="s">
        <v>3</v>
      </c>
      <c r="H20" s="938" t="s">
        <v>3</v>
      </c>
    </row>
    <row r="21" spans="1:8" ht="17.25" customHeight="1">
      <c r="A21" s="35" t="s">
        <v>33</v>
      </c>
      <c r="B21" s="36">
        <v>0</v>
      </c>
      <c r="C21" s="36">
        <v>5446.8</v>
      </c>
      <c r="D21" s="36">
        <v>0</v>
      </c>
      <c r="E21" s="36">
        <v>1500</v>
      </c>
      <c r="F21" s="36">
        <v>0</v>
      </c>
      <c r="G21" s="939" t="s">
        <v>3</v>
      </c>
      <c r="H21" s="37" t="s">
        <v>3</v>
      </c>
    </row>
    <row r="22" spans="1:8" s="41" customFormat="1" ht="18" customHeight="1">
      <c r="A22" s="38" t="s">
        <v>4</v>
      </c>
      <c r="B22" s="39">
        <v>210.1</v>
      </c>
      <c r="C22" s="40">
        <v>138.39999999999998</v>
      </c>
      <c r="D22" s="39">
        <v>0</v>
      </c>
      <c r="E22" s="39">
        <v>0</v>
      </c>
      <c r="F22" s="39">
        <v>0</v>
      </c>
      <c r="G22" s="26">
        <v>-100</v>
      </c>
      <c r="H22" s="33" t="s">
        <v>3</v>
      </c>
    </row>
    <row r="23" spans="1:8" s="41" customFormat="1" ht="18" customHeight="1">
      <c r="A23" s="42" t="s">
        <v>5</v>
      </c>
      <c r="B23" s="31">
        <v>40.6</v>
      </c>
      <c r="C23" s="43">
        <v>9.200000000000001</v>
      </c>
      <c r="D23" s="44">
        <v>0</v>
      </c>
      <c r="E23" s="44">
        <v>0</v>
      </c>
      <c r="F23" s="44">
        <v>0</v>
      </c>
      <c r="G23" s="32">
        <v>-100</v>
      </c>
      <c r="H23" s="45" t="s">
        <v>3</v>
      </c>
    </row>
    <row r="24" spans="1:8" s="41" customFormat="1" ht="18" customHeight="1">
      <c r="A24" s="42" t="s">
        <v>6</v>
      </c>
      <c r="B24" s="31">
        <v>169.5</v>
      </c>
      <c r="C24" s="43">
        <v>129.2</v>
      </c>
      <c r="D24" s="44">
        <v>0</v>
      </c>
      <c r="E24" s="44">
        <v>0</v>
      </c>
      <c r="F24" s="44">
        <v>0</v>
      </c>
      <c r="G24" s="32">
        <v>-100</v>
      </c>
      <c r="H24" s="45" t="s">
        <v>3</v>
      </c>
    </row>
    <row r="25" spans="1:8" s="49" customFormat="1" ht="22.5" customHeight="1" thickBot="1">
      <c r="A25" s="46" t="s">
        <v>7</v>
      </c>
      <c r="B25" s="36">
        <v>0</v>
      </c>
      <c r="C25" s="43">
        <v>0</v>
      </c>
      <c r="D25" s="47">
        <v>0</v>
      </c>
      <c r="E25" s="47">
        <v>0</v>
      </c>
      <c r="F25" s="47">
        <v>0</v>
      </c>
      <c r="G25" s="32" t="s">
        <v>3</v>
      </c>
      <c r="H25" s="48" t="s">
        <v>3</v>
      </c>
    </row>
    <row r="26" spans="1:8" ht="17.25" customHeight="1" thickBot="1">
      <c r="A26" s="50" t="s">
        <v>8</v>
      </c>
      <c r="B26" s="51">
        <v>19708.6</v>
      </c>
      <c r="C26" s="51">
        <v>417465.9</v>
      </c>
      <c r="D26" s="51">
        <v>17522.1</v>
      </c>
      <c r="E26" s="51">
        <v>499956.1</v>
      </c>
      <c r="F26" s="51">
        <v>16450.7</v>
      </c>
      <c r="G26" s="52">
        <v>-11.094141643749431</v>
      </c>
      <c r="H26" s="53">
        <v>-6.1145638935972375</v>
      </c>
    </row>
    <row r="27" spans="1:8" ht="17.25" customHeight="1" thickBot="1">
      <c r="A27" s="50" t="s">
        <v>9</v>
      </c>
      <c r="B27" s="54">
        <v>55146.80000000001</v>
      </c>
      <c r="C27" s="55">
        <v>403715</v>
      </c>
      <c r="D27" s="54">
        <v>60454.8</v>
      </c>
      <c r="E27" s="54">
        <v>461340.60000000003</v>
      </c>
      <c r="F27" s="54">
        <v>59435.80000000001</v>
      </c>
      <c r="G27" s="52">
        <v>9.62521850769218</v>
      </c>
      <c r="H27" s="53">
        <v>-1.6855568126931075</v>
      </c>
    </row>
    <row r="28" spans="1:8" ht="17.25" customHeight="1">
      <c r="A28" s="42" t="s">
        <v>10</v>
      </c>
      <c r="B28" s="56">
        <v>52605.4</v>
      </c>
      <c r="C28" s="57">
        <v>393560.30000000005</v>
      </c>
      <c r="D28" s="56">
        <v>57601.70000000001</v>
      </c>
      <c r="E28" s="56">
        <v>434793.60000000003</v>
      </c>
      <c r="F28" s="56">
        <v>59583.4</v>
      </c>
      <c r="G28" s="26">
        <v>9.497694153071757</v>
      </c>
      <c r="H28" s="27">
        <v>3.440349850785635</v>
      </c>
    </row>
    <row r="29" spans="1:8" ht="17.25" customHeight="1">
      <c r="A29" s="58" t="s">
        <v>24</v>
      </c>
      <c r="B29" s="59">
        <v>45357</v>
      </c>
      <c r="C29" s="60">
        <v>356619.60000000003</v>
      </c>
      <c r="D29" s="59">
        <v>55080.200000000004</v>
      </c>
      <c r="E29" s="59">
        <v>405846.4</v>
      </c>
      <c r="F29" s="59">
        <v>53075.4</v>
      </c>
      <c r="G29" s="61">
        <v>21.437043896201256</v>
      </c>
      <c r="H29" s="62">
        <v>-3.6397834430521367</v>
      </c>
    </row>
    <row r="30" spans="1:8" ht="17.25" customHeight="1">
      <c r="A30" s="58" t="s">
        <v>96</v>
      </c>
      <c r="B30" s="59">
        <v>7248.4</v>
      </c>
      <c r="C30" s="60">
        <v>36940.7</v>
      </c>
      <c r="D30" s="59">
        <v>2521.5000000000073</v>
      </c>
      <c r="E30" s="59">
        <v>28947.199999999993</v>
      </c>
      <c r="F30" s="59">
        <v>6508</v>
      </c>
      <c r="G30" s="61">
        <v>-65.21301252690239</v>
      </c>
      <c r="H30" s="62">
        <v>158.10033710093123</v>
      </c>
    </row>
    <row r="31" spans="1:8" ht="17.25" customHeight="1">
      <c r="A31" s="42" t="s">
        <v>26</v>
      </c>
      <c r="B31" s="31">
        <v>2309.8</v>
      </c>
      <c r="C31" s="43">
        <v>8084.4</v>
      </c>
      <c r="D31" s="31">
        <v>1844.5</v>
      </c>
      <c r="E31" s="31">
        <v>11145.699999999999</v>
      </c>
      <c r="F31" s="31">
        <v>320.29999999999995</v>
      </c>
      <c r="G31" s="32">
        <v>-20.144601264178725</v>
      </c>
      <c r="H31" s="33">
        <v>-82.63486039577121</v>
      </c>
    </row>
    <row r="32" spans="1:8" ht="17.25" customHeight="1">
      <c r="A32" s="42" t="s">
        <v>27</v>
      </c>
      <c r="B32" s="31">
        <v>-180.5</v>
      </c>
      <c r="C32" s="43">
        <v>-63.400000000000034</v>
      </c>
      <c r="D32" s="31">
        <v>7.5</v>
      </c>
      <c r="E32" s="31">
        <v>-26.499999999999943</v>
      </c>
      <c r="F32" s="31">
        <v>25.30000000000001</v>
      </c>
      <c r="G32" s="32">
        <v>-104.15512465373962</v>
      </c>
      <c r="H32" s="33">
        <v>237.33333333333348</v>
      </c>
    </row>
    <row r="33" spans="1:8" ht="17.25" customHeight="1">
      <c r="A33" s="42" t="s">
        <v>28</v>
      </c>
      <c r="B33" s="31">
        <v>648.5</v>
      </c>
      <c r="C33" s="43">
        <v>-44.7</v>
      </c>
      <c r="D33" s="31">
        <v>1106.2</v>
      </c>
      <c r="E33" s="31">
        <v>24.299999999999997</v>
      </c>
      <c r="F33" s="31">
        <v>701.1</v>
      </c>
      <c r="G33" s="32">
        <v>70.57825751734774</v>
      </c>
      <c r="H33" s="33">
        <v>-36.62086421985175</v>
      </c>
    </row>
    <row r="34" spans="1:8" ht="17.25" customHeight="1">
      <c r="A34" s="42" t="s">
        <v>29</v>
      </c>
      <c r="B34" s="31">
        <v>-21.199999999999932</v>
      </c>
      <c r="C34" s="43">
        <v>136.60000000000002</v>
      </c>
      <c r="D34" s="31">
        <v>313.1</v>
      </c>
      <c r="E34" s="31">
        <v>268.19999999999993</v>
      </c>
      <c r="F34" s="31">
        <v>760.3</v>
      </c>
      <c r="G34" s="32">
        <v>-1576.8867924528352</v>
      </c>
      <c r="H34" s="33">
        <v>142.82976684765248</v>
      </c>
    </row>
    <row r="35" spans="1:8" ht="17.25" customHeight="1">
      <c r="A35" s="42" t="s">
        <v>30</v>
      </c>
      <c r="B35" s="31"/>
      <c r="C35" s="43">
        <v>0</v>
      </c>
      <c r="D35" s="31"/>
      <c r="E35" s="31">
        <v>10000</v>
      </c>
      <c r="F35" s="31">
        <v>0</v>
      </c>
      <c r="G35" s="32" t="s">
        <v>3</v>
      </c>
      <c r="H35" s="33" t="s">
        <v>3</v>
      </c>
    </row>
    <row r="36" spans="1:8" ht="17.25" customHeight="1" thickBot="1">
      <c r="A36" s="42" t="s">
        <v>97</v>
      </c>
      <c r="B36" s="63">
        <v>-215.2</v>
      </c>
      <c r="C36" s="64">
        <v>2041.7999999999993</v>
      </c>
      <c r="D36" s="63">
        <v>-418.2000000000007</v>
      </c>
      <c r="E36" s="63">
        <v>5135.299999999999</v>
      </c>
      <c r="F36" s="63">
        <v>-1954.6000000000004</v>
      </c>
      <c r="G36" s="32">
        <v>94.33085501858771</v>
      </c>
      <c r="H36" s="33">
        <v>367.3840267814436</v>
      </c>
    </row>
    <row r="37" spans="1:8" ht="17.25" customHeight="1" thickBot="1">
      <c r="A37" s="65" t="s">
        <v>11</v>
      </c>
      <c r="B37" s="54">
        <v>35438.20000000001</v>
      </c>
      <c r="C37" s="55">
        <v>-13750.900000000023</v>
      </c>
      <c r="D37" s="54">
        <v>42932.700000000004</v>
      </c>
      <c r="E37" s="54">
        <v>-38615.49999999994</v>
      </c>
      <c r="F37" s="54">
        <v>42985.10000000001</v>
      </c>
      <c r="G37" s="52">
        <v>21.148083141920274</v>
      </c>
      <c r="H37" s="53">
        <v>0.12205148989001093</v>
      </c>
    </row>
    <row r="38" spans="1:8" ht="17.25" customHeight="1" thickBot="1">
      <c r="A38" s="65" t="s">
        <v>12</v>
      </c>
      <c r="B38" s="66">
        <v>-35438.2</v>
      </c>
      <c r="C38" s="67">
        <v>13750.904999999959</v>
      </c>
      <c r="D38" s="66">
        <v>-42932.7</v>
      </c>
      <c r="E38" s="66">
        <v>38615.499999999985</v>
      </c>
      <c r="F38" s="66">
        <v>-42985.1</v>
      </c>
      <c r="G38" s="52">
        <v>21.148083141920303</v>
      </c>
      <c r="H38" s="53">
        <v>0.12205148988999402</v>
      </c>
    </row>
    <row r="39" spans="1:8" ht="17.25" customHeight="1">
      <c r="A39" s="68" t="s">
        <v>98</v>
      </c>
      <c r="B39" s="69">
        <v>-36329</v>
      </c>
      <c r="C39" s="57">
        <v>-1901.795000000042</v>
      </c>
      <c r="D39" s="69">
        <v>-44435.2</v>
      </c>
      <c r="E39" s="69">
        <v>24790.29999999999</v>
      </c>
      <c r="F39" s="69">
        <v>-44815.899999999994</v>
      </c>
      <c r="G39" s="32">
        <v>22.31330342150898</v>
      </c>
      <c r="H39" s="33">
        <v>0.8567532046665641</v>
      </c>
    </row>
    <row r="40" spans="1:8" ht="17.25" customHeight="1">
      <c r="A40" s="70" t="s">
        <v>99</v>
      </c>
      <c r="B40" s="31">
        <v>0</v>
      </c>
      <c r="C40" s="43">
        <v>19982.805</v>
      </c>
      <c r="D40" s="31">
        <v>0</v>
      </c>
      <c r="E40" s="31">
        <v>42423.1</v>
      </c>
      <c r="F40" s="31">
        <v>0</v>
      </c>
      <c r="G40" s="71" t="s">
        <v>3</v>
      </c>
      <c r="H40" s="33" t="s">
        <v>3</v>
      </c>
    </row>
    <row r="41" spans="1:8" ht="17.25" customHeight="1">
      <c r="A41" s="30" t="s">
        <v>100</v>
      </c>
      <c r="B41" s="69">
        <v>0</v>
      </c>
      <c r="C41" s="57">
        <v>10000</v>
      </c>
      <c r="D41" s="69">
        <v>0</v>
      </c>
      <c r="E41" s="69">
        <v>10000</v>
      </c>
      <c r="F41" s="69">
        <v>0</v>
      </c>
      <c r="G41" s="71" t="s">
        <v>3</v>
      </c>
      <c r="H41" s="33" t="s">
        <v>3</v>
      </c>
    </row>
    <row r="42" spans="1:8" ht="17.25" customHeight="1">
      <c r="A42" s="30" t="s">
        <v>101</v>
      </c>
      <c r="B42" s="69">
        <v>0</v>
      </c>
      <c r="C42" s="57">
        <v>9000</v>
      </c>
      <c r="D42" s="69">
        <v>0</v>
      </c>
      <c r="E42" s="69">
        <v>30000</v>
      </c>
      <c r="F42" s="69">
        <v>0</v>
      </c>
      <c r="G42" s="71" t="s">
        <v>3</v>
      </c>
      <c r="H42" s="33" t="s">
        <v>3</v>
      </c>
    </row>
    <row r="43" spans="1:8" ht="18.75" customHeight="1">
      <c r="A43" s="30" t="s">
        <v>102</v>
      </c>
      <c r="B43" s="69">
        <v>0</v>
      </c>
      <c r="C43" s="57">
        <v>906.4</v>
      </c>
      <c r="D43" s="69">
        <v>0</v>
      </c>
      <c r="E43" s="69">
        <v>0</v>
      </c>
      <c r="F43" s="69">
        <v>0</v>
      </c>
      <c r="G43" s="71" t="s">
        <v>3</v>
      </c>
      <c r="H43" s="33" t="s">
        <v>3</v>
      </c>
    </row>
    <row r="44" spans="1:8" ht="17.25" customHeight="1">
      <c r="A44" s="30" t="s">
        <v>103</v>
      </c>
      <c r="B44" s="69">
        <v>0</v>
      </c>
      <c r="C44" s="57">
        <v>0</v>
      </c>
      <c r="D44" s="69">
        <v>0</v>
      </c>
      <c r="E44" s="69">
        <v>2339.4</v>
      </c>
      <c r="F44" s="69">
        <v>0</v>
      </c>
      <c r="G44" s="71" t="s">
        <v>3</v>
      </c>
      <c r="H44" s="33" t="s">
        <v>3</v>
      </c>
    </row>
    <row r="45" spans="1:8" ht="17.25" customHeight="1">
      <c r="A45" s="30" t="s">
        <v>104</v>
      </c>
      <c r="B45" s="72">
        <v>0</v>
      </c>
      <c r="C45" s="73">
        <v>76.405</v>
      </c>
      <c r="D45" s="74">
        <v>0</v>
      </c>
      <c r="E45" s="74">
        <v>83.7</v>
      </c>
      <c r="F45" s="69">
        <v>0</v>
      </c>
      <c r="G45" s="71" t="s">
        <v>3</v>
      </c>
      <c r="H45" s="33" t="s">
        <v>3</v>
      </c>
    </row>
    <row r="46" spans="1:9" ht="17.25" customHeight="1">
      <c r="A46" s="70" t="s">
        <v>105</v>
      </c>
      <c r="B46" s="69">
        <v>-36511.4</v>
      </c>
      <c r="C46" s="57">
        <v>-23316.300000000043</v>
      </c>
      <c r="D46" s="69">
        <v>-44449</v>
      </c>
      <c r="E46" s="69">
        <v>-17577.30000000001</v>
      </c>
      <c r="F46" s="69">
        <v>-44684.2</v>
      </c>
      <c r="G46" s="75">
        <v>21.740059269159765</v>
      </c>
      <c r="H46" s="33">
        <v>0.5291457625593311</v>
      </c>
      <c r="I46" s="1600"/>
    </row>
    <row r="47" spans="1:8" ht="17.25" customHeight="1">
      <c r="A47" s="76" t="s">
        <v>106</v>
      </c>
      <c r="B47" s="69">
        <v>182.4</v>
      </c>
      <c r="C47" s="57">
        <v>1431.7000000000007</v>
      </c>
      <c r="D47" s="69">
        <v>13.8</v>
      </c>
      <c r="E47" s="69">
        <v>-55.5</v>
      </c>
      <c r="F47" s="69">
        <v>-131.7</v>
      </c>
      <c r="G47" s="75">
        <v>-92.43421052631578</v>
      </c>
      <c r="H47" s="33">
        <v>-1054.3478260869565</v>
      </c>
    </row>
    <row r="48" spans="1:8" ht="17.25" customHeight="1">
      <c r="A48" s="68" t="s">
        <v>107</v>
      </c>
      <c r="B48" s="69">
        <v>0</v>
      </c>
      <c r="C48" s="57">
        <v>569.8</v>
      </c>
      <c r="D48" s="69">
        <v>0</v>
      </c>
      <c r="E48" s="69">
        <v>11224.099999999999</v>
      </c>
      <c r="F48" s="69">
        <v>61.7</v>
      </c>
      <c r="G48" s="75" t="s">
        <v>3</v>
      </c>
      <c r="H48" s="33" t="s">
        <v>3</v>
      </c>
    </row>
    <row r="49" spans="1:8" s="82" customFormat="1" ht="17.25" customHeight="1" thickBot="1">
      <c r="A49" s="123" t="s">
        <v>108</v>
      </c>
      <c r="B49" s="124">
        <v>890.8</v>
      </c>
      <c r="C49" s="77">
        <v>15082.900000000001</v>
      </c>
      <c r="D49" s="124">
        <v>1502.5</v>
      </c>
      <c r="E49" s="124">
        <v>2601.0999999999995</v>
      </c>
      <c r="F49" s="124">
        <v>1769.0999999999995</v>
      </c>
      <c r="G49" s="125">
        <v>68.66861248316121</v>
      </c>
      <c r="H49" s="126">
        <v>17.743760399334406</v>
      </c>
    </row>
    <row r="50" spans="7:8" s="82" customFormat="1" ht="12" customHeight="1" thickTop="1">
      <c r="G50" s="80"/>
      <c r="H50" s="81"/>
    </row>
    <row r="51" spans="1:8" s="82" customFormat="1" ht="17.25" customHeight="1" hidden="1">
      <c r="A51" s="78" t="s">
        <v>109</v>
      </c>
      <c r="B51" s="79"/>
      <c r="C51" s="79"/>
      <c r="D51" s="79"/>
      <c r="E51" s="79"/>
      <c r="F51" s="79"/>
      <c r="G51" s="80"/>
      <c r="H51" s="81"/>
    </row>
    <row r="52" spans="1:8" s="82" customFormat="1" ht="17.25" customHeight="1" hidden="1">
      <c r="A52" s="83" t="s">
        <v>110</v>
      </c>
      <c r="B52" s="79"/>
      <c r="C52" s="79"/>
      <c r="D52" s="79"/>
      <c r="E52" s="79"/>
      <c r="F52" s="79">
        <v>1334.1</v>
      </c>
      <c r="G52" s="80"/>
      <c r="H52" s="81"/>
    </row>
    <row r="53" spans="1:8" s="82" customFormat="1" ht="17.25" customHeight="1" hidden="1">
      <c r="A53" s="83" t="s">
        <v>111</v>
      </c>
      <c r="B53" s="79"/>
      <c r="C53" s="79"/>
      <c r="D53" s="79"/>
      <c r="E53" s="79"/>
      <c r="F53" s="79">
        <v>895.6</v>
      </c>
      <c r="G53" s="80"/>
      <c r="H53" s="81"/>
    </row>
    <row r="54" spans="1:8" ht="48.75" customHeight="1">
      <c r="A54" s="1788" t="s">
        <v>146</v>
      </c>
      <c r="B54" s="1788"/>
      <c r="C54" s="1788"/>
      <c r="D54" s="1788"/>
      <c r="E54" s="1788"/>
      <c r="F54" s="1788"/>
      <c r="G54" s="1788"/>
      <c r="H54" s="1788"/>
    </row>
    <row r="55" spans="1:8" ht="19.5" customHeight="1">
      <c r="A55" s="1773" t="s">
        <v>13</v>
      </c>
      <c r="B55" s="1773"/>
      <c r="C55" s="1773"/>
      <c r="D55" s="1773"/>
      <c r="E55" s="1773"/>
      <c r="F55" s="1773"/>
      <c r="G55" s="1773"/>
      <c r="H55" s="1773"/>
    </row>
    <row r="56" spans="1:8" ht="17.25" customHeight="1">
      <c r="A56" s="1774" t="s">
        <v>14</v>
      </c>
      <c r="B56" s="1774"/>
      <c r="C56" s="1774"/>
      <c r="D56" s="1774"/>
      <c r="E56" s="1774"/>
      <c r="F56" s="1774"/>
      <c r="G56" s="1774"/>
      <c r="H56" s="1774"/>
    </row>
    <row r="57" spans="1:8" ht="17.25" customHeight="1">
      <c r="A57" s="1775" t="s">
        <v>15</v>
      </c>
      <c r="B57" s="1775"/>
      <c r="C57" s="1775"/>
      <c r="D57" s="1775"/>
      <c r="E57" s="1775"/>
      <c r="F57" s="1775"/>
      <c r="G57" s="1775"/>
      <c r="H57" s="1775"/>
    </row>
    <row r="58" spans="1:8" ht="17.25" customHeight="1">
      <c r="A58" s="1776" t="s">
        <v>16</v>
      </c>
      <c r="B58" s="1776"/>
      <c r="C58" s="1776"/>
      <c r="D58" s="1776"/>
      <c r="E58" s="1776"/>
      <c r="F58" s="1776"/>
      <c r="G58" s="1776"/>
      <c r="H58" s="1776"/>
    </row>
  </sheetData>
  <sheetProtection/>
  <mergeCells count="16">
    <mergeCell ref="A55:H55"/>
    <mergeCell ref="A56:H56"/>
    <mergeCell ref="A57:H57"/>
    <mergeCell ref="A58:H58"/>
    <mergeCell ref="A6:A7"/>
    <mergeCell ref="B6:F6"/>
    <mergeCell ref="G6:H7"/>
    <mergeCell ref="B7:C7"/>
    <mergeCell ref="D7:E7"/>
    <mergeCell ref="A54:H54"/>
    <mergeCell ref="A1:H1"/>
    <mergeCell ref="A2:H2"/>
    <mergeCell ref="A3:H3"/>
    <mergeCell ref="A4:H4"/>
    <mergeCell ref="B5:D5"/>
    <mergeCell ref="G5:H5"/>
  </mergeCells>
  <printOptions horizontalCentered="1"/>
  <pageMargins left="1.27" right="0.7" top="0.47" bottom="0.3" header="0.3" footer="0.3"/>
  <pageSetup fitToHeight="1" fitToWidth="1" horizontalDpi="600" verticalDpi="600" orientation="portrait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20.7109375" style="12" customWidth="1"/>
    <col min="2" max="2" width="10.8515625" style="12" bestFit="1" customWidth="1"/>
    <col min="3" max="3" width="12.57421875" style="12" bestFit="1" customWidth="1"/>
    <col min="4" max="4" width="10.57421875" style="12" bestFit="1" customWidth="1"/>
    <col min="5" max="5" width="12.7109375" style="12" bestFit="1" customWidth="1"/>
    <col min="6" max="6" width="11.28125" style="12" bestFit="1" customWidth="1"/>
    <col min="7" max="10" width="9.28125" style="12" bestFit="1" customWidth="1"/>
    <col min="11" max="16384" width="9.140625" style="12" customWidth="1"/>
  </cols>
  <sheetData>
    <row r="1" spans="1:11" ht="12.75">
      <c r="A1" s="1767" t="s">
        <v>112</v>
      </c>
      <c r="B1" s="1767"/>
      <c r="C1" s="1767"/>
      <c r="D1" s="1767"/>
      <c r="E1" s="1767"/>
      <c r="F1" s="1767"/>
      <c r="G1" s="1767"/>
      <c r="H1" s="1767"/>
      <c r="I1" s="1767"/>
      <c r="J1" s="1767"/>
      <c r="K1" s="84"/>
    </row>
    <row r="2" spans="1:10" ht="15.75">
      <c r="A2" s="1744" t="s">
        <v>62</v>
      </c>
      <c r="B2" s="1744"/>
      <c r="C2" s="1744"/>
      <c r="D2" s="1744"/>
      <c r="E2" s="1744"/>
      <c r="F2" s="1744"/>
      <c r="G2" s="1744"/>
      <c r="H2" s="1744"/>
      <c r="I2" s="1744"/>
      <c r="J2" s="1744"/>
    </row>
    <row r="3" spans="1:10" ht="12.75">
      <c r="A3" s="1790" t="s">
        <v>147</v>
      </c>
      <c r="B3" s="1790"/>
      <c r="C3" s="1790"/>
      <c r="D3" s="1790"/>
      <c r="E3" s="1790"/>
      <c r="F3" s="1790"/>
      <c r="G3" s="1790"/>
      <c r="H3" s="1790"/>
      <c r="I3" s="1790"/>
      <c r="J3" s="1790"/>
    </row>
    <row r="4" spans="1:10" ht="13.5" thickBo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13.5" thickTop="1">
      <c r="A5" s="1791"/>
      <c r="B5" s="1793" t="s">
        <v>113</v>
      </c>
      <c r="C5" s="1794"/>
      <c r="D5" s="1794"/>
      <c r="E5" s="1794"/>
      <c r="F5" s="1795"/>
      <c r="G5" s="1796" t="s">
        <v>148</v>
      </c>
      <c r="H5" s="1797"/>
      <c r="I5" s="1796" t="s">
        <v>149</v>
      </c>
      <c r="J5" s="1800"/>
    </row>
    <row r="6" spans="1:10" ht="12.75">
      <c r="A6" s="1792"/>
      <c r="B6" s="1802" t="s">
        <v>19</v>
      </c>
      <c r="C6" s="1803"/>
      <c r="D6" s="1802" t="s">
        <v>23</v>
      </c>
      <c r="E6" s="1803"/>
      <c r="F6" s="86" t="s">
        <v>114</v>
      </c>
      <c r="G6" s="1798"/>
      <c r="H6" s="1799"/>
      <c r="I6" s="1798"/>
      <c r="J6" s="1801"/>
    </row>
    <row r="7" spans="1:10" ht="12.75">
      <c r="A7" s="1792"/>
      <c r="B7" s="87" t="s">
        <v>147</v>
      </c>
      <c r="C7" s="88" t="s">
        <v>91</v>
      </c>
      <c r="D7" s="89" t="str">
        <f>B7</f>
        <v>Two Months</v>
      </c>
      <c r="E7" s="88" t="s">
        <v>91</v>
      </c>
      <c r="F7" s="90" t="str">
        <f>B7</f>
        <v>Two Months</v>
      </c>
      <c r="G7" s="86" t="s">
        <v>23</v>
      </c>
      <c r="H7" s="91" t="s">
        <v>25</v>
      </c>
      <c r="I7" s="86" t="s">
        <v>23</v>
      </c>
      <c r="J7" s="92" t="s">
        <v>25</v>
      </c>
    </row>
    <row r="8" spans="1:10" ht="19.5" customHeight="1">
      <c r="A8" s="93" t="s">
        <v>115</v>
      </c>
      <c r="B8" s="94">
        <v>16049.7</v>
      </c>
      <c r="C8" s="94">
        <v>100966.88</v>
      </c>
      <c r="D8" s="95">
        <v>19743.602</v>
      </c>
      <c r="E8" s="95">
        <v>112377.395</v>
      </c>
      <c r="F8" s="95">
        <v>18441.956</v>
      </c>
      <c r="G8" s="96">
        <f>(D8-B8)/B8*100</f>
        <v>23.0153959264036</v>
      </c>
      <c r="H8" s="96">
        <f>(F8-D8)/D8*100</f>
        <v>-6.592748374891272</v>
      </c>
      <c r="I8" s="97">
        <f>D8/D$18%</f>
        <v>35.845189378397315</v>
      </c>
      <c r="J8" s="98">
        <f>F8/F$18%</f>
        <v>34.7467112824397</v>
      </c>
    </row>
    <row r="9" spans="1:10" ht="19.5" customHeight="1">
      <c r="A9" s="99" t="s">
        <v>116</v>
      </c>
      <c r="B9" s="100">
        <v>9680.9</v>
      </c>
      <c r="C9" s="100">
        <v>77927.541</v>
      </c>
      <c r="D9" s="101">
        <v>12005.524</v>
      </c>
      <c r="E9" s="101">
        <v>74671.022</v>
      </c>
      <c r="F9" s="101">
        <v>10857.846</v>
      </c>
      <c r="G9" s="102">
        <f aca="true" t="shared" si="0" ref="G9:G17">(D9-B9)/B9*100</f>
        <v>24.012478178681736</v>
      </c>
      <c r="H9" s="102">
        <f>(F9-D9)/D9*100</f>
        <v>-9.55958273874593</v>
      </c>
      <c r="I9" s="103">
        <f aca="true" t="shared" si="1" ref="I9:I18">D9/D$18%</f>
        <v>21.796442278713585</v>
      </c>
      <c r="J9" s="104">
        <f>F9/F$18%</f>
        <v>20.45739834273505</v>
      </c>
    </row>
    <row r="10" spans="1:10" ht="19.5" customHeight="1">
      <c r="A10" s="99" t="s">
        <v>117</v>
      </c>
      <c r="B10" s="100">
        <v>6515</v>
      </c>
      <c r="C10" s="100">
        <v>67882.009</v>
      </c>
      <c r="D10" s="101">
        <v>7374.806</v>
      </c>
      <c r="E10" s="101">
        <v>88459.09</v>
      </c>
      <c r="F10" s="101">
        <v>11398.864</v>
      </c>
      <c r="G10" s="102">
        <f t="shared" si="0"/>
        <v>13.197329240214884</v>
      </c>
      <c r="H10" s="102">
        <f aca="true" t="shared" si="2" ref="H10:H17">(F10-D10)/D10*100</f>
        <v>54.5649336402883</v>
      </c>
      <c r="I10" s="103">
        <f t="shared" si="1"/>
        <v>13.389214273005543</v>
      </c>
      <c r="J10" s="104">
        <f aca="true" t="shared" si="3" ref="J10:J18">F10/F$18%</f>
        <v>21.476736868681158</v>
      </c>
    </row>
    <row r="11" spans="1:10" ht="19.5" customHeight="1">
      <c r="A11" s="99" t="s">
        <v>118</v>
      </c>
      <c r="B11" s="100">
        <v>6379.3</v>
      </c>
      <c r="C11" s="100">
        <v>45395.355</v>
      </c>
      <c r="D11" s="101">
        <v>7708.868</v>
      </c>
      <c r="E11" s="101">
        <v>53524.95</v>
      </c>
      <c r="F11" s="101">
        <v>7316.085</v>
      </c>
      <c r="G11" s="102">
        <f t="shared" si="0"/>
        <v>20.841910554449548</v>
      </c>
      <c r="H11" s="102">
        <f t="shared" si="2"/>
        <v>-5.095209828472875</v>
      </c>
      <c r="I11" s="103">
        <f t="shared" si="1"/>
        <v>13.99571533872426</v>
      </c>
      <c r="J11" s="104">
        <f t="shared" si="3"/>
        <v>13.784323811031099</v>
      </c>
    </row>
    <row r="12" spans="1:10" ht="19.5" customHeight="1">
      <c r="A12" s="99" t="s">
        <v>119</v>
      </c>
      <c r="B12" s="100">
        <v>1035.9</v>
      </c>
      <c r="C12" s="100">
        <v>7813.653</v>
      </c>
      <c r="D12" s="101">
        <v>947.063</v>
      </c>
      <c r="E12" s="101">
        <v>10650</v>
      </c>
      <c r="F12" s="101">
        <v>782.8</v>
      </c>
      <c r="G12" s="102">
        <f t="shared" si="0"/>
        <v>-8.575827782604508</v>
      </c>
      <c r="H12" s="102">
        <f t="shared" si="2"/>
        <v>-17.344463884662375</v>
      </c>
      <c r="I12" s="103">
        <f t="shared" si="1"/>
        <v>1.719425492282163</v>
      </c>
      <c r="J12" s="104">
        <f t="shared" si="3"/>
        <v>1.4748829024369103</v>
      </c>
    </row>
    <row r="13" spans="1:10" ht="19.5" customHeight="1">
      <c r="A13" s="99" t="s">
        <v>120</v>
      </c>
      <c r="B13" s="100">
        <v>990</v>
      </c>
      <c r="C13" s="100">
        <v>4090</v>
      </c>
      <c r="D13" s="101">
        <v>1157.95</v>
      </c>
      <c r="E13" s="101">
        <v>6217.373</v>
      </c>
      <c r="F13" s="101">
        <v>659.943</v>
      </c>
      <c r="G13" s="102">
        <f t="shared" si="0"/>
        <v>16.964646464646467</v>
      </c>
      <c r="H13" s="102">
        <f t="shared" si="2"/>
        <v>-43.00764281704737</v>
      </c>
      <c r="I13" s="103">
        <f t="shared" si="1"/>
        <v>2.1022981034927253</v>
      </c>
      <c r="J13" s="104">
        <f>F13/F$18%</f>
        <v>1.2434065499270848</v>
      </c>
    </row>
    <row r="14" spans="1:10" ht="19.5" customHeight="1">
      <c r="A14" s="99" t="s">
        <v>121</v>
      </c>
      <c r="B14" s="105">
        <v>76.7</v>
      </c>
      <c r="C14" s="105">
        <v>434.906</v>
      </c>
      <c r="D14" s="105">
        <v>81.281</v>
      </c>
      <c r="E14" s="105">
        <v>461.616</v>
      </c>
      <c r="F14" s="101">
        <v>100.521</v>
      </c>
      <c r="G14" s="102"/>
      <c r="H14" s="102">
        <f t="shared" si="2"/>
        <v>23.67096861505148</v>
      </c>
      <c r="I14" s="103">
        <f t="shared" si="1"/>
        <v>0.1475684547260177</v>
      </c>
      <c r="J14" s="104">
        <f t="shared" si="3"/>
        <v>0.18939282605500854</v>
      </c>
    </row>
    <row r="15" spans="1:10" ht="19.5" customHeight="1">
      <c r="A15" s="99" t="s">
        <v>122</v>
      </c>
      <c r="B15" s="105">
        <v>122.2</v>
      </c>
      <c r="C15" s="105">
        <v>440.533</v>
      </c>
      <c r="D15" s="105">
        <v>150.448</v>
      </c>
      <c r="E15" s="105">
        <v>562.917</v>
      </c>
      <c r="F15" s="101">
        <v>166.585</v>
      </c>
      <c r="G15" s="102" t="s">
        <v>3</v>
      </c>
      <c r="H15" s="102">
        <f t="shared" si="2"/>
        <v>10.725965117515686</v>
      </c>
      <c r="I15" s="103">
        <f t="shared" si="1"/>
        <v>0.2731435252595307</v>
      </c>
      <c r="J15" s="104">
        <f t="shared" si="3"/>
        <v>0.3138648036566846</v>
      </c>
    </row>
    <row r="16" spans="1:10" ht="19.5" customHeight="1">
      <c r="A16" s="99" t="s">
        <v>123</v>
      </c>
      <c r="B16" s="105">
        <v>1672.5</v>
      </c>
      <c r="C16" s="105">
        <v>6850.123</v>
      </c>
      <c r="D16" s="105">
        <v>2184.358</v>
      </c>
      <c r="E16" s="105">
        <v>11016.301</v>
      </c>
      <c r="F16" s="101">
        <v>0</v>
      </c>
      <c r="G16" s="102">
        <f t="shared" si="0"/>
        <v>30.604364723467874</v>
      </c>
      <c r="H16" s="102">
        <f>(F16-D16)/D16*100</f>
        <v>-100</v>
      </c>
      <c r="I16" s="103">
        <f t="shared" si="1"/>
        <v>3.9657771758272484</v>
      </c>
      <c r="J16" s="104">
        <f>F16/F$18%</f>
        <v>0</v>
      </c>
    </row>
    <row r="17" spans="1:10" ht="19.5" customHeight="1">
      <c r="A17" s="99" t="s">
        <v>124</v>
      </c>
      <c r="B17" s="100">
        <v>2834.8</v>
      </c>
      <c r="C17" s="100">
        <v>45045</v>
      </c>
      <c r="D17" s="101">
        <v>3726.3</v>
      </c>
      <c r="E17" s="101">
        <v>45093.2</v>
      </c>
      <c r="F17" s="101">
        <v>3350.8</v>
      </c>
      <c r="G17" s="102">
        <f t="shared" si="0"/>
        <v>31.448426696768728</v>
      </c>
      <c r="H17" s="102">
        <f t="shared" si="2"/>
        <v>-10.077020100367656</v>
      </c>
      <c r="I17" s="103">
        <f t="shared" si="1"/>
        <v>6.765225979571607</v>
      </c>
      <c r="J17" s="104">
        <f t="shared" si="3"/>
        <v>6.313282613037302</v>
      </c>
    </row>
    <row r="18" spans="1:10" ht="19.5" customHeight="1" thickBot="1">
      <c r="A18" s="106" t="s">
        <v>125</v>
      </c>
      <c r="B18" s="107">
        <v>45357</v>
      </c>
      <c r="C18" s="107">
        <v>356846</v>
      </c>
      <c r="D18" s="108">
        <v>55080.2</v>
      </c>
      <c r="E18" s="108">
        <v>403033.864</v>
      </c>
      <c r="F18" s="108">
        <v>53075.4</v>
      </c>
      <c r="G18" s="109">
        <f>(D18-B18)/B18*100</f>
        <v>21.437043896201242</v>
      </c>
      <c r="H18" s="109">
        <f>(F18-D18)/D18*100</f>
        <v>-3.6397834430521234</v>
      </c>
      <c r="I18" s="110">
        <f t="shared" si="1"/>
        <v>99.99999999999999</v>
      </c>
      <c r="J18" s="111">
        <f t="shared" si="3"/>
        <v>100</v>
      </c>
    </row>
    <row r="19" spans="1:10" ht="13.5" thickTop="1">
      <c r="A19" s="112"/>
      <c r="B19" s="113"/>
      <c r="C19" s="113"/>
      <c r="D19" s="114"/>
      <c r="E19" s="114"/>
      <c r="F19" s="114"/>
      <c r="G19" s="115"/>
      <c r="H19" s="115"/>
      <c r="I19" s="116"/>
      <c r="J19" s="116"/>
    </row>
    <row r="20" spans="1:10" ht="29.25" customHeight="1">
      <c r="A20" s="1789" t="s">
        <v>126</v>
      </c>
      <c r="B20" s="1789"/>
      <c r="C20" s="1789"/>
      <c r="D20" s="1789"/>
      <c r="E20" s="1789"/>
      <c r="F20" s="1789"/>
      <c r="G20" s="1789"/>
      <c r="H20" s="1789"/>
      <c r="I20" s="1789"/>
      <c r="J20" s="1789"/>
    </row>
    <row r="21" spans="1:10" ht="15.75">
      <c r="A21" s="13" t="s">
        <v>127</v>
      </c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15.75">
      <c r="A22" s="13" t="s">
        <v>128</v>
      </c>
      <c r="B22" s="117"/>
      <c r="C22" s="117"/>
      <c r="D22" s="117"/>
      <c r="E22" s="117"/>
      <c r="F22" s="117"/>
      <c r="G22" s="118"/>
      <c r="H22" s="117"/>
      <c r="I22" s="117"/>
      <c r="J22" s="117"/>
    </row>
  </sheetData>
  <sheetProtection/>
  <mergeCells count="10">
    <mergeCell ref="A20:J20"/>
    <mergeCell ref="A1:J1"/>
    <mergeCell ref="A2:J2"/>
    <mergeCell ref="A3:J3"/>
    <mergeCell ref="A5:A7"/>
    <mergeCell ref="B5:F5"/>
    <mergeCell ref="G5:H6"/>
    <mergeCell ref="I5:J6"/>
    <mergeCell ref="B6:C6"/>
    <mergeCell ref="D6:E6"/>
  </mergeCells>
  <printOptions horizontalCentered="1"/>
  <pageMargins left="0.7" right="0.7" top="0.75" bottom="0.75" header="0.3" footer="0.3"/>
  <pageSetup fitToHeight="1" fitToWidth="1" horizontalDpi="600" verticalDpi="600" orientation="portrait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3"/>
  <sheetViews>
    <sheetView zoomScalePageLayoutView="0" workbookViewId="0" topLeftCell="A1">
      <selection activeCell="H46" sqref="H46"/>
    </sheetView>
  </sheetViews>
  <sheetFormatPr defaultColWidth="9.140625" defaultRowHeight="15"/>
  <cols>
    <col min="1" max="1" width="5.421875" style="1446" bestFit="1" customWidth="1"/>
    <col min="2" max="2" width="34.57421875" style="1446" customWidth="1"/>
    <col min="3" max="3" width="11.8515625" style="1446" hidden="1" customWidth="1"/>
    <col min="4" max="4" width="11.7109375" style="1496" hidden="1" customWidth="1"/>
    <col min="5" max="5" width="11.7109375" style="1496" customWidth="1"/>
    <col min="6" max="7" width="10.00390625" style="1497" customWidth="1"/>
    <col min="8" max="8" width="10.00390625" style="1496" customWidth="1"/>
    <col min="9" max="9" width="9.421875" style="1446" customWidth="1"/>
    <col min="10" max="10" width="8.8515625" style="1446" customWidth="1"/>
    <col min="11" max="11" width="10.00390625" style="1498" customWidth="1"/>
    <col min="12" max="16384" width="9.140625" style="1446" customWidth="1"/>
  </cols>
  <sheetData>
    <row r="1" spans="1:11" ht="12.75">
      <c r="A1" s="1804" t="s">
        <v>1231</v>
      </c>
      <c r="B1" s="1804"/>
      <c r="C1" s="1804"/>
      <c r="D1" s="1804"/>
      <c r="E1" s="1804"/>
      <c r="F1" s="1804"/>
      <c r="G1" s="1804"/>
      <c r="H1" s="1804"/>
      <c r="I1" s="1804"/>
      <c r="J1" s="1804"/>
      <c r="K1" s="1445"/>
    </row>
    <row r="2" spans="1:11" ht="15.75">
      <c r="A2" s="1805" t="s">
        <v>63</v>
      </c>
      <c r="B2" s="1805"/>
      <c r="C2" s="1805"/>
      <c r="D2" s="1805"/>
      <c r="E2" s="1805"/>
      <c r="F2" s="1805"/>
      <c r="G2" s="1805"/>
      <c r="H2" s="1805"/>
      <c r="I2" s="1805"/>
      <c r="J2" s="1805"/>
      <c r="K2" s="1447"/>
    </row>
    <row r="3" spans="1:11" ht="15.75">
      <c r="A3" s="1805"/>
      <c r="B3" s="1805"/>
      <c r="C3" s="1805"/>
      <c r="D3" s="1805"/>
      <c r="E3" s="1805"/>
      <c r="F3" s="1805"/>
      <c r="G3" s="1805"/>
      <c r="H3" s="1805"/>
      <c r="I3" s="1805"/>
      <c r="J3" s="1805"/>
      <c r="K3" s="1447"/>
    </row>
    <row r="4" spans="1:11" ht="13.5" thickBot="1">
      <c r="A4" s="1806" t="s">
        <v>89</v>
      </c>
      <c r="B4" s="1806"/>
      <c r="C4" s="1806"/>
      <c r="D4" s="1806"/>
      <c r="E4" s="1806"/>
      <c r="F4" s="1806"/>
      <c r="G4" s="1806"/>
      <c r="H4" s="1806"/>
      <c r="I4" s="1806"/>
      <c r="J4" s="1806"/>
      <c r="K4" s="1448"/>
    </row>
    <row r="5" spans="1:11" ht="27.75" customHeight="1" thickTop="1">
      <c r="A5" s="1807" t="s">
        <v>129</v>
      </c>
      <c r="B5" s="1809" t="s">
        <v>130</v>
      </c>
      <c r="C5" s="1444">
        <v>2013</v>
      </c>
      <c r="D5" s="1444">
        <v>2013</v>
      </c>
      <c r="E5" s="1444">
        <v>2014</v>
      </c>
      <c r="F5" s="1444">
        <v>2014</v>
      </c>
      <c r="G5" s="1444">
        <v>2015</v>
      </c>
      <c r="H5" s="1444">
        <v>2015</v>
      </c>
      <c r="I5" s="1811" t="s">
        <v>1204</v>
      </c>
      <c r="J5" s="1812"/>
      <c r="K5" s="1449"/>
    </row>
    <row r="6" spans="1:11" ht="12.75">
      <c r="A6" s="1808"/>
      <c r="B6" s="1810"/>
      <c r="C6" s="1450" t="s">
        <v>93</v>
      </c>
      <c r="D6" s="1444" t="s">
        <v>1205</v>
      </c>
      <c r="E6" s="1450" t="s">
        <v>93</v>
      </c>
      <c r="F6" s="1444" t="str">
        <f>D6</f>
        <v>Mid- Sep</v>
      </c>
      <c r="G6" s="1450" t="s">
        <v>93</v>
      </c>
      <c r="H6" s="1444" t="str">
        <f>F6</f>
        <v>Mid- Sep</v>
      </c>
      <c r="I6" s="1444">
        <v>2014</v>
      </c>
      <c r="J6" s="120">
        <v>2015</v>
      </c>
      <c r="K6" s="121"/>
    </row>
    <row r="7" spans="1:12" ht="12.75">
      <c r="A7" s="1451">
        <v>1</v>
      </c>
      <c r="B7" s="1452" t="s">
        <v>131</v>
      </c>
      <c r="C7" s="1453">
        <f aca="true" t="shared" si="0" ref="C7:H7">SUM(C8:C12)</f>
        <v>136468.10700000002</v>
      </c>
      <c r="D7" s="1453">
        <f>SUM(D8:D12)</f>
        <v>136468.107</v>
      </c>
      <c r="E7" s="1453">
        <f t="shared" si="0"/>
        <v>136468.107</v>
      </c>
      <c r="F7" s="1453">
        <f t="shared" si="0"/>
        <v>136468.107</v>
      </c>
      <c r="G7" s="1453">
        <f t="shared" si="0"/>
        <v>119858.10699999999</v>
      </c>
      <c r="H7" s="1453">
        <f t="shared" si="0"/>
        <v>114409.10699999999</v>
      </c>
      <c r="I7" s="1453">
        <f>F7-E7</f>
        <v>0</v>
      </c>
      <c r="J7" s="1454">
        <f>H7-G7</f>
        <v>-5449</v>
      </c>
      <c r="K7" s="1455"/>
      <c r="L7" s="1456"/>
    </row>
    <row r="8" spans="1:12" ht="12.75">
      <c r="A8" s="1457"/>
      <c r="B8" s="1458" t="s">
        <v>132</v>
      </c>
      <c r="C8" s="1459">
        <v>12968.932</v>
      </c>
      <c r="D8" s="1460">
        <f>'[2]ODD'!S8</f>
        <v>16468.932</v>
      </c>
      <c r="E8" s="1460">
        <v>22048.932</v>
      </c>
      <c r="F8" s="1460">
        <f>'[2]ODD'!AE8</f>
        <v>21468.932</v>
      </c>
      <c r="G8" s="1460">
        <v>17968.932</v>
      </c>
      <c r="H8" s="1460">
        <f>'[2]ODD'!AQ8</f>
        <v>11919.932</v>
      </c>
      <c r="I8" s="1461">
        <f aca="true" t="shared" si="1" ref="I8:I40">F8-E8</f>
        <v>-580</v>
      </c>
      <c r="J8" s="1462">
        <f aca="true" t="shared" si="2" ref="J8:J40">H8-G8</f>
        <v>-6049</v>
      </c>
      <c r="K8" s="1463"/>
      <c r="L8" s="1456"/>
    </row>
    <row r="9" spans="1:12" ht="12.75">
      <c r="A9" s="1457"/>
      <c r="B9" s="1458" t="s">
        <v>133</v>
      </c>
      <c r="C9" s="1459">
        <v>121491.425</v>
      </c>
      <c r="D9" s="1460">
        <f>'[2]ODD'!S9</f>
        <v>118082</v>
      </c>
      <c r="E9" s="1460">
        <v>113360.25</v>
      </c>
      <c r="F9" s="1460">
        <f>'[2]ODD'!AE9</f>
        <v>113849.25</v>
      </c>
      <c r="G9" s="1460">
        <v>100729.15</v>
      </c>
      <c r="H9" s="1460">
        <f>'[2]ODD'!AQ9</f>
        <v>98788.25</v>
      </c>
      <c r="I9" s="1461">
        <f t="shared" si="1"/>
        <v>489</v>
      </c>
      <c r="J9" s="1462">
        <f t="shared" si="2"/>
        <v>-1940.8999999999942</v>
      </c>
      <c r="K9" s="1463"/>
      <c r="L9" s="1456"/>
    </row>
    <row r="10" spans="1:12" ht="12.75">
      <c r="A10" s="1464"/>
      <c r="B10" s="1458" t="s">
        <v>134</v>
      </c>
      <c r="C10" s="1459">
        <v>1406</v>
      </c>
      <c r="D10" s="1460">
        <f>'[2]ODD'!S10</f>
        <v>1379.875</v>
      </c>
      <c r="E10" s="1460">
        <v>721.425</v>
      </c>
      <c r="F10" s="1460">
        <f>'[2]ODD'!AE10</f>
        <v>622.425</v>
      </c>
      <c r="G10" s="1461">
        <v>906.95</v>
      </c>
      <c r="H10" s="1460">
        <f>'[2]ODD'!AQ10</f>
        <v>1447.275</v>
      </c>
      <c r="I10" s="1461">
        <f t="shared" si="1"/>
        <v>-99</v>
      </c>
      <c r="J10" s="1462">
        <f t="shared" si="2"/>
        <v>540.325</v>
      </c>
      <c r="K10" s="1463"/>
      <c r="L10" s="1456"/>
    </row>
    <row r="11" spans="1:12" ht="12.75">
      <c r="A11" s="1465"/>
      <c r="B11" s="1458" t="s">
        <v>135</v>
      </c>
      <c r="C11" s="1459">
        <v>551.75</v>
      </c>
      <c r="D11" s="1460">
        <f>'[2]ODD'!S11</f>
        <v>487.3</v>
      </c>
      <c r="E11" s="1460">
        <v>337.5</v>
      </c>
      <c r="F11" s="1460">
        <f>'[2]ODD'!AE11</f>
        <v>527.5</v>
      </c>
      <c r="G11" s="1461">
        <v>253.075</v>
      </c>
      <c r="H11" s="1460">
        <f>'[2]ODD'!AQ11</f>
        <v>1578.65</v>
      </c>
      <c r="I11" s="1461">
        <f t="shared" si="1"/>
        <v>190</v>
      </c>
      <c r="J11" s="1462">
        <f t="shared" si="2"/>
        <v>1325.575</v>
      </c>
      <c r="K11" s="1463"/>
      <c r="L11" s="1456"/>
    </row>
    <row r="12" spans="1:12" ht="12.75">
      <c r="A12" s="1457"/>
      <c r="B12" s="1458" t="s">
        <v>136</v>
      </c>
      <c r="C12" s="1459">
        <v>50</v>
      </c>
      <c r="D12" s="1460">
        <f>'[2]ODD'!S12</f>
        <v>50</v>
      </c>
      <c r="E12" s="1460">
        <v>0</v>
      </c>
      <c r="F12" s="1460">
        <f>'[2]ODD'!AE12</f>
        <v>0</v>
      </c>
      <c r="G12" s="1460">
        <v>0</v>
      </c>
      <c r="H12" s="1460">
        <f>'[2]ODD'!AQ12</f>
        <v>675</v>
      </c>
      <c r="I12" s="1461">
        <f t="shared" si="1"/>
        <v>0</v>
      </c>
      <c r="J12" s="1462">
        <f t="shared" si="2"/>
        <v>675</v>
      </c>
      <c r="K12" s="1463"/>
      <c r="L12" s="1456"/>
    </row>
    <row r="13" spans="1:12" ht="13.5">
      <c r="A13" s="1466">
        <v>2</v>
      </c>
      <c r="B13" s="1467" t="s">
        <v>137</v>
      </c>
      <c r="C13" s="1468">
        <f aca="true" t="shared" si="3" ref="C13:H13">SUM(C14:C18)</f>
        <v>51610.899999999994</v>
      </c>
      <c r="D13" s="1468">
        <f t="shared" si="3"/>
        <v>51610.899999999994</v>
      </c>
      <c r="E13" s="1468">
        <f t="shared" si="3"/>
        <v>47110.899999999994</v>
      </c>
      <c r="F13" s="1468">
        <f t="shared" si="3"/>
        <v>47110.9</v>
      </c>
      <c r="G13" s="1468">
        <f t="shared" si="3"/>
        <v>57070</v>
      </c>
      <c r="H13" s="1468">
        <f t="shared" si="3"/>
        <v>57070</v>
      </c>
      <c r="I13" s="1468">
        <f t="shared" si="1"/>
        <v>0</v>
      </c>
      <c r="J13" s="1469">
        <f t="shared" si="2"/>
        <v>0</v>
      </c>
      <c r="K13" s="1455"/>
      <c r="L13" s="1456"/>
    </row>
    <row r="14" spans="1:12" ht="12.75">
      <c r="A14" s="1464"/>
      <c r="B14" s="1458" t="s">
        <v>132</v>
      </c>
      <c r="C14" s="1459">
        <v>319.175</v>
      </c>
      <c r="D14" s="1460">
        <f>'[2]ODD'!S14</f>
        <v>319.175</v>
      </c>
      <c r="E14" s="1460">
        <v>0</v>
      </c>
      <c r="F14" s="1461">
        <f>'[2]ODD'!AE14</f>
        <v>0</v>
      </c>
      <c r="G14" s="1461">
        <v>28.675</v>
      </c>
      <c r="H14" s="1460">
        <f>'[2]ODD'!AQ14</f>
        <v>0</v>
      </c>
      <c r="I14" s="1461">
        <f t="shared" si="1"/>
        <v>0</v>
      </c>
      <c r="J14" s="1462">
        <f t="shared" si="2"/>
        <v>-28.675</v>
      </c>
      <c r="K14" s="1463"/>
      <c r="L14" s="1456"/>
    </row>
    <row r="15" spans="1:12" ht="12.75">
      <c r="A15" s="1465"/>
      <c r="B15" s="1458" t="s">
        <v>133</v>
      </c>
      <c r="C15" s="1459">
        <v>25738.725</v>
      </c>
      <c r="D15" s="1460">
        <f>'[2]ODD'!S15</f>
        <v>25738.725</v>
      </c>
      <c r="E15" s="1460">
        <v>23006.775</v>
      </c>
      <c r="F15" s="1461">
        <f>'[2]ODD'!AE15</f>
        <v>23006.775</v>
      </c>
      <c r="G15" s="1470">
        <v>35633.925</v>
      </c>
      <c r="H15" s="1460">
        <f>'[2]ODD'!AQ15</f>
        <v>35633.925</v>
      </c>
      <c r="I15" s="1461">
        <f t="shared" si="1"/>
        <v>0</v>
      </c>
      <c r="J15" s="1462">
        <f t="shared" si="2"/>
        <v>0</v>
      </c>
      <c r="K15" s="1463"/>
      <c r="L15" s="1456"/>
    </row>
    <row r="16" spans="1:12" ht="12.75">
      <c r="A16" s="1457"/>
      <c r="B16" s="1458" t="s">
        <v>134</v>
      </c>
      <c r="C16" s="1459">
        <v>1503.575</v>
      </c>
      <c r="D16" s="1460">
        <f>'[2]ODD'!S16</f>
        <v>1503.575</v>
      </c>
      <c r="E16" s="1470">
        <v>2022.925</v>
      </c>
      <c r="F16" s="1461">
        <f>'[2]ODD'!AE16</f>
        <v>2022.925</v>
      </c>
      <c r="G16" s="1460">
        <v>2180.875</v>
      </c>
      <c r="H16" s="1460">
        <f>'[2]ODD'!AQ16</f>
        <v>2180.875</v>
      </c>
      <c r="I16" s="1461">
        <f t="shared" si="1"/>
        <v>0</v>
      </c>
      <c r="J16" s="1462">
        <f t="shared" si="2"/>
        <v>0</v>
      </c>
      <c r="K16" s="1463"/>
      <c r="L16" s="1456"/>
    </row>
    <row r="17" spans="1:12" ht="12.75">
      <c r="A17" s="1465"/>
      <c r="B17" s="1458" t="s">
        <v>135</v>
      </c>
      <c r="C17" s="1459">
        <v>1551.375</v>
      </c>
      <c r="D17" s="1460">
        <f>'[2]ODD'!S17</f>
        <v>1551.375</v>
      </c>
      <c r="E17" s="1470">
        <v>2702.475</v>
      </c>
      <c r="F17" s="1461">
        <f>'[2]ODD'!AE17</f>
        <v>2702.475</v>
      </c>
      <c r="G17" s="1460">
        <v>2793.875</v>
      </c>
      <c r="H17" s="1460">
        <f>'[2]ODD'!AQ17</f>
        <v>2793.875</v>
      </c>
      <c r="I17" s="1461">
        <f t="shared" si="1"/>
        <v>0</v>
      </c>
      <c r="J17" s="1462">
        <f t="shared" si="2"/>
        <v>0</v>
      </c>
      <c r="K17" s="1463"/>
      <c r="L17" s="1456"/>
    </row>
    <row r="18" spans="1:12" ht="12.75">
      <c r="A18" s="1464"/>
      <c r="B18" s="1458" t="s">
        <v>136</v>
      </c>
      <c r="C18" s="1459">
        <v>22498.05</v>
      </c>
      <c r="D18" s="1460">
        <f>'[2]ODD'!S18</f>
        <v>22498.05</v>
      </c>
      <c r="E18" s="1460">
        <v>19378.725</v>
      </c>
      <c r="F18" s="1461">
        <f>'[2]ODD'!AE18</f>
        <v>19378.725000000002</v>
      </c>
      <c r="G18" s="1470">
        <v>16432.649999999998</v>
      </c>
      <c r="H18" s="1460">
        <f>'[2]ODD'!AQ18</f>
        <v>16461.324999999997</v>
      </c>
      <c r="I18" s="1461">
        <f t="shared" si="1"/>
        <v>0</v>
      </c>
      <c r="J18" s="1462">
        <f t="shared" si="2"/>
        <v>28.674999999999272</v>
      </c>
      <c r="K18" s="1463"/>
      <c r="L18" s="1456"/>
    </row>
    <row r="19" spans="1:12" ht="12.75">
      <c r="A19" s="1464">
        <v>3</v>
      </c>
      <c r="B19" s="1467" t="s">
        <v>138</v>
      </c>
      <c r="C19" s="1471">
        <v>15680</v>
      </c>
      <c r="D19" s="1468">
        <f>SUM(D20:D24)</f>
        <v>15680</v>
      </c>
      <c r="E19" s="1468">
        <f>SUM(E20:E24)</f>
        <v>16586.48</v>
      </c>
      <c r="F19" s="1468">
        <f>SUM(F20:F24)</f>
        <v>16586.475</v>
      </c>
      <c r="G19" s="1468">
        <f>SUM(G20:G24)</f>
        <v>16586.48</v>
      </c>
      <c r="H19" s="1468">
        <f>SUM(H20:H24)</f>
        <v>16586.48</v>
      </c>
      <c r="I19" s="1468">
        <f t="shared" si="1"/>
        <v>-0.005000000001018634</v>
      </c>
      <c r="J19" s="1469">
        <f t="shared" si="2"/>
        <v>0</v>
      </c>
      <c r="K19" s="1455"/>
      <c r="L19" s="1456"/>
    </row>
    <row r="20" spans="1:12" ht="12.75">
      <c r="A20" s="1465"/>
      <c r="B20" s="1458" t="s">
        <v>132</v>
      </c>
      <c r="C20" s="1459">
        <v>17.36</v>
      </c>
      <c r="D20" s="1470">
        <f>'[2]ODD'!S20</f>
        <v>17.36</v>
      </c>
      <c r="E20" s="1470">
        <v>18.67</v>
      </c>
      <c r="F20" s="1460">
        <f>'[2]ODD'!AE20</f>
        <v>18.67</v>
      </c>
      <c r="G20" s="1460">
        <v>21.37</v>
      </c>
      <c r="H20" s="1460">
        <f>'[2]ODD'!AQ20</f>
        <v>22.17</v>
      </c>
      <c r="I20" s="1461">
        <f t="shared" si="1"/>
        <v>0</v>
      </c>
      <c r="J20" s="1462">
        <f t="shared" si="2"/>
        <v>0.8000000000000007</v>
      </c>
      <c r="K20" s="1463"/>
      <c r="L20" s="1456"/>
    </row>
    <row r="21" spans="1:12" ht="12.75">
      <c r="A21" s="1465"/>
      <c r="B21" s="1458" t="s">
        <v>133</v>
      </c>
      <c r="C21" s="1459">
        <v>0</v>
      </c>
      <c r="D21" s="1470">
        <f>'[2]ODD'!S21</f>
        <v>0</v>
      </c>
      <c r="E21" s="1470">
        <v>0</v>
      </c>
      <c r="F21" s="1460">
        <f>'[2]ODD'!AE21</f>
        <v>0</v>
      </c>
      <c r="G21" s="1460">
        <v>0</v>
      </c>
      <c r="H21" s="1460">
        <f>'[2]ODD'!AQ21</f>
        <v>0</v>
      </c>
      <c r="I21" s="1461">
        <f t="shared" si="1"/>
        <v>0</v>
      </c>
      <c r="J21" s="1462">
        <f t="shared" si="2"/>
        <v>0</v>
      </c>
      <c r="K21" s="1463"/>
      <c r="L21" s="1456"/>
    </row>
    <row r="22" spans="1:12" ht="12.75">
      <c r="A22" s="1465"/>
      <c r="B22" s="1458" t="s">
        <v>134</v>
      </c>
      <c r="C22" s="1459">
        <v>0</v>
      </c>
      <c r="D22" s="1470">
        <f>'[2]ODD'!S22</f>
        <v>0</v>
      </c>
      <c r="E22" s="1460">
        <v>0</v>
      </c>
      <c r="F22" s="1460">
        <f>'[2]ODD'!AE22</f>
        <v>0</v>
      </c>
      <c r="G22" s="1470">
        <v>0</v>
      </c>
      <c r="H22" s="1460">
        <f>'[2]ODD'!AQ22</f>
        <v>0</v>
      </c>
      <c r="I22" s="1461">
        <f t="shared" si="1"/>
        <v>0</v>
      </c>
      <c r="J22" s="1462">
        <f t="shared" si="2"/>
        <v>0</v>
      </c>
      <c r="K22" s="1463"/>
      <c r="L22" s="1456"/>
    </row>
    <row r="23" spans="1:12" ht="12.75">
      <c r="A23" s="1457"/>
      <c r="B23" s="1458" t="s">
        <v>135</v>
      </c>
      <c r="C23" s="1459">
        <v>0.01</v>
      </c>
      <c r="D23" s="1470">
        <f>'[2]ODD'!S23</f>
        <v>0.01</v>
      </c>
      <c r="E23" s="1460">
        <v>0</v>
      </c>
      <c r="F23" s="1460">
        <f>'[2]ODD'!AE23</f>
        <v>0</v>
      </c>
      <c r="G23" s="1460">
        <v>0</v>
      </c>
      <c r="H23" s="1460">
        <f>'[2]ODD'!AQ23</f>
        <v>0</v>
      </c>
      <c r="I23" s="1461">
        <f t="shared" si="1"/>
        <v>0</v>
      </c>
      <c r="J23" s="1462">
        <f t="shared" si="2"/>
        <v>0</v>
      </c>
      <c r="K23" s="1463"/>
      <c r="L23" s="1456"/>
    </row>
    <row r="24" spans="1:12" ht="12.75">
      <c r="A24" s="1465"/>
      <c r="B24" s="1458" t="s">
        <v>136</v>
      </c>
      <c r="C24" s="1459">
        <v>15662.63</v>
      </c>
      <c r="D24" s="1470">
        <f>'[2]ODD'!S24</f>
        <v>15662.63</v>
      </c>
      <c r="E24" s="1460">
        <v>16567.81</v>
      </c>
      <c r="F24" s="1460">
        <f>'[2]ODD'!AE24</f>
        <v>16567.805</v>
      </c>
      <c r="G24" s="1460">
        <v>16565.11</v>
      </c>
      <c r="H24" s="1460">
        <f>'[2]ODD'!AQ24</f>
        <v>16564.31</v>
      </c>
      <c r="I24" s="1461">
        <f t="shared" si="1"/>
        <v>-0.005000000001018634</v>
      </c>
      <c r="J24" s="1462">
        <f t="shared" si="2"/>
        <v>-0.7999999999992724</v>
      </c>
      <c r="K24" s="1463"/>
      <c r="L24" s="1456"/>
    </row>
    <row r="25" spans="1:12" ht="12.75">
      <c r="A25" s="1464">
        <v>4</v>
      </c>
      <c r="B25" s="1467" t="s">
        <v>139</v>
      </c>
      <c r="C25" s="1471">
        <v>3183.827</v>
      </c>
      <c r="D25" s="1468">
        <f>SUM(D26:D30)</f>
        <v>3183.807</v>
      </c>
      <c r="E25" s="1468">
        <f>SUM(E26:E30)</f>
        <v>1516.7459999999999</v>
      </c>
      <c r="F25" s="1468">
        <f>SUM(F26:F30)</f>
        <v>1516.7459999999999</v>
      </c>
      <c r="G25" s="1468">
        <f>SUM(G26:G30)</f>
        <v>3056.166</v>
      </c>
      <c r="H25" s="1468">
        <f>SUM(H26:H30)</f>
        <v>3056.176</v>
      </c>
      <c r="I25" s="1468">
        <f t="shared" si="1"/>
        <v>0</v>
      </c>
      <c r="J25" s="1469">
        <f t="shared" si="2"/>
        <v>0.009999999999763531</v>
      </c>
      <c r="K25" s="1455"/>
      <c r="L25" s="1456"/>
    </row>
    <row r="26" spans="1:12" ht="12.75">
      <c r="A26" s="1464"/>
      <c r="B26" s="1458" t="s">
        <v>140</v>
      </c>
      <c r="C26" s="1459">
        <v>2411.2580000000003</v>
      </c>
      <c r="D26" s="1461">
        <f>'[2]ODD'!S26</f>
        <v>2412.748</v>
      </c>
      <c r="E26" s="1461">
        <v>1265.358</v>
      </c>
      <c r="F26" s="1460">
        <f>'[2]ODD'!AE26</f>
        <v>1266.668</v>
      </c>
      <c r="G26" s="1460">
        <v>507.597</v>
      </c>
      <c r="H26" s="1460">
        <f>'[2]ODD'!AQ26</f>
        <v>509.107</v>
      </c>
      <c r="I26" s="1461">
        <f t="shared" si="1"/>
        <v>1.3099999999999454</v>
      </c>
      <c r="J26" s="1462">
        <f t="shared" si="2"/>
        <v>1.5100000000000477</v>
      </c>
      <c r="K26" s="1463"/>
      <c r="L26" s="1456"/>
    </row>
    <row r="27" spans="1:12" ht="12.75">
      <c r="A27" s="1464"/>
      <c r="B27" s="1458" t="s">
        <v>133</v>
      </c>
      <c r="C27" s="1459">
        <v>0</v>
      </c>
      <c r="D27" s="1461">
        <f>'[2]ODD'!S27</f>
        <v>0</v>
      </c>
      <c r="E27" s="1472">
        <v>0</v>
      </c>
      <c r="F27" s="1460">
        <f>'[2]ODD'!AE27</f>
        <v>0</v>
      </c>
      <c r="G27" s="1461">
        <v>0</v>
      </c>
      <c r="H27" s="1460">
        <f>'[2]ODD'!AQ27</f>
        <v>0</v>
      </c>
      <c r="I27" s="1461">
        <f t="shared" si="1"/>
        <v>0</v>
      </c>
      <c r="J27" s="1462">
        <f t="shared" si="2"/>
        <v>0</v>
      </c>
      <c r="K27" s="1463"/>
      <c r="L27" s="1456"/>
    </row>
    <row r="28" spans="1:12" ht="12.75">
      <c r="A28" s="1473"/>
      <c r="B28" s="1458" t="s">
        <v>134</v>
      </c>
      <c r="C28" s="1459">
        <v>0</v>
      </c>
      <c r="D28" s="1461">
        <f>'[2]ODD'!S28</f>
        <v>0</v>
      </c>
      <c r="E28" s="1470">
        <v>0</v>
      </c>
      <c r="F28" s="1460">
        <f>'[2]ODD'!AE28</f>
        <v>0</v>
      </c>
      <c r="G28" s="1461">
        <v>0</v>
      </c>
      <c r="H28" s="1460">
        <f>'[2]ODD'!AQ28</f>
        <v>0</v>
      </c>
      <c r="I28" s="1461">
        <f t="shared" si="1"/>
        <v>0</v>
      </c>
      <c r="J28" s="1462">
        <f t="shared" si="2"/>
        <v>0</v>
      </c>
      <c r="K28" s="1463"/>
      <c r="L28" s="1456"/>
    </row>
    <row r="29" spans="1:12" ht="12.75">
      <c r="A29" s="1474"/>
      <c r="B29" s="1458" t="s">
        <v>135</v>
      </c>
      <c r="C29" s="1459">
        <v>13.174</v>
      </c>
      <c r="D29" s="1461">
        <f>'[2]ODD'!S29</f>
        <v>18.584</v>
      </c>
      <c r="E29" s="1460">
        <v>6.349</v>
      </c>
      <c r="F29" s="1460">
        <f>'[2]ODD'!AE29</f>
        <v>6.849</v>
      </c>
      <c r="G29" s="1470">
        <v>0</v>
      </c>
      <c r="H29" s="1460">
        <f>'[2]ODD'!AQ29</f>
        <v>0</v>
      </c>
      <c r="I29" s="1461">
        <f t="shared" si="1"/>
        <v>0.5</v>
      </c>
      <c r="J29" s="1462">
        <f t="shared" si="2"/>
        <v>0</v>
      </c>
      <c r="K29" s="1463"/>
      <c r="L29" s="1456"/>
    </row>
    <row r="30" spans="1:12" ht="12.75">
      <c r="A30" s="1473"/>
      <c r="B30" s="1458" t="s">
        <v>136</v>
      </c>
      <c r="C30" s="1459">
        <v>759.395</v>
      </c>
      <c r="D30" s="1461">
        <f>'[2]ODD'!S30</f>
        <v>752.475</v>
      </c>
      <c r="E30" s="1460">
        <v>245.039</v>
      </c>
      <c r="F30" s="1460">
        <f>'[2]ODD'!AE30</f>
        <v>243.229</v>
      </c>
      <c r="G30" s="1470">
        <v>2548.569</v>
      </c>
      <c r="H30" s="1460">
        <f>'[2]ODD'!AQ30</f>
        <v>2547.069</v>
      </c>
      <c r="I30" s="1461">
        <f t="shared" si="1"/>
        <v>-1.8099999999999739</v>
      </c>
      <c r="J30" s="1462">
        <f t="shared" si="2"/>
        <v>-1.5</v>
      </c>
      <c r="K30" s="1463"/>
      <c r="L30" s="1456"/>
    </row>
    <row r="31" spans="1:12" ht="13.5">
      <c r="A31" s="1475">
        <v>5</v>
      </c>
      <c r="B31" s="1476" t="s">
        <v>141</v>
      </c>
      <c r="C31" s="1477">
        <v>58.894999999999996</v>
      </c>
      <c r="D31" s="1478">
        <f>SUM(D32:D33)</f>
        <v>58.894999999999996</v>
      </c>
      <c r="E31" s="1478">
        <f>SUM(E32:E33)</f>
        <v>135.31</v>
      </c>
      <c r="F31" s="1478">
        <f>SUM(F32:F33)</f>
        <v>135.31</v>
      </c>
      <c r="G31" s="1478">
        <f>SUM(G32:G33)</f>
        <v>215.02499999999998</v>
      </c>
      <c r="H31" s="1478">
        <f>SUM(H32:H33)</f>
        <v>215.025</v>
      </c>
      <c r="I31" s="1468">
        <f t="shared" si="1"/>
        <v>0</v>
      </c>
      <c r="J31" s="1469">
        <f t="shared" si="2"/>
        <v>0</v>
      </c>
      <c r="K31" s="1455"/>
      <c r="L31" s="1456"/>
    </row>
    <row r="32" spans="1:12" ht="12.75">
      <c r="A32" s="1474"/>
      <c r="B32" s="1479" t="s">
        <v>142</v>
      </c>
      <c r="C32" s="1480">
        <v>0.01</v>
      </c>
      <c r="D32" s="1481">
        <f>'[2]ODD'!S32</f>
        <v>0.01</v>
      </c>
      <c r="E32" s="1481">
        <v>0.04</v>
      </c>
      <c r="F32" s="1481">
        <f>'[2]ODD'!AE32</f>
        <v>0.05</v>
      </c>
      <c r="G32" s="1481">
        <v>0.015</v>
      </c>
      <c r="H32" s="1482">
        <f>'[2]ODD'!AQ32</f>
        <v>0.025</v>
      </c>
      <c r="I32" s="1483">
        <f t="shared" si="1"/>
        <v>0.010000000000000002</v>
      </c>
      <c r="J32" s="1484">
        <f t="shared" si="2"/>
        <v>0.010000000000000002</v>
      </c>
      <c r="K32" s="1485"/>
      <c r="L32" s="1456"/>
    </row>
    <row r="33" spans="1:12" ht="12.75">
      <c r="A33" s="1474"/>
      <c r="B33" s="1479" t="s">
        <v>143</v>
      </c>
      <c r="C33" s="1480">
        <v>58.885</v>
      </c>
      <c r="D33" s="1481">
        <f>'[2]ODD'!S33</f>
        <v>58.885</v>
      </c>
      <c r="E33" s="1486">
        <v>135.27</v>
      </c>
      <c r="F33" s="1481">
        <f>'[2]ODD'!AE33</f>
        <v>135.26</v>
      </c>
      <c r="G33" s="1486">
        <v>215.01</v>
      </c>
      <c r="H33" s="1482">
        <f>'[2]ODD'!AQ33</f>
        <v>215</v>
      </c>
      <c r="I33" s="1461">
        <f t="shared" si="1"/>
        <v>-0.010000000000019327</v>
      </c>
      <c r="J33" s="1462">
        <f t="shared" si="2"/>
        <v>-0.009999999999990905</v>
      </c>
      <c r="K33" s="1463"/>
      <c r="L33" s="1456"/>
    </row>
    <row r="34" spans="1:12" ht="12.75">
      <c r="A34" s="1487">
        <v>6</v>
      </c>
      <c r="B34" s="1488" t="s">
        <v>144</v>
      </c>
      <c r="C34" s="1468">
        <f aca="true" t="shared" si="4" ref="C34:H34">SUM(C35:C39)</f>
        <v>207001.72900000002</v>
      </c>
      <c r="D34" s="1468">
        <f t="shared" si="4"/>
        <v>207001.70900000003</v>
      </c>
      <c r="E34" s="1468">
        <f t="shared" si="4"/>
        <v>201817.543</v>
      </c>
      <c r="F34" s="1468">
        <f t="shared" si="4"/>
        <v>201817.538</v>
      </c>
      <c r="G34" s="1468">
        <f t="shared" si="4"/>
        <v>196785.77800000005</v>
      </c>
      <c r="H34" s="1468">
        <f t="shared" si="4"/>
        <v>191336.78799999997</v>
      </c>
      <c r="I34" s="1468">
        <f t="shared" si="1"/>
        <v>-0.005000000004656613</v>
      </c>
      <c r="J34" s="1469">
        <f t="shared" si="2"/>
        <v>-5448.990000000078</v>
      </c>
      <c r="K34" s="1455"/>
      <c r="L34" s="1456"/>
    </row>
    <row r="35" spans="1:12" ht="12.75">
      <c r="A35" s="1489"/>
      <c r="B35" s="1490" t="s">
        <v>132</v>
      </c>
      <c r="C35" s="1461">
        <f aca="true" t="shared" si="5" ref="C35:H35">C8+C14+C20+C26+C32</f>
        <v>15716.735</v>
      </c>
      <c r="D35" s="1461">
        <f t="shared" si="5"/>
        <v>19218.225</v>
      </c>
      <c r="E35" s="1461">
        <f t="shared" si="5"/>
        <v>23333</v>
      </c>
      <c r="F35" s="1461">
        <f t="shared" si="5"/>
        <v>22754.32</v>
      </c>
      <c r="G35" s="1461">
        <f t="shared" si="5"/>
        <v>18526.589</v>
      </c>
      <c r="H35" s="1461">
        <f t="shared" si="5"/>
        <v>12451.234</v>
      </c>
      <c r="I35" s="1461">
        <f t="shared" si="1"/>
        <v>-578.6800000000003</v>
      </c>
      <c r="J35" s="1462">
        <f t="shared" si="2"/>
        <v>-6075.355</v>
      </c>
      <c r="K35" s="1463"/>
      <c r="L35" s="1456"/>
    </row>
    <row r="36" spans="1:12" ht="12.75">
      <c r="A36" s="1489"/>
      <c r="B36" s="1490" t="s">
        <v>133</v>
      </c>
      <c r="C36" s="1461">
        <f>C9+C15+C21+C27</f>
        <v>147230.15</v>
      </c>
      <c r="D36" s="1461">
        <f aca="true" t="shared" si="6" ref="D36:H38">D9+D15+D21+D27</f>
        <v>143820.725</v>
      </c>
      <c r="E36" s="1461">
        <f>E9+E15+E21+E27</f>
        <v>136367.025</v>
      </c>
      <c r="F36" s="1461">
        <f t="shared" si="6"/>
        <v>136856.025</v>
      </c>
      <c r="G36" s="1461">
        <f>G9+G15+G21+G27</f>
        <v>136363.075</v>
      </c>
      <c r="H36" s="1461">
        <f t="shared" si="6"/>
        <v>134422.175</v>
      </c>
      <c r="I36" s="1461">
        <f t="shared" si="1"/>
        <v>489</v>
      </c>
      <c r="J36" s="1462">
        <f t="shared" si="2"/>
        <v>-1940.9000000000233</v>
      </c>
      <c r="K36" s="1463"/>
      <c r="L36" s="1456"/>
    </row>
    <row r="37" spans="1:12" ht="12.75">
      <c r="A37" s="1489"/>
      <c r="B37" s="1490" t="s">
        <v>134</v>
      </c>
      <c r="C37" s="1461">
        <f>C10+C16+C22+C28</f>
        <v>2909.575</v>
      </c>
      <c r="D37" s="1461">
        <f t="shared" si="6"/>
        <v>2883.45</v>
      </c>
      <c r="E37" s="1461">
        <f>E10+E16+E22+E28</f>
        <v>2744.35</v>
      </c>
      <c r="F37" s="1461">
        <f t="shared" si="6"/>
        <v>2645.35</v>
      </c>
      <c r="G37" s="1461">
        <f>G10+G16+G22+G28</f>
        <v>3087.825</v>
      </c>
      <c r="H37" s="1461">
        <f t="shared" si="6"/>
        <v>3628.15</v>
      </c>
      <c r="I37" s="1461">
        <f t="shared" si="1"/>
        <v>-99</v>
      </c>
      <c r="J37" s="1462">
        <f t="shared" si="2"/>
        <v>540.3250000000003</v>
      </c>
      <c r="K37" s="1463"/>
      <c r="L37" s="1456"/>
    </row>
    <row r="38" spans="1:12" ht="12.75">
      <c r="A38" s="1489"/>
      <c r="B38" s="1490" t="s">
        <v>135</v>
      </c>
      <c r="C38" s="1461">
        <f>C11+C17+C23+C29</f>
        <v>2116.309</v>
      </c>
      <c r="D38" s="1461">
        <f t="shared" si="6"/>
        <v>2057.269</v>
      </c>
      <c r="E38" s="1461">
        <f>E11+E17+E23+E29</f>
        <v>3046.324</v>
      </c>
      <c r="F38" s="1461">
        <f t="shared" si="6"/>
        <v>3236.824</v>
      </c>
      <c r="G38" s="1461">
        <f>G11+G17+G23+G29</f>
        <v>3046.95</v>
      </c>
      <c r="H38" s="1461">
        <f t="shared" si="6"/>
        <v>4372.525</v>
      </c>
      <c r="I38" s="1461">
        <f t="shared" si="1"/>
        <v>190.5</v>
      </c>
      <c r="J38" s="1462">
        <f t="shared" si="2"/>
        <v>1325.5749999999998</v>
      </c>
      <c r="K38" s="1463"/>
      <c r="L38" s="1456"/>
    </row>
    <row r="39" spans="1:12" ht="12.75">
      <c r="A39" s="1489"/>
      <c r="B39" s="1490" t="s">
        <v>136</v>
      </c>
      <c r="C39" s="1461">
        <f aca="true" t="shared" si="7" ref="C39:H39">C12+C18+C24+C30+C33</f>
        <v>39028.96</v>
      </c>
      <c r="D39" s="1461">
        <f t="shared" si="7"/>
        <v>39022.04</v>
      </c>
      <c r="E39" s="1461">
        <f t="shared" si="7"/>
        <v>36326.844</v>
      </c>
      <c r="F39" s="1461">
        <f t="shared" si="7"/>
        <v>36325.019</v>
      </c>
      <c r="G39" s="1461">
        <f t="shared" si="7"/>
        <v>35761.339</v>
      </c>
      <c r="H39" s="1461">
        <f t="shared" si="7"/>
        <v>36462.704</v>
      </c>
      <c r="I39" s="1461">
        <f t="shared" si="1"/>
        <v>-1.8249999999970896</v>
      </c>
      <c r="J39" s="1462">
        <f t="shared" si="2"/>
        <v>701.364999999998</v>
      </c>
      <c r="K39" s="1463"/>
      <c r="L39" s="1456"/>
    </row>
    <row r="40" spans="1:12" ht="13.5" thickBot="1">
      <c r="A40" s="1491">
        <v>7</v>
      </c>
      <c r="B40" s="1492" t="s">
        <v>145</v>
      </c>
      <c r="C40" s="1492">
        <v>-184.5</v>
      </c>
      <c r="D40" s="1493">
        <f>'[2]ODD'!S40</f>
        <v>-37027.5</v>
      </c>
      <c r="E40" s="1493">
        <v>-23500.8</v>
      </c>
      <c r="F40" s="1493">
        <f>'[2]ODD'!AE40</f>
        <v>-67949.8</v>
      </c>
      <c r="G40" s="1493">
        <v>-41078.1</v>
      </c>
      <c r="H40" s="1494">
        <f>'[2]ODD'!AQ39</f>
        <v>-85762.3</v>
      </c>
      <c r="I40" s="1493">
        <f t="shared" si="1"/>
        <v>-44449</v>
      </c>
      <c r="J40" s="1495">
        <f t="shared" si="2"/>
        <v>-44684.200000000004</v>
      </c>
      <c r="K40" s="1455"/>
      <c r="L40" s="1456"/>
    </row>
    <row r="41" ht="13.5" thickTop="1"/>
    <row r="43" spans="4:11" ht="12.75">
      <c r="D43" s="1499"/>
      <c r="E43" s="1499"/>
      <c r="F43" s="1499"/>
      <c r="G43" s="1499"/>
      <c r="H43" s="1499"/>
      <c r="I43" s="1499"/>
      <c r="J43" s="1499"/>
      <c r="K43" s="1500"/>
    </row>
  </sheetData>
  <sheetProtection/>
  <mergeCells count="7">
    <mergeCell ref="A1:J1"/>
    <mergeCell ref="A2:J2"/>
    <mergeCell ref="A3:J3"/>
    <mergeCell ref="A4:J4"/>
    <mergeCell ref="A5:A6"/>
    <mergeCell ref="B5:B6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N16" sqref="N16"/>
    </sheetView>
  </sheetViews>
  <sheetFormatPr defaultColWidth="11.00390625" defaultRowHeight="16.5" customHeight="1"/>
  <cols>
    <col min="1" max="1" width="40.7109375" style="1510" customWidth="1"/>
    <col min="2" max="2" width="11.28125" style="1510" bestFit="1" customWidth="1"/>
    <col min="3" max="3" width="11.57421875" style="1510" bestFit="1" customWidth="1"/>
    <col min="4" max="4" width="10.8515625" style="1510" bestFit="1" customWidth="1"/>
    <col min="5" max="5" width="11.28125" style="1510" bestFit="1" customWidth="1"/>
    <col min="6" max="6" width="9.28125" style="1510" bestFit="1" customWidth="1"/>
    <col min="7" max="7" width="2.421875" style="1510" bestFit="1" customWidth="1"/>
    <col min="8" max="8" width="7.8515625" style="1510" bestFit="1" customWidth="1"/>
    <col min="9" max="9" width="9.28125" style="1510" bestFit="1" customWidth="1"/>
    <col min="10" max="10" width="2.140625" style="1510" customWidth="1"/>
    <col min="11" max="11" width="7.8515625" style="1510" bestFit="1" customWidth="1"/>
    <col min="12" max="16384" width="11.00390625" style="1507" customWidth="1"/>
  </cols>
  <sheetData>
    <row r="1" spans="1:11" ht="12.75">
      <c r="A1" s="1819" t="s">
        <v>529</v>
      </c>
      <c r="B1" s="1819"/>
      <c r="C1" s="1819"/>
      <c r="D1" s="1819"/>
      <c r="E1" s="1819"/>
      <c r="F1" s="1819"/>
      <c r="G1" s="1819"/>
      <c r="H1" s="1819"/>
      <c r="I1" s="1819"/>
      <c r="J1" s="1819"/>
      <c r="K1" s="1819"/>
    </row>
    <row r="2" spans="1:11" ht="16.5" customHeight="1">
      <c r="A2" s="1820" t="s">
        <v>65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</row>
    <row r="3" spans="1:11" ht="16.5" customHeight="1" thickBot="1">
      <c r="A3" s="1508" t="s">
        <v>17</v>
      </c>
      <c r="B3" s="1508"/>
      <c r="C3" s="1508"/>
      <c r="D3" s="1508"/>
      <c r="E3" s="1509"/>
      <c r="F3" s="1508"/>
      <c r="G3" s="1508"/>
      <c r="H3" s="1508"/>
      <c r="I3" s="1821" t="s">
        <v>1</v>
      </c>
      <c r="J3" s="1821"/>
      <c r="K3" s="1821"/>
    </row>
    <row r="4" spans="1:11" ht="16.5" customHeight="1" thickTop="1">
      <c r="A4" s="1512"/>
      <c r="B4" s="1589">
        <v>2014</v>
      </c>
      <c r="C4" s="1590">
        <v>2014</v>
      </c>
      <c r="D4" s="1590">
        <v>2015</v>
      </c>
      <c r="E4" s="1591">
        <v>2015</v>
      </c>
      <c r="F4" s="1813" t="s">
        <v>246</v>
      </c>
      <c r="G4" s="1813"/>
      <c r="H4" s="1813"/>
      <c r="I4" s="1813"/>
      <c r="J4" s="1813"/>
      <c r="K4" s="1814"/>
    </row>
    <row r="5" spans="1:11" ht="16.5" customHeight="1">
      <c r="A5" s="1592" t="s">
        <v>247</v>
      </c>
      <c r="B5" s="1517" t="s">
        <v>248</v>
      </c>
      <c r="C5" s="1517" t="s">
        <v>249</v>
      </c>
      <c r="D5" s="1517" t="s">
        <v>250</v>
      </c>
      <c r="E5" s="1518" t="s">
        <v>1232</v>
      </c>
      <c r="F5" s="1815" t="s">
        <v>23</v>
      </c>
      <c r="G5" s="1816"/>
      <c r="H5" s="1817"/>
      <c r="I5" s="1816" t="s">
        <v>25</v>
      </c>
      <c r="J5" s="1816"/>
      <c r="K5" s="1818"/>
    </row>
    <row r="6" spans="1:11" ht="16.5" customHeight="1">
      <c r="A6" s="1593" t="s">
        <v>17</v>
      </c>
      <c r="B6" s="1594"/>
      <c r="C6" s="1595"/>
      <c r="D6" s="1595"/>
      <c r="E6" s="1596"/>
      <c r="F6" s="1595" t="s">
        <v>18</v>
      </c>
      <c r="G6" s="1597" t="s">
        <v>17</v>
      </c>
      <c r="H6" s="1598" t="s">
        <v>252</v>
      </c>
      <c r="I6" s="1595" t="s">
        <v>18</v>
      </c>
      <c r="J6" s="1597" t="s">
        <v>17</v>
      </c>
      <c r="K6" s="1599" t="s">
        <v>252</v>
      </c>
    </row>
    <row r="7" spans="1:11" ht="16.5" customHeight="1">
      <c r="A7" s="1526" t="s">
        <v>253</v>
      </c>
      <c r="B7" s="1527">
        <v>599219.7117261993</v>
      </c>
      <c r="C7" s="1527">
        <v>601109.5946733848</v>
      </c>
      <c r="D7" s="1527">
        <v>747103.0937133707</v>
      </c>
      <c r="E7" s="1528">
        <v>797817.3482898975</v>
      </c>
      <c r="F7" s="1529">
        <v>-744.4089517644652</v>
      </c>
      <c r="G7" s="1559" t="s">
        <v>254</v>
      </c>
      <c r="H7" s="1528">
        <v>-0.12422971694639563</v>
      </c>
      <c r="I7" s="1527">
        <v>32059.338138312924</v>
      </c>
      <c r="J7" s="1560" t="s">
        <v>255</v>
      </c>
      <c r="K7" s="1532">
        <v>4.291153176593942</v>
      </c>
    </row>
    <row r="8" spans="1:11" ht="16.5" customHeight="1">
      <c r="A8" s="1561" t="s">
        <v>256</v>
      </c>
      <c r="B8" s="1534">
        <v>686759.0177883125</v>
      </c>
      <c r="C8" s="1534">
        <v>692396.1048840749</v>
      </c>
      <c r="D8" s="1534">
        <v>847494.6845905733</v>
      </c>
      <c r="E8" s="1535">
        <v>902988.779521833</v>
      </c>
      <c r="F8" s="1536">
        <v>5637.08709576237</v>
      </c>
      <c r="G8" s="1562"/>
      <c r="H8" s="1535">
        <v>0.8208246196630145</v>
      </c>
      <c r="I8" s="1534">
        <v>55494.09493125975</v>
      </c>
      <c r="J8" s="1535"/>
      <c r="K8" s="1538">
        <v>6.548016871405994</v>
      </c>
    </row>
    <row r="9" spans="1:11" ht="16.5" customHeight="1">
      <c r="A9" s="1561" t="s">
        <v>257</v>
      </c>
      <c r="B9" s="1534">
        <v>87539.30606211328</v>
      </c>
      <c r="C9" s="1534">
        <v>91286.51021069007</v>
      </c>
      <c r="D9" s="1534">
        <v>100391.5908772026</v>
      </c>
      <c r="E9" s="1535">
        <v>105171.4312319356</v>
      </c>
      <c r="F9" s="1536">
        <v>3747.2041485767986</v>
      </c>
      <c r="G9" s="1562"/>
      <c r="H9" s="1535">
        <v>4.280596131203028</v>
      </c>
      <c r="I9" s="1534">
        <v>4779.8403547329945</v>
      </c>
      <c r="J9" s="1535"/>
      <c r="K9" s="1538">
        <v>4.761195945763644</v>
      </c>
    </row>
    <row r="10" spans="1:11" ht="16.5" customHeight="1">
      <c r="A10" s="1533" t="s">
        <v>258</v>
      </c>
      <c r="B10" s="1534">
        <v>80052.68665923328</v>
      </c>
      <c r="C10" s="1534">
        <v>83880.59929832007</v>
      </c>
      <c r="D10" s="1534">
        <v>94395.6224746026</v>
      </c>
      <c r="E10" s="1535">
        <v>93459.47796200559</v>
      </c>
      <c r="F10" s="1536">
        <v>3827.9126390867896</v>
      </c>
      <c r="G10" s="1562"/>
      <c r="H10" s="1535">
        <v>4.781741623964944</v>
      </c>
      <c r="I10" s="1534">
        <v>-936.1445125970058</v>
      </c>
      <c r="J10" s="1535"/>
      <c r="K10" s="1538">
        <v>-0.9917244974457137</v>
      </c>
    </row>
    <row r="11" spans="1:11" ht="16.5" customHeight="1">
      <c r="A11" s="1533" t="s">
        <v>259</v>
      </c>
      <c r="B11" s="1534">
        <v>7486.619402879999</v>
      </c>
      <c r="C11" s="1534">
        <v>7405.91091237</v>
      </c>
      <c r="D11" s="1534">
        <v>5995.9684025999995</v>
      </c>
      <c r="E11" s="1535">
        <v>11711.95326993</v>
      </c>
      <c r="F11" s="1536">
        <v>-80.70849050999914</v>
      </c>
      <c r="G11" s="1562"/>
      <c r="H11" s="1535">
        <v>-1.0780365097623594</v>
      </c>
      <c r="I11" s="1534">
        <v>5715.98486733</v>
      </c>
      <c r="J11" s="1535"/>
      <c r="K11" s="1538">
        <v>95.33047013475601</v>
      </c>
    </row>
    <row r="12" spans="1:11" ht="16.5" customHeight="1">
      <c r="A12" s="1526" t="s">
        <v>260</v>
      </c>
      <c r="B12" s="1527">
        <v>966747.4467863806</v>
      </c>
      <c r="C12" s="1527">
        <v>965786.4700750234</v>
      </c>
      <c r="D12" s="1527">
        <v>1130698.4391695096</v>
      </c>
      <c r="E12" s="1528">
        <v>1097978.1972896543</v>
      </c>
      <c r="F12" s="1529">
        <v>1673.3151875928206</v>
      </c>
      <c r="G12" s="1559" t="s">
        <v>254</v>
      </c>
      <c r="H12" s="1528">
        <v>0.17308710699523247</v>
      </c>
      <c r="I12" s="1527">
        <v>-14065.325441641275</v>
      </c>
      <c r="J12" s="1563" t="s">
        <v>255</v>
      </c>
      <c r="K12" s="1532">
        <v>-1.2439501952414618</v>
      </c>
    </row>
    <row r="13" spans="1:11" ht="16.5" customHeight="1">
      <c r="A13" s="1561" t="s">
        <v>261</v>
      </c>
      <c r="B13" s="1534">
        <v>1314304.964722467</v>
      </c>
      <c r="C13" s="1534">
        <v>1317394.8981266764</v>
      </c>
      <c r="D13" s="1534">
        <v>1519126.4583341943</v>
      </c>
      <c r="E13" s="1535">
        <v>1490331.6466218212</v>
      </c>
      <c r="F13" s="1536">
        <v>3089.933404209558</v>
      </c>
      <c r="G13" s="1562"/>
      <c r="H13" s="1535">
        <v>0.23510018505195546</v>
      </c>
      <c r="I13" s="1564">
        <v>-28794.811712373048</v>
      </c>
      <c r="J13" s="1565"/>
      <c r="K13" s="1566">
        <v>-1.895484839619484</v>
      </c>
    </row>
    <row r="14" spans="1:11" ht="16.5" customHeight="1">
      <c r="A14" s="1561" t="s">
        <v>262</v>
      </c>
      <c r="B14" s="1534">
        <v>141989.49496771995</v>
      </c>
      <c r="C14" s="1534">
        <v>97535.87783869004</v>
      </c>
      <c r="D14" s="1534">
        <v>119946.46770567003</v>
      </c>
      <c r="E14" s="1535">
        <v>69111.84518432998</v>
      </c>
      <c r="F14" s="1536">
        <v>-44453.61712902991</v>
      </c>
      <c r="G14" s="1562"/>
      <c r="H14" s="1535">
        <v>-31.307680289401723</v>
      </c>
      <c r="I14" s="1534">
        <v>-50834.62252134005</v>
      </c>
      <c r="J14" s="1535"/>
      <c r="K14" s="1538">
        <v>-42.38109174342699</v>
      </c>
    </row>
    <row r="15" spans="1:11" ht="16.5" customHeight="1">
      <c r="A15" s="1533" t="s">
        <v>263</v>
      </c>
      <c r="B15" s="1534">
        <v>165490.34271409997</v>
      </c>
      <c r="C15" s="1534">
        <v>165485.67047425004</v>
      </c>
      <c r="D15" s="1534">
        <v>161024.52447424998</v>
      </c>
      <c r="E15" s="1535">
        <v>154874.11747429</v>
      </c>
      <c r="F15" s="1536">
        <v>-4.6722398499259725</v>
      </c>
      <c r="G15" s="1562"/>
      <c r="H15" s="1535">
        <v>-0.0028232703934861643</v>
      </c>
      <c r="I15" s="1534">
        <v>-6150.406999959989</v>
      </c>
      <c r="J15" s="1535"/>
      <c r="K15" s="1538">
        <v>-3.819546755403412</v>
      </c>
    </row>
    <row r="16" spans="1:11" ht="16.5" customHeight="1">
      <c r="A16" s="1533" t="s">
        <v>264</v>
      </c>
      <c r="B16" s="1534">
        <v>23500.847746380023</v>
      </c>
      <c r="C16" s="1534">
        <v>67949.79263556</v>
      </c>
      <c r="D16" s="1534">
        <v>41078.05676857995</v>
      </c>
      <c r="E16" s="1535">
        <v>85762.27228996</v>
      </c>
      <c r="F16" s="1536">
        <v>44448.944889179984</v>
      </c>
      <c r="G16" s="1562"/>
      <c r="H16" s="1535">
        <v>189.13762332691476</v>
      </c>
      <c r="I16" s="1534">
        <v>44684.21552138006</v>
      </c>
      <c r="J16" s="1535"/>
      <c r="K16" s="1538">
        <v>108.7787958741963</v>
      </c>
    </row>
    <row r="17" spans="1:11" ht="16.5" customHeight="1">
      <c r="A17" s="1561" t="s">
        <v>265</v>
      </c>
      <c r="B17" s="1534">
        <v>10417.33065354</v>
      </c>
      <c r="C17" s="1534">
        <v>9836.124574240002</v>
      </c>
      <c r="D17" s="1534">
        <v>10100.7670851545</v>
      </c>
      <c r="E17" s="1535">
        <v>8311.50521136</v>
      </c>
      <c r="F17" s="1536">
        <v>-581.2060792999982</v>
      </c>
      <c r="G17" s="1562"/>
      <c r="H17" s="1535">
        <v>-5.579222726337228</v>
      </c>
      <c r="I17" s="1534">
        <v>-1789.2618737945013</v>
      </c>
      <c r="J17" s="1535"/>
      <c r="K17" s="1538">
        <v>-17.714118726925708</v>
      </c>
    </row>
    <row r="18" spans="1:11" ht="16.5" customHeight="1">
      <c r="A18" s="1533" t="s">
        <v>266</v>
      </c>
      <c r="B18" s="1534">
        <v>11073.529709095701</v>
      </c>
      <c r="C18" s="1534">
        <v>13816.412150048265</v>
      </c>
      <c r="D18" s="1534">
        <v>15134.273190361519</v>
      </c>
      <c r="E18" s="1535">
        <v>16106.919235093204</v>
      </c>
      <c r="F18" s="1536">
        <v>2742.882440952564</v>
      </c>
      <c r="G18" s="1562"/>
      <c r="H18" s="1535">
        <v>24.76972124524653</v>
      </c>
      <c r="I18" s="1534">
        <v>972.6460447316858</v>
      </c>
      <c r="J18" s="1535"/>
      <c r="K18" s="1538">
        <v>6.426777371450712</v>
      </c>
    </row>
    <row r="19" spans="1:11" ht="16.5" customHeight="1">
      <c r="A19" s="1533" t="s">
        <v>267</v>
      </c>
      <c r="B19" s="1534">
        <v>1487.62224685</v>
      </c>
      <c r="C19" s="1534">
        <v>2506.4887878</v>
      </c>
      <c r="D19" s="1534">
        <v>2306.40334759</v>
      </c>
      <c r="E19" s="1535">
        <v>2459.7885060400004</v>
      </c>
      <c r="F19" s="1536">
        <v>1018.86654095</v>
      </c>
      <c r="G19" s="1562"/>
      <c r="H19" s="1535">
        <v>68.48960097951093</v>
      </c>
      <c r="I19" s="1534">
        <v>153.3851584500003</v>
      </c>
      <c r="J19" s="1535"/>
      <c r="K19" s="1538">
        <v>6.650404778950526</v>
      </c>
    </row>
    <row r="20" spans="1:11" ht="16.5" customHeight="1">
      <c r="A20" s="1533" t="s">
        <v>268</v>
      </c>
      <c r="B20" s="1534">
        <v>9585.907462245701</v>
      </c>
      <c r="C20" s="1534">
        <v>11309.923362248264</v>
      </c>
      <c r="D20" s="1534">
        <v>12827.869842771519</v>
      </c>
      <c r="E20" s="1535">
        <v>13647.130729053204</v>
      </c>
      <c r="F20" s="1536">
        <v>1724.0159000025633</v>
      </c>
      <c r="G20" s="1562"/>
      <c r="H20" s="1535">
        <v>17.98490030070326</v>
      </c>
      <c r="I20" s="1534">
        <v>819.2608862816851</v>
      </c>
      <c r="J20" s="1535"/>
      <c r="K20" s="1538">
        <v>6.386569994263989</v>
      </c>
    </row>
    <row r="21" spans="1:11" ht="16.5" customHeight="1">
      <c r="A21" s="1561" t="s">
        <v>269</v>
      </c>
      <c r="B21" s="1534">
        <v>1150824.6093921112</v>
      </c>
      <c r="C21" s="1534">
        <v>1196206.4835636981</v>
      </c>
      <c r="D21" s="1534">
        <v>1373944.9503530082</v>
      </c>
      <c r="E21" s="1535">
        <v>1396801.376991038</v>
      </c>
      <c r="F21" s="1536">
        <v>45381.87417158694</v>
      </c>
      <c r="G21" s="1546"/>
      <c r="H21" s="1535">
        <v>3.943422290522494</v>
      </c>
      <c r="I21" s="1534">
        <v>22856.42663802975</v>
      </c>
      <c r="J21" s="1567"/>
      <c r="K21" s="1538">
        <v>1.6635620395240172</v>
      </c>
    </row>
    <row r="22" spans="1:11" ht="16.5" customHeight="1">
      <c r="A22" s="1561" t="s">
        <v>270</v>
      </c>
      <c r="B22" s="1534">
        <v>347557.5179360863</v>
      </c>
      <c r="C22" s="1534">
        <v>351608.428051653</v>
      </c>
      <c r="D22" s="1534">
        <v>388428.01916468475</v>
      </c>
      <c r="E22" s="1534">
        <v>392353.44933216687</v>
      </c>
      <c r="F22" s="1536">
        <v>1416.6182166167373</v>
      </c>
      <c r="G22" s="1568" t="s">
        <v>254</v>
      </c>
      <c r="H22" s="1535">
        <v>0.40759245405741584</v>
      </c>
      <c r="I22" s="1534">
        <v>-14729.486270731773</v>
      </c>
      <c r="J22" s="1569" t="s">
        <v>255</v>
      </c>
      <c r="K22" s="1538">
        <v>-3.7920761489883152</v>
      </c>
    </row>
    <row r="23" spans="1:11" ht="16.5" customHeight="1">
      <c r="A23" s="1526" t="s">
        <v>271</v>
      </c>
      <c r="B23" s="1527">
        <v>1565967.1585125797</v>
      </c>
      <c r="C23" s="1527">
        <v>1566896.0647484083</v>
      </c>
      <c r="D23" s="1527">
        <v>1877801.5328828804</v>
      </c>
      <c r="E23" s="1528">
        <v>1895795.5455795517</v>
      </c>
      <c r="F23" s="1529">
        <v>928.90623582853</v>
      </c>
      <c r="G23" s="1570"/>
      <c r="H23" s="1528">
        <v>0.05931837272442186</v>
      </c>
      <c r="I23" s="1527">
        <v>17994.0126966713</v>
      </c>
      <c r="J23" s="1528"/>
      <c r="K23" s="1532">
        <v>0.9582489087143373</v>
      </c>
    </row>
    <row r="24" spans="1:11" ht="16.5" customHeight="1">
      <c r="A24" s="1561" t="s">
        <v>272</v>
      </c>
      <c r="B24" s="1534">
        <v>1130173.7065940998</v>
      </c>
      <c r="C24" s="1534">
        <v>1126774.7912243882</v>
      </c>
      <c r="D24" s="1534">
        <v>1376048.5687643774</v>
      </c>
      <c r="E24" s="1535">
        <v>1384743.7900708707</v>
      </c>
      <c r="F24" s="1536">
        <v>-3398.9153697115835</v>
      </c>
      <c r="G24" s="1562"/>
      <c r="H24" s="1535">
        <v>-0.3007427398001128</v>
      </c>
      <c r="I24" s="1534">
        <v>8695.221306493273</v>
      </c>
      <c r="J24" s="1535"/>
      <c r="K24" s="1571">
        <v>0.6318978489473773</v>
      </c>
    </row>
    <row r="25" spans="1:11" ht="16.5" customHeight="1">
      <c r="A25" s="1561" t="s">
        <v>273</v>
      </c>
      <c r="B25" s="1534">
        <v>354830.0274856184</v>
      </c>
      <c r="C25" s="1534">
        <v>344804.65488616755</v>
      </c>
      <c r="D25" s="1534">
        <v>424744.63430877076</v>
      </c>
      <c r="E25" s="1535">
        <v>411733.20353821706</v>
      </c>
      <c r="F25" s="1536">
        <v>-10025.372599450871</v>
      </c>
      <c r="G25" s="1562"/>
      <c r="H25" s="1535">
        <v>-2.8254014099348477</v>
      </c>
      <c r="I25" s="1534">
        <v>-13011.430770553707</v>
      </c>
      <c r="J25" s="1535"/>
      <c r="K25" s="1571">
        <v>-3.063353770608192</v>
      </c>
    </row>
    <row r="26" spans="1:11" ht="16.5" customHeight="1">
      <c r="A26" s="1533" t="s">
        <v>274</v>
      </c>
      <c r="B26" s="1534">
        <v>227537.39173336106</v>
      </c>
      <c r="C26" s="1534">
        <v>226222.04993105103</v>
      </c>
      <c r="D26" s="1534">
        <v>270080.36128978006</v>
      </c>
      <c r="E26" s="1535">
        <v>269572.427751051</v>
      </c>
      <c r="F26" s="1536">
        <v>-1315.341802310024</v>
      </c>
      <c r="G26" s="1562"/>
      <c r="H26" s="1535">
        <v>-0.5780772084490636</v>
      </c>
      <c r="I26" s="1534">
        <v>-507.9335387290921</v>
      </c>
      <c r="J26" s="1535"/>
      <c r="K26" s="1538">
        <v>-0.18806755748675477</v>
      </c>
    </row>
    <row r="27" spans="1:11" ht="16.5" customHeight="1">
      <c r="A27" s="1533" t="s">
        <v>275</v>
      </c>
      <c r="B27" s="1534">
        <v>127292.64643086921</v>
      </c>
      <c r="C27" s="1534">
        <v>118582.61398534807</v>
      </c>
      <c r="D27" s="1534">
        <v>154664.23425830094</v>
      </c>
      <c r="E27" s="1535">
        <v>142160.75089026173</v>
      </c>
      <c r="F27" s="1536">
        <v>-8710.032445521138</v>
      </c>
      <c r="G27" s="1562"/>
      <c r="H27" s="1535">
        <v>-6.842526013669949</v>
      </c>
      <c r="I27" s="1534">
        <v>-12503.483368039218</v>
      </c>
      <c r="J27" s="1535"/>
      <c r="K27" s="1538">
        <v>-8.084275868949415</v>
      </c>
    </row>
    <row r="28" spans="1:11" ht="16.5" customHeight="1">
      <c r="A28" s="1533" t="s">
        <v>276</v>
      </c>
      <c r="B28" s="1534">
        <v>775343.6791084813</v>
      </c>
      <c r="C28" s="1534">
        <v>781970.1363382207</v>
      </c>
      <c r="D28" s="1534">
        <v>951303.9344556065</v>
      </c>
      <c r="E28" s="1535">
        <v>973010.5865326537</v>
      </c>
      <c r="F28" s="1536">
        <v>6626.457229739404</v>
      </c>
      <c r="G28" s="1562"/>
      <c r="H28" s="1535">
        <v>0.854647739871788</v>
      </c>
      <c r="I28" s="1534">
        <v>21706.652077047154</v>
      </c>
      <c r="J28" s="1535"/>
      <c r="K28" s="1538">
        <v>2.281778860661289</v>
      </c>
    </row>
    <row r="29" spans="1:11" ht="16.5" customHeight="1">
      <c r="A29" s="1572" t="s">
        <v>277</v>
      </c>
      <c r="B29" s="1573">
        <v>435793.45191848004</v>
      </c>
      <c r="C29" s="1573">
        <v>440121.27352402004</v>
      </c>
      <c r="D29" s="1573">
        <v>501752.96411850315</v>
      </c>
      <c r="E29" s="1574">
        <v>511051.755508681</v>
      </c>
      <c r="F29" s="1575">
        <v>4327.821605539997</v>
      </c>
      <c r="G29" s="1574"/>
      <c r="H29" s="1574">
        <v>0.9930900949722309</v>
      </c>
      <c r="I29" s="1573">
        <v>9298.791390177852</v>
      </c>
      <c r="J29" s="1574"/>
      <c r="K29" s="1576">
        <v>1.8532608783914786</v>
      </c>
    </row>
    <row r="30" spans="1:11" ht="16.5" customHeight="1" thickBot="1">
      <c r="A30" s="1548" t="s">
        <v>278</v>
      </c>
      <c r="B30" s="1549">
        <v>1646019.845171813</v>
      </c>
      <c r="C30" s="1549">
        <v>1650776.6640467283</v>
      </c>
      <c r="D30" s="1549">
        <v>1972197.155357483</v>
      </c>
      <c r="E30" s="1550">
        <v>1989255.0235415574</v>
      </c>
      <c r="F30" s="1551">
        <v>4756.818874915363</v>
      </c>
      <c r="G30" s="1550"/>
      <c r="H30" s="1550">
        <v>0.2889891570182644</v>
      </c>
      <c r="I30" s="1549">
        <v>17057.868184074294</v>
      </c>
      <c r="J30" s="1550"/>
      <c r="K30" s="1554">
        <v>0.8649169854918669</v>
      </c>
    </row>
    <row r="31" spans="1:11" ht="16.5" customHeight="1" thickTop="1">
      <c r="A31" s="1577" t="s">
        <v>1226</v>
      </c>
      <c r="B31" s="1578">
        <v>2634.2918989500076</v>
      </c>
      <c r="C31" s="1556" t="s">
        <v>279</v>
      </c>
      <c r="D31" s="1557"/>
      <c r="E31" s="1557"/>
      <c r="F31" s="1557"/>
      <c r="G31" s="1579"/>
      <c r="H31" s="1580"/>
      <c r="I31" s="1557"/>
      <c r="J31" s="1581"/>
      <c r="K31" s="1581"/>
    </row>
    <row r="32" spans="1:11" ht="16.5" customHeight="1">
      <c r="A32" s="1582" t="s">
        <v>1227</v>
      </c>
      <c r="B32" s="1578">
        <v>18654.91643821389</v>
      </c>
      <c r="C32" s="1556" t="s">
        <v>279</v>
      </c>
      <c r="D32" s="1557"/>
      <c r="E32" s="1557"/>
      <c r="F32" s="1557"/>
      <c r="G32" s="1579"/>
      <c r="H32" s="1580"/>
      <c r="I32" s="1557"/>
      <c r="J32" s="1581"/>
      <c r="K32" s="1581"/>
    </row>
    <row r="33" spans="1:11" ht="16.5" customHeight="1">
      <c r="A33" s="1555" t="s">
        <v>280</v>
      </c>
      <c r="B33" s="1556"/>
      <c r="C33" s="1556"/>
      <c r="D33" s="1557"/>
      <c r="E33" s="1557"/>
      <c r="F33" s="1557"/>
      <c r="G33" s="1579"/>
      <c r="H33" s="1580"/>
      <c r="I33" s="1557"/>
      <c r="J33" s="1581"/>
      <c r="K33" s="1581"/>
    </row>
    <row r="34" spans="1:11" ht="16.5" customHeight="1">
      <c r="A34" s="1583" t="s">
        <v>1223</v>
      </c>
      <c r="B34" s="1556"/>
      <c r="C34" s="1556"/>
      <c r="D34" s="1557"/>
      <c r="E34" s="1557"/>
      <c r="F34" s="1557"/>
      <c r="G34" s="1579"/>
      <c r="H34" s="1580"/>
      <c r="I34" s="1557"/>
      <c r="J34" s="1581"/>
      <c r="K34" s="1581"/>
    </row>
    <row r="35" spans="1:11" ht="16.5" customHeight="1">
      <c r="A35" s="1501" t="s">
        <v>1228</v>
      </c>
      <c r="B35" s="1584">
        <v>0.8127227640265928</v>
      </c>
      <c r="C35" s="1585">
        <v>0.872204756364018</v>
      </c>
      <c r="D35" s="1585">
        <v>0.8509796945826008</v>
      </c>
      <c r="E35" s="1585">
        <v>0.9072033862178261</v>
      </c>
      <c r="F35" s="1502">
        <v>0.05948199233742513</v>
      </c>
      <c r="G35" s="1586"/>
      <c r="H35" s="1502">
        <v>7.318853977059124</v>
      </c>
      <c r="I35" s="1502">
        <v>0.05622369163522534</v>
      </c>
      <c r="J35" s="1502"/>
      <c r="K35" s="1502">
        <v>6.606936921427089</v>
      </c>
    </row>
    <row r="36" spans="1:11" ht="16.5" customHeight="1">
      <c r="A36" s="1501" t="s">
        <v>1229</v>
      </c>
      <c r="B36" s="1584">
        <v>2.5886137798486195</v>
      </c>
      <c r="C36" s="1585">
        <v>2.8502467073173223</v>
      </c>
      <c r="D36" s="1585">
        <v>2.7569256823776067</v>
      </c>
      <c r="E36" s="1585">
        <v>3.0511123334258756</v>
      </c>
      <c r="F36" s="1502">
        <v>0.2616329274687028</v>
      </c>
      <c r="G36" s="1586"/>
      <c r="H36" s="1502">
        <v>10.107066936961253</v>
      </c>
      <c r="I36" s="1502">
        <v>0.2941866510482689</v>
      </c>
      <c r="J36" s="1502"/>
      <c r="K36" s="1502">
        <v>10.670822682262465</v>
      </c>
    </row>
    <row r="37" spans="1:11" ht="16.5" customHeight="1">
      <c r="A37" s="1501" t="s">
        <v>1230</v>
      </c>
      <c r="B37" s="1587">
        <v>3.5867797504617815</v>
      </c>
      <c r="C37" s="1588">
        <v>3.96356076124554</v>
      </c>
      <c r="D37" s="1588">
        <v>3.7621922582729046</v>
      </c>
      <c r="E37" s="1588">
        <v>4.1771519123227625</v>
      </c>
      <c r="F37" s="1502">
        <v>0.3767810107837586</v>
      </c>
      <c r="G37" s="1586"/>
      <c r="H37" s="1502">
        <v>10.504715566525928</v>
      </c>
      <c r="I37" s="1502">
        <v>0.4149596540498579</v>
      </c>
      <c r="J37" s="1502"/>
      <c r="K37" s="1502">
        <v>11.029730156330498</v>
      </c>
    </row>
  </sheetData>
  <sheetProtection/>
  <mergeCells count="6">
    <mergeCell ref="F4:K4"/>
    <mergeCell ref="F5:H5"/>
    <mergeCell ref="I5:K5"/>
    <mergeCell ref="A1:K1"/>
    <mergeCell ref="A2:K2"/>
    <mergeCell ref="I3:K3"/>
  </mergeCells>
  <printOptions horizontalCentered="1"/>
  <pageMargins left="0.7" right="0.7" top="0.75" bottom="0.75" header="0.3" footer="0.3"/>
  <pageSetup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E5" sqref="E5"/>
    </sheetView>
  </sheetViews>
  <sheetFormatPr defaultColWidth="11.00390625" defaultRowHeight="16.5" customHeight="1"/>
  <cols>
    <col min="1" max="1" width="46.7109375" style="1510" bestFit="1" customWidth="1"/>
    <col min="2" max="2" width="10.57421875" style="1510" bestFit="1" customWidth="1"/>
    <col min="3" max="3" width="11.421875" style="1510" bestFit="1" customWidth="1"/>
    <col min="4" max="5" width="10.7109375" style="1510" bestFit="1" customWidth="1"/>
    <col min="6" max="6" width="9.28125" style="1510" bestFit="1" customWidth="1"/>
    <col min="7" max="7" width="2.421875" style="1510" bestFit="1" customWidth="1"/>
    <col min="8" max="8" width="7.7109375" style="1510" bestFit="1" customWidth="1"/>
    <col min="9" max="9" width="9.28125" style="1510" bestFit="1" customWidth="1"/>
    <col min="10" max="10" width="2.140625" style="1510" customWidth="1"/>
    <col min="11" max="11" width="7.7109375" style="1510" bestFit="1" customWidth="1"/>
    <col min="12" max="16384" width="11.00390625" style="1507" customWidth="1"/>
  </cols>
  <sheetData>
    <row r="1" spans="1:11" ht="12.75">
      <c r="A1" s="1819" t="s">
        <v>819</v>
      </c>
      <c r="B1" s="1819"/>
      <c r="C1" s="1819"/>
      <c r="D1" s="1819"/>
      <c r="E1" s="1819"/>
      <c r="F1" s="1819"/>
      <c r="G1" s="1819"/>
      <c r="H1" s="1819"/>
      <c r="I1" s="1819"/>
      <c r="J1" s="1819"/>
      <c r="K1" s="1819"/>
    </row>
    <row r="2" spans="1:11" ht="15.75">
      <c r="A2" s="1820" t="s">
        <v>66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</row>
    <row r="3" spans="5:11" ht="16.5" customHeight="1" thickBot="1">
      <c r="E3" s="1511"/>
      <c r="I3" s="1821" t="s">
        <v>1</v>
      </c>
      <c r="J3" s="1821"/>
      <c r="K3" s="1821"/>
    </row>
    <row r="4" spans="1:11" ht="16.5" customHeight="1" thickTop="1">
      <c r="A4" s="1512"/>
      <c r="B4" s="1513">
        <v>2014</v>
      </c>
      <c r="C4" s="1513">
        <v>2014</v>
      </c>
      <c r="D4" s="1513">
        <v>2015</v>
      </c>
      <c r="E4" s="1514">
        <v>2015</v>
      </c>
      <c r="F4" s="1822" t="s">
        <v>246</v>
      </c>
      <c r="G4" s="1823"/>
      <c r="H4" s="1823"/>
      <c r="I4" s="1823"/>
      <c r="J4" s="1823"/>
      <c r="K4" s="1824"/>
    </row>
    <row r="5" spans="1:11" ht="16.5" customHeight="1">
      <c r="A5" s="1515" t="s">
        <v>282</v>
      </c>
      <c r="B5" s="1516" t="s">
        <v>248</v>
      </c>
      <c r="C5" s="1517" t="s">
        <v>249</v>
      </c>
      <c r="D5" s="1517" t="s">
        <v>250</v>
      </c>
      <c r="E5" s="1518" t="s">
        <v>1232</v>
      </c>
      <c r="F5" s="1815" t="s">
        <v>23</v>
      </c>
      <c r="G5" s="1816"/>
      <c r="H5" s="1817"/>
      <c r="I5" s="1815" t="s">
        <v>25</v>
      </c>
      <c r="J5" s="1816"/>
      <c r="K5" s="1818"/>
    </row>
    <row r="6" spans="1:11" ht="16.5" customHeight="1">
      <c r="A6" s="1515"/>
      <c r="B6" s="1519"/>
      <c r="C6" s="1519"/>
      <c r="D6" s="1520"/>
      <c r="E6" s="1521"/>
      <c r="F6" s="1522" t="s">
        <v>18</v>
      </c>
      <c r="G6" s="1523" t="s">
        <v>17</v>
      </c>
      <c r="H6" s="1524" t="s">
        <v>252</v>
      </c>
      <c r="I6" s="1519" t="s">
        <v>18</v>
      </c>
      <c r="J6" s="1523" t="s">
        <v>17</v>
      </c>
      <c r="K6" s="1525" t="s">
        <v>252</v>
      </c>
    </row>
    <row r="7" spans="1:11" ht="16.5" customHeight="1">
      <c r="A7" s="1526" t="s">
        <v>283</v>
      </c>
      <c r="B7" s="1527">
        <v>593752.93291056</v>
      </c>
      <c r="C7" s="1527">
        <v>594409.8129184699</v>
      </c>
      <c r="D7" s="1527">
        <v>726499.5706569998</v>
      </c>
      <c r="E7" s="1528">
        <v>781582.50262814</v>
      </c>
      <c r="F7" s="1529">
        <v>656.8800079098437</v>
      </c>
      <c r="G7" s="1530"/>
      <c r="H7" s="1528">
        <v>0.11063187590330484</v>
      </c>
      <c r="I7" s="1527">
        <v>55082.931971140206</v>
      </c>
      <c r="J7" s="1531"/>
      <c r="K7" s="1532">
        <v>7.581963458192647</v>
      </c>
    </row>
    <row r="8" spans="1:11" ht="16.5" customHeight="1">
      <c r="A8" s="1533" t="s">
        <v>284</v>
      </c>
      <c r="B8" s="1534">
        <v>15882.78523922</v>
      </c>
      <c r="C8" s="1534">
        <v>16430.04235889</v>
      </c>
      <c r="D8" s="1534">
        <v>19527.07339061</v>
      </c>
      <c r="E8" s="1535">
        <v>21884.55443668</v>
      </c>
      <c r="F8" s="1536">
        <v>547.257119670001</v>
      </c>
      <c r="G8" s="1537"/>
      <c r="H8" s="1535">
        <v>3.445599190742924</v>
      </c>
      <c r="I8" s="1534">
        <v>2357.481046069999</v>
      </c>
      <c r="J8" s="1535"/>
      <c r="K8" s="1538">
        <v>12.072884650516258</v>
      </c>
    </row>
    <row r="9" spans="1:11" ht="16.5" customHeight="1">
      <c r="A9" s="1533" t="s">
        <v>285</v>
      </c>
      <c r="B9" s="1534">
        <v>5469.26712</v>
      </c>
      <c r="C9" s="1534">
        <v>5410.63563</v>
      </c>
      <c r="D9" s="1534">
        <v>4095.8827999999994</v>
      </c>
      <c r="E9" s="1535">
        <v>4349.35326</v>
      </c>
      <c r="F9" s="1536">
        <v>-58.63149000000067</v>
      </c>
      <c r="G9" s="1537"/>
      <c r="H9" s="1535">
        <v>-1.0720173053094666</v>
      </c>
      <c r="I9" s="1534">
        <v>253.47046000000046</v>
      </c>
      <c r="J9" s="1535"/>
      <c r="K9" s="1538">
        <v>6.188420723366414</v>
      </c>
    </row>
    <row r="10" spans="1:11" ht="16.5" customHeight="1">
      <c r="A10" s="1533" t="s">
        <v>286</v>
      </c>
      <c r="B10" s="1534">
        <v>0</v>
      </c>
      <c r="C10" s="1534">
        <v>0</v>
      </c>
      <c r="D10" s="1534">
        <v>0</v>
      </c>
      <c r="E10" s="1534">
        <v>0</v>
      </c>
      <c r="F10" s="1536">
        <v>0</v>
      </c>
      <c r="G10" s="1537"/>
      <c r="H10" s="1535"/>
      <c r="I10" s="1534">
        <v>0</v>
      </c>
      <c r="J10" s="1535"/>
      <c r="K10" s="1538">
        <v>0</v>
      </c>
    </row>
    <row r="11" spans="1:11" ht="16.5" customHeight="1">
      <c r="A11" s="1533" t="s">
        <v>287</v>
      </c>
      <c r="B11" s="1534">
        <v>572400.8805513401</v>
      </c>
      <c r="C11" s="1534">
        <v>572569.1349295799</v>
      </c>
      <c r="D11" s="1534">
        <v>702876.6144663899</v>
      </c>
      <c r="E11" s="1535">
        <v>755348.59493146</v>
      </c>
      <c r="F11" s="1536">
        <v>168.25437823985703</v>
      </c>
      <c r="G11" s="1537"/>
      <c r="H11" s="1535">
        <v>0.02939450024566583</v>
      </c>
      <c r="I11" s="1534">
        <v>52471.98046507011</v>
      </c>
      <c r="J11" s="1535"/>
      <c r="K11" s="1538">
        <v>7.465318860395691</v>
      </c>
    </row>
    <row r="12" spans="1:11" ht="16.5" customHeight="1">
      <c r="A12" s="1526" t="s">
        <v>288</v>
      </c>
      <c r="B12" s="1527">
        <v>23332.6427141</v>
      </c>
      <c r="C12" s="1527">
        <v>22754.32047425</v>
      </c>
      <c r="D12" s="1527">
        <v>18526.62447425</v>
      </c>
      <c r="E12" s="1528">
        <v>12451.267474290002</v>
      </c>
      <c r="F12" s="1529">
        <v>-578.3222398500002</v>
      </c>
      <c r="G12" s="1530"/>
      <c r="H12" s="1528">
        <v>-2.478597246511292</v>
      </c>
      <c r="I12" s="1527">
        <v>-6075.356999959997</v>
      </c>
      <c r="J12" s="1528"/>
      <c r="K12" s="1532">
        <v>-32.79257378160865</v>
      </c>
    </row>
    <row r="13" spans="1:11" ht="16.5" customHeight="1">
      <c r="A13" s="1533" t="s">
        <v>289</v>
      </c>
      <c r="B13" s="1534">
        <v>22048.5747141</v>
      </c>
      <c r="C13" s="1534">
        <v>21468.93247425</v>
      </c>
      <c r="D13" s="1534">
        <v>17968.91247425</v>
      </c>
      <c r="E13" s="1535">
        <v>11919.93247429</v>
      </c>
      <c r="F13" s="1536">
        <v>-579.6422398499999</v>
      </c>
      <c r="G13" s="1537"/>
      <c r="H13" s="1535">
        <v>-2.6289329236293915</v>
      </c>
      <c r="I13" s="1534">
        <v>-6048.979999959998</v>
      </c>
      <c r="J13" s="1535"/>
      <c r="K13" s="1538">
        <v>-33.663584307778066</v>
      </c>
    </row>
    <row r="14" spans="1:11" ht="16.5" customHeight="1">
      <c r="A14" s="1533" t="s">
        <v>290</v>
      </c>
      <c r="B14" s="1534">
        <v>0</v>
      </c>
      <c r="C14" s="1534">
        <v>0</v>
      </c>
      <c r="D14" s="1534">
        <v>28.7</v>
      </c>
      <c r="E14" s="1535">
        <v>0</v>
      </c>
      <c r="F14" s="1536">
        <v>0</v>
      </c>
      <c r="G14" s="1537"/>
      <c r="H14" s="1535"/>
      <c r="I14" s="1534">
        <v>-28.7</v>
      </c>
      <c r="J14" s="1535"/>
      <c r="K14" s="1538"/>
    </row>
    <row r="15" spans="1:11" ht="16.5" customHeight="1">
      <c r="A15" s="1533" t="s">
        <v>291</v>
      </c>
      <c r="B15" s="1534">
        <v>1284.068</v>
      </c>
      <c r="C15" s="1534">
        <v>1285.388</v>
      </c>
      <c r="D15" s="1534">
        <v>529.012</v>
      </c>
      <c r="E15" s="1535">
        <v>531.335</v>
      </c>
      <c r="F15" s="1536">
        <v>1.3199999999999363</v>
      </c>
      <c r="G15" s="1537"/>
      <c r="H15" s="1535">
        <v>0.10279829417133175</v>
      </c>
      <c r="I15" s="1534">
        <v>2.3230000000000928</v>
      </c>
      <c r="J15" s="1535"/>
      <c r="K15" s="1538">
        <v>0.43912047363766665</v>
      </c>
    </row>
    <row r="16" spans="1:11" ht="16.5" customHeight="1">
      <c r="A16" s="1533" t="s">
        <v>292</v>
      </c>
      <c r="B16" s="1534">
        <v>0</v>
      </c>
      <c r="C16" s="1534">
        <v>0</v>
      </c>
      <c r="D16" s="1534">
        <v>0</v>
      </c>
      <c r="E16" s="1535">
        <v>0</v>
      </c>
      <c r="F16" s="1536">
        <v>0</v>
      </c>
      <c r="G16" s="1537"/>
      <c r="H16" s="1535"/>
      <c r="I16" s="1534">
        <v>0</v>
      </c>
      <c r="J16" s="1535"/>
      <c r="K16" s="1538"/>
    </row>
    <row r="17" spans="1:11" ht="16.5" customHeight="1">
      <c r="A17" s="1539" t="s">
        <v>293</v>
      </c>
      <c r="B17" s="1527">
        <v>31</v>
      </c>
      <c r="C17" s="1527">
        <v>31</v>
      </c>
      <c r="D17" s="1527">
        <v>31</v>
      </c>
      <c r="E17" s="1528">
        <v>31</v>
      </c>
      <c r="F17" s="1529">
        <v>0</v>
      </c>
      <c r="G17" s="1530"/>
      <c r="H17" s="1528">
        <v>0</v>
      </c>
      <c r="I17" s="1527">
        <v>0</v>
      </c>
      <c r="J17" s="1528"/>
      <c r="K17" s="1532">
        <v>0</v>
      </c>
    </row>
    <row r="18" spans="1:11" ht="16.5" customHeight="1">
      <c r="A18" s="1526" t="s">
        <v>294</v>
      </c>
      <c r="B18" s="1527">
        <v>506.99356987000004</v>
      </c>
      <c r="C18" s="1527">
        <v>780.9303108199998</v>
      </c>
      <c r="D18" s="1527">
        <v>1469.48656082</v>
      </c>
      <c r="E18" s="1528">
        <v>1469.48656082</v>
      </c>
      <c r="F18" s="1529">
        <v>273.9367409499998</v>
      </c>
      <c r="G18" s="1530"/>
      <c r="H18" s="1528">
        <v>54.03160064145208</v>
      </c>
      <c r="I18" s="1527">
        <v>0</v>
      </c>
      <c r="J18" s="1528"/>
      <c r="K18" s="1532">
        <v>0</v>
      </c>
    </row>
    <row r="19" spans="1:11" ht="16.5" customHeight="1">
      <c r="A19" s="1533" t="s">
        <v>295</v>
      </c>
      <c r="B19" s="1534">
        <v>490.99356987000004</v>
      </c>
      <c r="C19" s="1534">
        <v>764.9303108199998</v>
      </c>
      <c r="D19" s="1534">
        <v>1453.48656082</v>
      </c>
      <c r="E19" s="1535">
        <v>1453.48656082</v>
      </c>
      <c r="F19" s="1536">
        <v>273.9367409499998</v>
      </c>
      <c r="G19" s="1537"/>
      <c r="H19" s="1535">
        <v>55.792327590467174</v>
      </c>
      <c r="I19" s="1534">
        <v>0</v>
      </c>
      <c r="J19" s="1535"/>
      <c r="K19" s="1538">
        <v>0</v>
      </c>
    </row>
    <row r="20" spans="1:11" ht="16.5" customHeight="1">
      <c r="A20" s="1533" t="s">
        <v>296</v>
      </c>
      <c r="B20" s="1534">
        <v>16</v>
      </c>
      <c r="C20" s="1534">
        <v>16</v>
      </c>
      <c r="D20" s="1534">
        <v>16</v>
      </c>
      <c r="E20" s="1535">
        <v>16</v>
      </c>
      <c r="F20" s="1536">
        <v>0</v>
      </c>
      <c r="G20" s="1537"/>
      <c r="H20" s="1535">
        <v>0</v>
      </c>
      <c r="I20" s="1534">
        <v>0</v>
      </c>
      <c r="J20" s="1535"/>
      <c r="K20" s="1538">
        <v>0</v>
      </c>
    </row>
    <row r="21" spans="1:11" ht="16.5" customHeight="1">
      <c r="A21" s="1526" t="s">
        <v>297</v>
      </c>
      <c r="B21" s="1527">
        <v>1932.98868759</v>
      </c>
      <c r="C21" s="1527">
        <v>1352.42588908</v>
      </c>
      <c r="D21" s="1527">
        <v>3261.50328125</v>
      </c>
      <c r="E21" s="1528">
        <v>1466.8750619</v>
      </c>
      <c r="F21" s="1529">
        <v>-580.56279851</v>
      </c>
      <c r="G21" s="1530"/>
      <c r="H21" s="1528">
        <v>-30.034464362739264</v>
      </c>
      <c r="I21" s="1527">
        <v>-1794.6282193499999</v>
      </c>
      <c r="J21" s="1528"/>
      <c r="K21" s="1532">
        <v>-55.024571941015886</v>
      </c>
    </row>
    <row r="22" spans="1:11" ht="16.5" customHeight="1">
      <c r="A22" s="1533" t="s">
        <v>298</v>
      </c>
      <c r="B22" s="1534">
        <v>1932.98868759</v>
      </c>
      <c r="C22" s="1534">
        <v>1352.42588908</v>
      </c>
      <c r="D22" s="1534">
        <v>3261.50328125</v>
      </c>
      <c r="E22" s="1535">
        <v>1466.8750619</v>
      </c>
      <c r="F22" s="1536">
        <v>-580.56279851</v>
      </c>
      <c r="G22" s="1537"/>
      <c r="H22" s="1535">
        <v>-30.034464362739264</v>
      </c>
      <c r="I22" s="1534">
        <v>-1794.6282193499999</v>
      </c>
      <c r="J22" s="1535"/>
      <c r="K22" s="1538">
        <v>-55.024571941015886</v>
      </c>
    </row>
    <row r="23" spans="1:11" ht="16.5" customHeight="1">
      <c r="A23" s="1533" t="s">
        <v>299</v>
      </c>
      <c r="B23" s="1534">
        <v>0</v>
      </c>
      <c r="C23" s="1534">
        <v>0</v>
      </c>
      <c r="D23" s="1534">
        <v>0</v>
      </c>
      <c r="E23" s="1535">
        <v>0</v>
      </c>
      <c r="F23" s="1536">
        <v>0</v>
      </c>
      <c r="G23" s="1537"/>
      <c r="H23" s="1535"/>
      <c r="I23" s="1534">
        <v>0</v>
      </c>
      <c r="J23" s="1535"/>
      <c r="K23" s="1538"/>
    </row>
    <row r="24" spans="1:11" ht="16.5" customHeight="1">
      <c r="A24" s="1526" t="s">
        <v>300</v>
      </c>
      <c r="B24" s="1527">
        <v>4125.40551419</v>
      </c>
      <c r="C24" s="1527">
        <v>4011.8542196600006</v>
      </c>
      <c r="D24" s="1527">
        <v>4695.879212510001</v>
      </c>
      <c r="E24" s="1528">
        <v>4659.2011766099995</v>
      </c>
      <c r="F24" s="1529">
        <v>-113.55129452999927</v>
      </c>
      <c r="G24" s="1530"/>
      <c r="H24" s="1528">
        <v>-2.7524880678862043</v>
      </c>
      <c r="I24" s="1527">
        <v>-36.678035900001305</v>
      </c>
      <c r="J24" s="1528"/>
      <c r="K24" s="1532">
        <v>-0.7810685547935224</v>
      </c>
    </row>
    <row r="25" spans="1:11" ht="16.5" customHeight="1">
      <c r="A25" s="1526" t="s">
        <v>301</v>
      </c>
      <c r="B25" s="1527">
        <v>31598.61606679</v>
      </c>
      <c r="C25" s="1527">
        <v>31947.178030859995</v>
      </c>
      <c r="D25" s="1527">
        <v>31350.20632671</v>
      </c>
      <c r="E25" s="1528">
        <v>32367.613418040015</v>
      </c>
      <c r="F25" s="1529">
        <v>348.56196406999516</v>
      </c>
      <c r="G25" s="1530"/>
      <c r="H25" s="1528">
        <v>1.103092500422296</v>
      </c>
      <c r="I25" s="1527">
        <v>1017.4070913300166</v>
      </c>
      <c r="J25" s="1528"/>
      <c r="K25" s="1532">
        <v>3.245296317119285</v>
      </c>
    </row>
    <row r="26" spans="1:11" ht="16.5" customHeight="1">
      <c r="A26" s="1540" t="s">
        <v>302</v>
      </c>
      <c r="B26" s="1541">
        <v>655280.5794631</v>
      </c>
      <c r="C26" s="1541">
        <v>655287.52184314</v>
      </c>
      <c r="D26" s="1541">
        <v>785834.2705125398</v>
      </c>
      <c r="E26" s="1542">
        <v>834027.9463198</v>
      </c>
      <c r="F26" s="1543">
        <v>6.942380040069111</v>
      </c>
      <c r="G26" s="1544"/>
      <c r="H26" s="1542">
        <v>0.0010594515170520248</v>
      </c>
      <c r="I26" s="1541">
        <v>48193.67580726021</v>
      </c>
      <c r="J26" s="1542"/>
      <c r="K26" s="1545">
        <v>6.1328040295095745</v>
      </c>
    </row>
    <row r="27" spans="1:11" ht="16.5" customHeight="1">
      <c r="A27" s="1526" t="s">
        <v>303</v>
      </c>
      <c r="B27" s="1527">
        <v>436594.17847192</v>
      </c>
      <c r="C27" s="1527">
        <v>395325.35493565</v>
      </c>
      <c r="D27" s="1527">
        <v>499124.28817365004</v>
      </c>
      <c r="E27" s="1528">
        <v>453848.8389629499</v>
      </c>
      <c r="F27" s="1529">
        <v>-41268.82353627001</v>
      </c>
      <c r="G27" s="1530"/>
      <c r="H27" s="1528">
        <v>-9.452444757901016</v>
      </c>
      <c r="I27" s="1527">
        <v>-45275.44921070011</v>
      </c>
      <c r="J27" s="1528"/>
      <c r="K27" s="1532">
        <v>-9.070976965750935</v>
      </c>
    </row>
    <row r="28" spans="1:11" ht="16.5" customHeight="1">
      <c r="A28" s="1533" t="s">
        <v>304</v>
      </c>
      <c r="B28" s="1534">
        <v>227537.39173336106</v>
      </c>
      <c r="C28" s="1534">
        <v>226222.04993105103</v>
      </c>
      <c r="D28" s="1534">
        <v>270080.36128978006</v>
      </c>
      <c r="E28" s="1535">
        <v>269572.427751051</v>
      </c>
      <c r="F28" s="1536">
        <v>-1315.341802310024</v>
      </c>
      <c r="G28" s="1537"/>
      <c r="H28" s="1535">
        <v>-0.5780772084490636</v>
      </c>
      <c r="I28" s="1534">
        <v>-507.9335387290921</v>
      </c>
      <c r="J28" s="1535"/>
      <c r="K28" s="1538">
        <v>-0.18806755748675477</v>
      </c>
    </row>
    <row r="29" spans="1:11" ht="16.5" customHeight="1">
      <c r="A29" s="1533" t="s">
        <v>305</v>
      </c>
      <c r="B29" s="1534">
        <v>41129.87280457899</v>
      </c>
      <c r="C29" s="1534">
        <v>34118.834659789005</v>
      </c>
      <c r="D29" s="1534">
        <v>47292.02360718001</v>
      </c>
      <c r="E29" s="1535">
        <v>40426.22377855901</v>
      </c>
      <c r="F29" s="1536">
        <v>-7011.038144789985</v>
      </c>
      <c r="G29" s="1537"/>
      <c r="H29" s="1535">
        <v>-17.04609731739663</v>
      </c>
      <c r="I29" s="1534">
        <v>-6865.799828620999</v>
      </c>
      <c r="J29" s="1535"/>
      <c r="K29" s="1538">
        <v>-14.51788125128698</v>
      </c>
    </row>
    <row r="30" spans="1:11" ht="16.5" customHeight="1">
      <c r="A30" s="1533" t="s">
        <v>306</v>
      </c>
      <c r="B30" s="1534">
        <v>143481.39134852</v>
      </c>
      <c r="C30" s="1534">
        <v>106124.48148465999</v>
      </c>
      <c r="D30" s="1534">
        <v>151165.67540213998</v>
      </c>
      <c r="E30" s="1535">
        <v>111680.91613203</v>
      </c>
      <c r="F30" s="1536">
        <v>-37356.90986386001</v>
      </c>
      <c r="G30" s="1537"/>
      <c r="H30" s="1535">
        <v>-26.036066079899594</v>
      </c>
      <c r="I30" s="1534">
        <v>-39484.75927010998</v>
      </c>
      <c r="J30" s="1535"/>
      <c r="K30" s="1538">
        <v>-26.120188438989377</v>
      </c>
    </row>
    <row r="31" spans="1:11" ht="16.5" customHeight="1">
      <c r="A31" s="1533" t="s">
        <v>1206</v>
      </c>
      <c r="B31" s="1534">
        <v>8221.41105572</v>
      </c>
      <c r="C31" s="1534">
        <v>9323.145156660003</v>
      </c>
      <c r="D31" s="1534">
        <v>11483.83710593</v>
      </c>
      <c r="E31" s="1535">
        <v>12078.455743560002</v>
      </c>
      <c r="F31" s="1536">
        <v>1101.7341009400025</v>
      </c>
      <c r="G31" s="1537"/>
      <c r="H31" s="1535">
        <v>13.400790855402821</v>
      </c>
      <c r="I31" s="1534">
        <v>594.6186376300011</v>
      </c>
      <c r="J31" s="1535"/>
      <c r="K31" s="1538">
        <v>5.1778741908743475</v>
      </c>
    </row>
    <row r="32" spans="1:11" ht="16.5" customHeight="1">
      <c r="A32" s="1533" t="s">
        <v>1207</v>
      </c>
      <c r="B32" s="1534">
        <v>4511.1489249</v>
      </c>
      <c r="C32" s="1534">
        <v>6644.32885366</v>
      </c>
      <c r="D32" s="1534">
        <v>5815.50033796</v>
      </c>
      <c r="E32" s="1535">
        <v>4138.77062681</v>
      </c>
      <c r="F32" s="1536">
        <v>2133.1799287600006</v>
      </c>
      <c r="G32" s="1537"/>
      <c r="H32" s="1535">
        <v>47.28684342442292</v>
      </c>
      <c r="I32" s="1534">
        <v>-1676.7297111500002</v>
      </c>
      <c r="J32" s="1535"/>
      <c r="K32" s="1538">
        <v>-28.832080022510574</v>
      </c>
    </row>
    <row r="33" spans="1:11" ht="16.5" customHeight="1">
      <c r="A33" s="1533" t="s">
        <v>1208</v>
      </c>
      <c r="B33" s="1534">
        <v>11712.96260484</v>
      </c>
      <c r="C33" s="1534">
        <v>12892.514849829999</v>
      </c>
      <c r="D33" s="1534">
        <v>13286.890430659998</v>
      </c>
      <c r="E33" s="1535">
        <v>15952.04493094</v>
      </c>
      <c r="F33" s="1536">
        <v>1179.5522449899981</v>
      </c>
      <c r="G33" s="1537"/>
      <c r="H33" s="1535">
        <v>10.070485877779433</v>
      </c>
      <c r="I33" s="1534">
        <v>2665.1545002800012</v>
      </c>
      <c r="J33" s="1535"/>
      <c r="K33" s="1538">
        <v>20.05852696828189</v>
      </c>
    </row>
    <row r="34" spans="1:11" ht="16.5" customHeight="1">
      <c r="A34" s="1526" t="s">
        <v>1209</v>
      </c>
      <c r="B34" s="1527">
        <v>23500.847746380023</v>
      </c>
      <c r="C34" s="1527">
        <v>67949.79263556</v>
      </c>
      <c r="D34" s="1527">
        <v>41078.05676857995</v>
      </c>
      <c r="E34" s="1528">
        <v>85762.27228996</v>
      </c>
      <c r="F34" s="1529">
        <v>44448.944889179984</v>
      </c>
      <c r="G34" s="1530"/>
      <c r="H34" s="1528">
        <v>189.13762332691476</v>
      </c>
      <c r="I34" s="1527">
        <v>44684.21552138006</v>
      </c>
      <c r="J34" s="1528"/>
      <c r="K34" s="1532">
        <v>108.7787958741963</v>
      </c>
    </row>
    <row r="35" spans="1:11" ht="16.5" customHeight="1">
      <c r="A35" s="1526" t="s">
        <v>1210</v>
      </c>
      <c r="B35" s="1527">
        <v>0</v>
      </c>
      <c r="C35" s="1527">
        <v>40000</v>
      </c>
      <c r="D35" s="1527">
        <v>60000</v>
      </c>
      <c r="E35" s="1528">
        <v>107250</v>
      </c>
      <c r="F35" s="1529">
        <v>40000</v>
      </c>
      <c r="G35" s="1530"/>
      <c r="H35" s="1528"/>
      <c r="I35" s="1527">
        <v>47250</v>
      </c>
      <c r="J35" s="1528"/>
      <c r="K35" s="1532">
        <v>78.75</v>
      </c>
    </row>
    <row r="36" spans="1:11" ht="16.5" customHeight="1">
      <c r="A36" s="1526" t="s">
        <v>1211</v>
      </c>
      <c r="B36" s="1527">
        <v>20000</v>
      </c>
      <c r="C36" s="1527">
        <v>10000</v>
      </c>
      <c r="D36" s="1527">
        <v>5000</v>
      </c>
      <c r="E36" s="1528">
        <v>2000</v>
      </c>
      <c r="F36" s="1529">
        <v>-10000</v>
      </c>
      <c r="G36" s="1530"/>
      <c r="H36" s="1528">
        <v>-50</v>
      </c>
      <c r="I36" s="1527">
        <v>-3000</v>
      </c>
      <c r="J36" s="1528"/>
      <c r="K36" s="1532">
        <v>-60</v>
      </c>
    </row>
    <row r="37" spans="1:11" ht="16.5" customHeight="1">
      <c r="A37" s="1526" t="s">
        <v>1212</v>
      </c>
      <c r="B37" s="1527">
        <v>7482.5004028799995</v>
      </c>
      <c r="C37" s="1527">
        <v>7401.164766</v>
      </c>
      <c r="D37" s="1527">
        <v>5995.9684025999995</v>
      </c>
      <c r="E37" s="1528">
        <v>11711.95326993</v>
      </c>
      <c r="F37" s="1529">
        <v>-81.33563687999958</v>
      </c>
      <c r="G37" s="1530"/>
      <c r="H37" s="1528">
        <v>-1.0870114600821628</v>
      </c>
      <c r="I37" s="1527">
        <v>5715.98486733</v>
      </c>
      <c r="J37" s="1528"/>
      <c r="K37" s="1532">
        <v>95.33047013475601</v>
      </c>
    </row>
    <row r="38" spans="1:11" ht="16.5" customHeight="1">
      <c r="A38" s="1533" t="s">
        <v>1213</v>
      </c>
      <c r="B38" s="1534">
        <v>28.992662880000115</v>
      </c>
      <c r="C38" s="1534">
        <v>25.560026</v>
      </c>
      <c r="D38" s="1534">
        <v>8.809602600000382</v>
      </c>
      <c r="E38" s="1535">
        <v>7.230449930000305</v>
      </c>
      <c r="F38" s="1536">
        <v>-3.432636880000114</v>
      </c>
      <c r="G38" s="1537"/>
      <c r="H38" s="1535">
        <v>-11.839674383162766</v>
      </c>
      <c r="I38" s="1534">
        <v>-1.5791526700000764</v>
      </c>
      <c r="J38" s="1535"/>
      <c r="K38" s="1538">
        <v>-17.925356474082133</v>
      </c>
    </row>
    <row r="39" spans="1:11" ht="16.5" customHeight="1">
      <c r="A39" s="1533" t="s">
        <v>1214</v>
      </c>
      <c r="B39" s="1534">
        <v>0</v>
      </c>
      <c r="C39" s="1534">
        <v>0</v>
      </c>
      <c r="D39" s="1534">
        <v>0</v>
      </c>
      <c r="E39" s="1535">
        <v>0</v>
      </c>
      <c r="F39" s="1536">
        <v>0</v>
      </c>
      <c r="G39" s="1537"/>
      <c r="H39" s="1535"/>
      <c r="I39" s="1534">
        <v>0</v>
      </c>
      <c r="J39" s="1535"/>
      <c r="K39" s="1538"/>
    </row>
    <row r="40" spans="1:11" ht="16.5" customHeight="1">
      <c r="A40" s="1533" t="s">
        <v>1215</v>
      </c>
      <c r="B40" s="1534">
        <v>0</v>
      </c>
      <c r="C40" s="1534">
        <v>0</v>
      </c>
      <c r="D40" s="1534">
        <v>0</v>
      </c>
      <c r="E40" s="1535">
        <v>0</v>
      </c>
      <c r="F40" s="1536">
        <v>0</v>
      </c>
      <c r="G40" s="1537"/>
      <c r="H40" s="1535"/>
      <c r="I40" s="1534">
        <v>0</v>
      </c>
      <c r="J40" s="1535"/>
      <c r="K40" s="1538"/>
    </row>
    <row r="41" spans="1:11" ht="16.5" customHeight="1">
      <c r="A41" s="1533" t="s">
        <v>1216</v>
      </c>
      <c r="B41" s="1534">
        <v>0</v>
      </c>
      <c r="C41" s="1534">
        <v>0</v>
      </c>
      <c r="D41" s="1534">
        <v>0</v>
      </c>
      <c r="E41" s="1535">
        <v>0</v>
      </c>
      <c r="F41" s="1536">
        <v>0</v>
      </c>
      <c r="G41" s="1537"/>
      <c r="H41" s="1535"/>
      <c r="I41" s="1534">
        <v>0</v>
      </c>
      <c r="J41" s="1535"/>
      <c r="K41" s="1538"/>
    </row>
    <row r="42" spans="1:11" ht="16.5" customHeight="1">
      <c r="A42" s="1533" t="s">
        <v>1217</v>
      </c>
      <c r="B42" s="1534">
        <v>0</v>
      </c>
      <c r="C42" s="1534">
        <v>0</v>
      </c>
      <c r="D42" s="1534">
        <v>0</v>
      </c>
      <c r="E42" s="1535">
        <v>0</v>
      </c>
      <c r="F42" s="1536">
        <v>0</v>
      </c>
      <c r="G42" s="1537"/>
      <c r="H42" s="1535"/>
      <c r="I42" s="1534">
        <v>0</v>
      </c>
      <c r="J42" s="1546"/>
      <c r="K42" s="1538"/>
    </row>
    <row r="43" spans="1:11" ht="16.5" customHeight="1">
      <c r="A43" s="1533" t="s">
        <v>1218</v>
      </c>
      <c r="B43" s="1534">
        <v>3224.02026</v>
      </c>
      <c r="C43" s="1534">
        <v>3190.3232599999997</v>
      </c>
      <c r="D43" s="1534">
        <v>1961.8459999999998</v>
      </c>
      <c r="E43" s="1535">
        <v>2083.9714</v>
      </c>
      <c r="F43" s="1536">
        <v>-33.697000000000116</v>
      </c>
      <c r="G43" s="1537"/>
      <c r="H43" s="1535">
        <v>-1.045185739620635</v>
      </c>
      <c r="I43" s="1534">
        <v>122.12540000000013</v>
      </c>
      <c r="J43" s="1546"/>
      <c r="K43" s="1538">
        <v>6.225024798072843</v>
      </c>
    </row>
    <row r="44" spans="1:11" ht="16.5" customHeight="1">
      <c r="A44" s="1533" t="s">
        <v>1219</v>
      </c>
      <c r="B44" s="1534">
        <v>4229.48748</v>
      </c>
      <c r="C44" s="1534">
        <v>4185.28148</v>
      </c>
      <c r="D44" s="1534">
        <v>4025.3127999999997</v>
      </c>
      <c r="E44" s="1535">
        <v>9620.751419999999</v>
      </c>
      <c r="F44" s="1536">
        <v>-44.20600000000013</v>
      </c>
      <c r="G44" s="1537"/>
      <c r="H44" s="1535">
        <v>-1.0451857396206343</v>
      </c>
      <c r="I44" s="1534">
        <v>5595.438619999999</v>
      </c>
      <c r="J44" s="1546"/>
      <c r="K44" s="1538">
        <v>139.00630579566388</v>
      </c>
    </row>
    <row r="45" spans="1:11" ht="16.5" customHeight="1">
      <c r="A45" s="1533" t="s">
        <v>1220</v>
      </c>
      <c r="B45" s="1534">
        <v>0</v>
      </c>
      <c r="C45" s="1534">
        <v>0</v>
      </c>
      <c r="D45" s="1534">
        <v>0</v>
      </c>
      <c r="E45" s="1535">
        <v>0</v>
      </c>
      <c r="F45" s="1536">
        <v>0</v>
      </c>
      <c r="G45" s="1537"/>
      <c r="H45" s="1535"/>
      <c r="I45" s="1534">
        <v>0</v>
      </c>
      <c r="J45" s="1535"/>
      <c r="K45" s="1538"/>
    </row>
    <row r="46" spans="1:11" ht="16.5" customHeight="1">
      <c r="A46" s="1526" t="s">
        <v>1221</v>
      </c>
      <c r="B46" s="1527">
        <v>110775.1334171</v>
      </c>
      <c r="C46" s="1527">
        <v>115190.10820394</v>
      </c>
      <c r="D46" s="1527">
        <v>117277.93047959</v>
      </c>
      <c r="E46" s="1528">
        <v>135217.4574219</v>
      </c>
      <c r="F46" s="1529">
        <v>4414.974786840001</v>
      </c>
      <c r="G46" s="1530"/>
      <c r="H46" s="1528">
        <v>3.9855287469764176</v>
      </c>
      <c r="I46" s="1527">
        <v>17939.52694231001</v>
      </c>
      <c r="J46" s="1547"/>
      <c r="K46" s="1532">
        <v>15.296592350282005</v>
      </c>
    </row>
    <row r="47" spans="1:11" ht="16.5" customHeight="1" thickBot="1">
      <c r="A47" s="1548" t="s">
        <v>1222</v>
      </c>
      <c r="B47" s="1549">
        <v>56927.91942485</v>
      </c>
      <c r="C47" s="1549">
        <v>19421.101302019903</v>
      </c>
      <c r="D47" s="1549">
        <v>57358.00139273991</v>
      </c>
      <c r="E47" s="1550">
        <v>38237.38607959004</v>
      </c>
      <c r="F47" s="1551">
        <v>-37506.8181228301</v>
      </c>
      <c r="G47" s="1552"/>
      <c r="H47" s="1550">
        <v>-65.88475128156139</v>
      </c>
      <c r="I47" s="1549">
        <v>-19120.615313149872</v>
      </c>
      <c r="J47" s="1553"/>
      <c r="K47" s="1554">
        <v>-33.335567573611556</v>
      </c>
    </row>
    <row r="48" spans="1:11" ht="16.5" customHeight="1" thickTop="1">
      <c r="A48" s="1555" t="s">
        <v>280</v>
      </c>
      <c r="B48" s="1556"/>
      <c r="C48" s="1556"/>
      <c r="D48" s="1557"/>
      <c r="E48" s="1557"/>
      <c r="F48" s="1557"/>
      <c r="G48" s="1557"/>
      <c r="H48" s="1557"/>
      <c r="I48" s="1557"/>
      <c r="J48" s="1557"/>
      <c r="K48" s="1557"/>
    </row>
    <row r="49" spans="1:11" ht="16.5" customHeight="1">
      <c r="A49" s="1558" t="s">
        <v>1223</v>
      </c>
      <c r="B49" s="1556"/>
      <c r="C49" s="1556"/>
      <c r="D49" s="1557"/>
      <c r="E49" s="1557"/>
      <c r="F49" s="1557"/>
      <c r="G49" s="1557"/>
      <c r="H49" s="1557"/>
      <c r="I49" s="1557"/>
      <c r="J49" s="1557"/>
      <c r="K49" s="1557"/>
    </row>
    <row r="50" spans="1:11" ht="16.5" customHeight="1">
      <c r="A50" s="1501" t="s">
        <v>307</v>
      </c>
      <c r="B50" s="1502">
        <v>586270.43250768</v>
      </c>
      <c r="C50" s="1502">
        <v>587008.6481524699</v>
      </c>
      <c r="D50" s="1502">
        <v>720503.6022543998</v>
      </c>
      <c r="E50" s="1502">
        <v>769870.5493582101</v>
      </c>
      <c r="F50" s="1502">
        <v>-1942.52512514015</v>
      </c>
      <c r="G50" s="1503" t="s">
        <v>254</v>
      </c>
      <c r="H50" s="1502">
        <v>-0.3313360213018594</v>
      </c>
      <c r="I50" s="1502">
        <v>30665.976620900263</v>
      </c>
      <c r="J50" s="1503" t="s">
        <v>255</v>
      </c>
      <c r="K50" s="1502">
        <v>4.256186440282714</v>
      </c>
    </row>
    <row r="51" spans="1:11" ht="16.5" customHeight="1">
      <c r="A51" s="1501" t="s">
        <v>308</v>
      </c>
      <c r="B51" s="1502">
        <v>-149676.25403579004</v>
      </c>
      <c r="C51" s="1502">
        <v>-191683.2932168499</v>
      </c>
      <c r="D51" s="1502">
        <v>-221379.28878536986</v>
      </c>
      <c r="E51" s="1502">
        <v>-316021.67209979007</v>
      </c>
      <c r="F51" s="1502">
        <v>-39326.29841112986</v>
      </c>
      <c r="G51" s="1503" t="s">
        <v>254</v>
      </c>
      <c r="H51" s="1502">
        <v>26.2742401354635</v>
      </c>
      <c r="I51" s="1502">
        <v>-75941.41283151021</v>
      </c>
      <c r="J51" s="1503" t="s">
        <v>255</v>
      </c>
      <c r="K51" s="1502">
        <v>34.30375680045499</v>
      </c>
    </row>
    <row r="52" spans="1:11" ht="16.5" customHeight="1">
      <c r="A52" s="1501" t="s">
        <v>309</v>
      </c>
      <c r="B52" s="1502">
        <v>156104.43677516</v>
      </c>
      <c r="C52" s="1502">
        <v>152664.0314750999</v>
      </c>
      <c r="D52" s="1502">
        <v>208285.7255456199</v>
      </c>
      <c r="E52" s="1502">
        <v>250337.23008345006</v>
      </c>
      <c r="F52" s="1502">
        <v>-6121.146069990093</v>
      </c>
      <c r="G52" s="1503" t="s">
        <v>254</v>
      </c>
      <c r="H52" s="1502">
        <v>-3.921186480309005</v>
      </c>
      <c r="I52" s="1502">
        <v>23350.534054920157</v>
      </c>
      <c r="J52" s="1503" t="s">
        <v>255</v>
      </c>
      <c r="K52" s="1502">
        <v>11.210818213178893</v>
      </c>
    </row>
    <row r="53" spans="1:11" ht="16.5" customHeight="1">
      <c r="A53" s="1504" t="s">
        <v>1224</v>
      </c>
      <c r="B53" s="1505">
        <v>2680.7407699300097</v>
      </c>
      <c r="C53" s="1506" t="s">
        <v>279</v>
      </c>
      <c r="D53" s="1502"/>
      <c r="E53" s="1502"/>
      <c r="F53" s="1502"/>
      <c r="G53" s="1502"/>
      <c r="H53" s="1502"/>
      <c r="I53" s="1502"/>
      <c r="J53" s="1502"/>
      <c r="K53" s="1502"/>
    </row>
    <row r="54" spans="1:11" ht="16.5" customHeight="1">
      <c r="A54" s="1504" t="s">
        <v>1225</v>
      </c>
      <c r="B54" s="1505">
        <v>18700.97048291</v>
      </c>
      <c r="C54" s="1501" t="s">
        <v>279</v>
      </c>
      <c r="D54" s="1502"/>
      <c r="E54" s="1502"/>
      <c r="F54" s="1502"/>
      <c r="G54" s="1502"/>
      <c r="H54" s="1502"/>
      <c r="I54" s="1502"/>
      <c r="J54" s="1502"/>
      <c r="K54" s="1502"/>
    </row>
  </sheetData>
  <sheetProtection/>
  <mergeCells count="6">
    <mergeCell ref="F4:K4"/>
    <mergeCell ref="F5:H5"/>
    <mergeCell ref="I5:K5"/>
    <mergeCell ref="A1:K1"/>
    <mergeCell ref="A2:K2"/>
    <mergeCell ref="I3:K3"/>
  </mergeCells>
  <printOptions horizontalCentered="1"/>
  <pageMargins left="0.7" right="0.7" top="0.75" bottom="0.75" header="0.3" footer="0.3"/>
  <pageSetup fitToHeight="1" fitToWidth="1" horizontalDpi="600" verticalDpi="600" orientation="portrait" scale="70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28" sqref="M28"/>
    </sheetView>
  </sheetViews>
  <sheetFormatPr defaultColWidth="11.00390625" defaultRowHeight="16.5" customHeight="1"/>
  <cols>
    <col min="1" max="1" width="46.7109375" style="285" bestFit="1" customWidth="1"/>
    <col min="2" max="2" width="10.57421875" style="285" bestFit="1" customWidth="1"/>
    <col min="3" max="3" width="11.421875" style="285" bestFit="1" customWidth="1"/>
    <col min="4" max="5" width="10.7109375" style="285" bestFit="1" customWidth="1"/>
    <col min="6" max="6" width="9.28125" style="285" bestFit="1" customWidth="1"/>
    <col min="7" max="7" width="2.421875" style="285" bestFit="1" customWidth="1"/>
    <col min="8" max="8" width="7.7109375" style="285" bestFit="1" customWidth="1"/>
    <col min="9" max="9" width="10.7109375" style="285" customWidth="1"/>
    <col min="10" max="10" width="2.140625" style="285" customWidth="1"/>
    <col min="11" max="11" width="7.7109375" style="285" bestFit="1" customWidth="1"/>
    <col min="12" max="16384" width="11.00390625" style="256" customWidth="1"/>
  </cols>
  <sheetData>
    <row r="1" spans="1:11" ht="12.75">
      <c r="A1" s="1825" t="s">
        <v>820</v>
      </c>
      <c r="B1" s="1825"/>
      <c r="C1" s="1825"/>
      <c r="D1" s="1825"/>
      <c r="E1" s="1825"/>
      <c r="F1" s="1825"/>
      <c r="G1" s="1825"/>
      <c r="H1" s="1825"/>
      <c r="I1" s="1825"/>
      <c r="J1" s="1825"/>
      <c r="K1" s="1825"/>
    </row>
    <row r="2" spans="1:11" ht="16.5" customHeight="1">
      <c r="A2" s="1826" t="s">
        <v>67</v>
      </c>
      <c r="B2" s="1826"/>
      <c r="C2" s="1826"/>
      <c r="D2" s="1826"/>
      <c r="E2" s="1826"/>
      <c r="F2" s="1826"/>
      <c r="G2" s="1826"/>
      <c r="H2" s="1826"/>
      <c r="I2" s="1826"/>
      <c r="J2" s="1826"/>
      <c r="K2" s="1826"/>
    </row>
    <row r="3" spans="2:11" ht="16.5" customHeight="1" thickBot="1">
      <c r="B3" s="257"/>
      <c r="C3" s="257"/>
      <c r="D3" s="257"/>
      <c r="E3" s="257"/>
      <c r="I3" s="1827" t="s">
        <v>1</v>
      </c>
      <c r="J3" s="1827"/>
      <c r="K3" s="1827"/>
    </row>
    <row r="4" spans="1:11" ht="13.5" thickTop="1">
      <c r="A4" s="259"/>
      <c r="B4" s="287">
        <v>2014</v>
      </c>
      <c r="C4" s="287">
        <v>2014</v>
      </c>
      <c r="D4" s="287">
        <v>2015</v>
      </c>
      <c r="E4" s="288">
        <v>2015</v>
      </c>
      <c r="F4" s="1828" t="s">
        <v>246</v>
      </c>
      <c r="G4" s="1829"/>
      <c r="H4" s="1829"/>
      <c r="I4" s="1829"/>
      <c r="J4" s="1829"/>
      <c r="K4" s="1830"/>
    </row>
    <row r="5" spans="1:11" ht="12.75">
      <c r="A5" s="289" t="s">
        <v>282</v>
      </c>
      <c r="B5" s="301" t="s">
        <v>248</v>
      </c>
      <c r="C5" s="301" t="s">
        <v>249</v>
      </c>
      <c r="D5" s="301" t="s">
        <v>250</v>
      </c>
      <c r="E5" s="302" t="s">
        <v>251</v>
      </c>
      <c r="F5" s="1831" t="s">
        <v>23</v>
      </c>
      <c r="G5" s="1832"/>
      <c r="H5" s="1833"/>
      <c r="I5" s="303"/>
      <c r="J5" s="260" t="s">
        <v>25</v>
      </c>
      <c r="K5" s="304"/>
    </row>
    <row r="6" spans="1:11" ht="12.75">
      <c r="A6" s="289"/>
      <c r="B6" s="301"/>
      <c r="C6" s="301"/>
      <c r="D6" s="301"/>
      <c r="E6" s="302"/>
      <c r="F6" s="291" t="s">
        <v>18</v>
      </c>
      <c r="G6" s="292" t="s">
        <v>17</v>
      </c>
      <c r="H6" s="293" t="s">
        <v>252</v>
      </c>
      <c r="I6" s="290" t="s">
        <v>18</v>
      </c>
      <c r="J6" s="292" t="s">
        <v>17</v>
      </c>
      <c r="K6" s="294" t="s">
        <v>252</v>
      </c>
    </row>
    <row r="7" spans="1:11" ht="16.5" customHeight="1">
      <c r="A7" s="261" t="s">
        <v>310</v>
      </c>
      <c r="B7" s="262">
        <v>1406769.5015122239</v>
      </c>
      <c r="C7" s="262">
        <v>1411662.108296079</v>
      </c>
      <c r="D7" s="262">
        <v>1688829.864876353</v>
      </c>
      <c r="E7" s="263">
        <v>1703730.5259626617</v>
      </c>
      <c r="F7" s="264">
        <v>4892.606783855241</v>
      </c>
      <c r="G7" s="295"/>
      <c r="H7" s="263">
        <v>0.34779022281872574</v>
      </c>
      <c r="I7" s="262">
        <v>14900.66108630877</v>
      </c>
      <c r="J7" s="296"/>
      <c r="K7" s="265">
        <v>0.8823068206103589</v>
      </c>
    </row>
    <row r="8" spans="1:11" ht="16.5" customHeight="1">
      <c r="A8" s="266" t="s">
        <v>311</v>
      </c>
      <c r="B8" s="267">
        <v>129689.17799381667</v>
      </c>
      <c r="C8" s="267">
        <v>121035.0453892088</v>
      </c>
      <c r="D8" s="267">
        <v>159289.9815738324</v>
      </c>
      <c r="E8" s="268">
        <v>143433.82417985253</v>
      </c>
      <c r="F8" s="269">
        <v>-8654.132604607876</v>
      </c>
      <c r="G8" s="297"/>
      <c r="H8" s="268">
        <v>-6.672979764757618</v>
      </c>
      <c r="I8" s="267">
        <v>-15856.157393979869</v>
      </c>
      <c r="J8" s="268"/>
      <c r="K8" s="270">
        <v>-9.954271597821982</v>
      </c>
    </row>
    <row r="9" spans="1:11" ht="16.5" customHeight="1">
      <c r="A9" s="266" t="s">
        <v>312</v>
      </c>
      <c r="B9" s="267">
        <v>115579.68382602921</v>
      </c>
      <c r="C9" s="267">
        <v>105690.09913551807</v>
      </c>
      <c r="D9" s="267">
        <v>141377.34382764096</v>
      </c>
      <c r="E9" s="268">
        <v>126208.70595932173</v>
      </c>
      <c r="F9" s="269">
        <v>-9889.58469051114</v>
      </c>
      <c r="G9" s="297"/>
      <c r="H9" s="268">
        <v>-8.556507824850051</v>
      </c>
      <c r="I9" s="267">
        <v>-15168.63786831923</v>
      </c>
      <c r="J9" s="268"/>
      <c r="K9" s="270">
        <v>-10.729185778742563</v>
      </c>
    </row>
    <row r="10" spans="1:11" ht="16.5" customHeight="1">
      <c r="A10" s="266" t="s">
        <v>313</v>
      </c>
      <c r="B10" s="267">
        <v>14109.494167787452</v>
      </c>
      <c r="C10" s="267">
        <v>15344.946253690727</v>
      </c>
      <c r="D10" s="267">
        <v>17912.63774619143</v>
      </c>
      <c r="E10" s="268">
        <v>17225.11822053079</v>
      </c>
      <c r="F10" s="269">
        <v>1235.4520859032746</v>
      </c>
      <c r="G10" s="297"/>
      <c r="H10" s="268">
        <v>8.756175602126557</v>
      </c>
      <c r="I10" s="267">
        <v>-687.5195256606421</v>
      </c>
      <c r="J10" s="268"/>
      <c r="K10" s="270">
        <v>-3.8381813745260485</v>
      </c>
    </row>
    <row r="11" spans="1:11" ht="16.5" customHeight="1">
      <c r="A11" s="266" t="s">
        <v>314</v>
      </c>
      <c r="B11" s="267">
        <v>589705.9177744807</v>
      </c>
      <c r="C11" s="267">
        <v>603507.1086941113</v>
      </c>
      <c r="D11" s="267">
        <v>712471.2039690608</v>
      </c>
      <c r="E11" s="268">
        <v>741040.7333425141</v>
      </c>
      <c r="F11" s="269">
        <v>13801.190919630695</v>
      </c>
      <c r="G11" s="297"/>
      <c r="H11" s="268">
        <v>2.3403514368171288</v>
      </c>
      <c r="I11" s="267">
        <v>28569.529373453348</v>
      </c>
      <c r="J11" s="268"/>
      <c r="K11" s="270">
        <v>4.009920571427612</v>
      </c>
    </row>
    <row r="12" spans="1:11" ht="16.5" customHeight="1">
      <c r="A12" s="266" t="s">
        <v>312</v>
      </c>
      <c r="B12" s="267">
        <v>580319.7405492043</v>
      </c>
      <c r="C12" s="267">
        <v>594534.8365825292</v>
      </c>
      <c r="D12" s="267">
        <v>702459.3874338878</v>
      </c>
      <c r="E12" s="268">
        <v>729221.5915463906</v>
      </c>
      <c r="F12" s="269">
        <v>14215.096033324953</v>
      </c>
      <c r="G12" s="297"/>
      <c r="H12" s="268">
        <v>2.4495282583136047</v>
      </c>
      <c r="I12" s="267">
        <v>26762.204112502746</v>
      </c>
      <c r="J12" s="268"/>
      <c r="K12" s="270">
        <v>3.8097866711221764</v>
      </c>
    </row>
    <row r="13" spans="1:11" ht="16.5" customHeight="1">
      <c r="A13" s="266" t="s">
        <v>313</v>
      </c>
      <c r="B13" s="267">
        <v>9386.177225276386</v>
      </c>
      <c r="C13" s="267">
        <v>8972.272111582079</v>
      </c>
      <c r="D13" s="267">
        <v>10011.816535172982</v>
      </c>
      <c r="E13" s="268">
        <v>11819.14179612358</v>
      </c>
      <c r="F13" s="269">
        <v>-413.90511369430715</v>
      </c>
      <c r="G13" s="297"/>
      <c r="H13" s="268">
        <v>-4.409730434022561</v>
      </c>
      <c r="I13" s="267">
        <v>1807.325260950598</v>
      </c>
      <c r="J13" s="268"/>
      <c r="K13" s="270">
        <v>18.051921492979808</v>
      </c>
    </row>
    <row r="14" spans="1:11" ht="16.5" customHeight="1">
      <c r="A14" s="266" t="s">
        <v>315</v>
      </c>
      <c r="B14" s="267">
        <v>452941.93633577344</v>
      </c>
      <c r="C14" s="267">
        <v>457087.2013486572</v>
      </c>
      <c r="D14" s="267">
        <v>509201.11750868295</v>
      </c>
      <c r="E14" s="268">
        <v>517976.3427476086</v>
      </c>
      <c r="F14" s="269">
        <v>4145.265012883756</v>
      </c>
      <c r="G14" s="297"/>
      <c r="H14" s="268">
        <v>0.9151868441280301</v>
      </c>
      <c r="I14" s="267">
        <v>8775.225238925661</v>
      </c>
      <c r="J14" s="268"/>
      <c r="K14" s="270">
        <v>1.7233318893444938</v>
      </c>
    </row>
    <row r="15" spans="1:11" ht="16.5" customHeight="1">
      <c r="A15" s="266" t="s">
        <v>312</v>
      </c>
      <c r="B15" s="267">
        <v>424742.3652231101</v>
      </c>
      <c r="C15" s="267">
        <v>428652.03026526</v>
      </c>
      <c r="D15" s="267">
        <v>489602.7672653801</v>
      </c>
      <c r="E15" s="268">
        <v>498563.894707311</v>
      </c>
      <c r="F15" s="269">
        <v>3909.6650421499508</v>
      </c>
      <c r="G15" s="297"/>
      <c r="H15" s="268">
        <v>0.9204791803841533</v>
      </c>
      <c r="I15" s="267">
        <v>8961.127441930876</v>
      </c>
      <c r="J15" s="268"/>
      <c r="K15" s="270">
        <v>1.8302852927041695</v>
      </c>
    </row>
    <row r="16" spans="1:11" ht="16.5" customHeight="1">
      <c r="A16" s="266" t="s">
        <v>313</v>
      </c>
      <c r="B16" s="267">
        <v>28199.571112663358</v>
      </c>
      <c r="C16" s="267">
        <v>28435.171083397177</v>
      </c>
      <c r="D16" s="267">
        <v>19598.350243302797</v>
      </c>
      <c r="E16" s="268">
        <v>19412.448040297626</v>
      </c>
      <c r="F16" s="269">
        <v>235.59997073381965</v>
      </c>
      <c r="G16" s="297"/>
      <c r="H16" s="268">
        <v>0.8354735956534483</v>
      </c>
      <c r="I16" s="267">
        <v>-185.90220300517103</v>
      </c>
      <c r="J16" s="268"/>
      <c r="K16" s="270">
        <v>-0.9485604691073324</v>
      </c>
    </row>
    <row r="17" spans="1:11" ht="16.5" customHeight="1">
      <c r="A17" s="266" t="s">
        <v>316</v>
      </c>
      <c r="B17" s="267">
        <v>223381.38271278306</v>
      </c>
      <c r="C17" s="267">
        <v>218563.50960534156</v>
      </c>
      <c r="D17" s="267">
        <v>295717.3649716541</v>
      </c>
      <c r="E17" s="268">
        <v>288791.7648913167</v>
      </c>
      <c r="F17" s="269">
        <v>-4817.873107441497</v>
      </c>
      <c r="G17" s="297"/>
      <c r="H17" s="268">
        <v>-2.1567925889491746</v>
      </c>
      <c r="I17" s="267">
        <v>-6925.600080337375</v>
      </c>
      <c r="J17" s="268"/>
      <c r="K17" s="270">
        <v>-2.341965978562411</v>
      </c>
    </row>
    <row r="18" spans="1:11" ht="16.5" customHeight="1">
      <c r="A18" s="266" t="s">
        <v>312</v>
      </c>
      <c r="B18" s="267">
        <v>195023.93855927695</v>
      </c>
      <c r="C18" s="267">
        <v>187435.2997556915</v>
      </c>
      <c r="D18" s="267">
        <v>248844.5470217187</v>
      </c>
      <c r="E18" s="268">
        <v>243788.9949862631</v>
      </c>
      <c r="F18" s="269">
        <v>-7588.638803585462</v>
      </c>
      <c r="G18" s="297"/>
      <c r="H18" s="268">
        <v>-3.8911319603356884</v>
      </c>
      <c r="I18" s="267">
        <v>-5055.552035455592</v>
      </c>
      <c r="J18" s="268"/>
      <c r="K18" s="270">
        <v>-2.0316105359601684</v>
      </c>
    </row>
    <row r="19" spans="1:11" ht="16.5" customHeight="1">
      <c r="A19" s="266" t="s">
        <v>313</v>
      </c>
      <c r="B19" s="267">
        <v>28357.444153506094</v>
      </c>
      <c r="C19" s="267">
        <v>31128.20984965008</v>
      </c>
      <c r="D19" s="267">
        <v>46872.81794993539</v>
      </c>
      <c r="E19" s="268">
        <v>45002.7699050536</v>
      </c>
      <c r="F19" s="269">
        <v>2770.765696143986</v>
      </c>
      <c r="G19" s="297"/>
      <c r="H19" s="268">
        <v>9.770858336686208</v>
      </c>
      <c r="I19" s="267">
        <v>-1870.0480448817834</v>
      </c>
      <c r="J19" s="268"/>
      <c r="K19" s="270">
        <v>-3.989621547565525</v>
      </c>
    </row>
    <row r="20" spans="1:11" ht="16.5" customHeight="1">
      <c r="A20" s="266" t="s">
        <v>317</v>
      </c>
      <c r="B20" s="267">
        <v>11051.086695369997</v>
      </c>
      <c r="C20" s="267">
        <v>11469.243258760003</v>
      </c>
      <c r="D20" s="267">
        <v>12150.19685312301</v>
      </c>
      <c r="E20" s="268">
        <v>12487.860801369998</v>
      </c>
      <c r="F20" s="269">
        <v>418.15656339000634</v>
      </c>
      <c r="G20" s="297"/>
      <c r="H20" s="268">
        <v>3.783850176156873</v>
      </c>
      <c r="I20" s="267">
        <v>337.6639482469873</v>
      </c>
      <c r="J20" s="268"/>
      <c r="K20" s="270">
        <v>2.7790821196464504</v>
      </c>
    </row>
    <row r="21" spans="1:11" ht="16.5" customHeight="1">
      <c r="A21" s="261" t="s">
        <v>318</v>
      </c>
      <c r="B21" s="262">
        <v>1932.98868759</v>
      </c>
      <c r="C21" s="262">
        <v>1352.42588908</v>
      </c>
      <c r="D21" s="262">
        <v>3261.50328125</v>
      </c>
      <c r="E21" s="263">
        <v>1466.8750619</v>
      </c>
      <c r="F21" s="264">
        <v>-580.56279851</v>
      </c>
      <c r="G21" s="295"/>
      <c r="H21" s="263">
        <v>-30.034464362739264</v>
      </c>
      <c r="I21" s="262">
        <v>-1794.6282193499999</v>
      </c>
      <c r="J21" s="263"/>
      <c r="K21" s="265">
        <v>-55.024571941015886</v>
      </c>
    </row>
    <row r="22" spans="1:11" ht="16.5" customHeight="1">
      <c r="A22" s="261" t="s">
        <v>319</v>
      </c>
      <c r="B22" s="262">
        <v>4.119</v>
      </c>
      <c r="C22" s="262">
        <v>4.74614637</v>
      </c>
      <c r="D22" s="262">
        <v>0</v>
      </c>
      <c r="E22" s="263">
        <v>0</v>
      </c>
      <c r="F22" s="264">
        <v>0.6271463700000002</v>
      </c>
      <c r="G22" s="295"/>
      <c r="H22" s="263">
        <v>15.225694828841958</v>
      </c>
      <c r="I22" s="262">
        <v>0</v>
      </c>
      <c r="J22" s="263"/>
      <c r="K22" s="265"/>
    </row>
    <row r="23" spans="1:11" ht="16.5" customHeight="1">
      <c r="A23" s="305" t="s">
        <v>320</v>
      </c>
      <c r="B23" s="262">
        <v>348672.1139714704</v>
      </c>
      <c r="C23" s="262">
        <v>368837.67693516414</v>
      </c>
      <c r="D23" s="262">
        <v>383714.93003354454</v>
      </c>
      <c r="E23" s="263">
        <v>412282.9185680931</v>
      </c>
      <c r="F23" s="264">
        <v>20165.562963693752</v>
      </c>
      <c r="G23" s="295"/>
      <c r="H23" s="263">
        <v>5.783531907384991</v>
      </c>
      <c r="I23" s="262">
        <v>28567.988534548553</v>
      </c>
      <c r="J23" s="263"/>
      <c r="K23" s="265">
        <v>7.4451073696952905</v>
      </c>
    </row>
    <row r="24" spans="1:11" ht="16.5" customHeight="1">
      <c r="A24" s="306" t="s">
        <v>321</v>
      </c>
      <c r="B24" s="267">
        <v>129485.04956404002</v>
      </c>
      <c r="C24" s="267">
        <v>129459.7645121</v>
      </c>
      <c r="D24" s="267">
        <v>141598.56429523998</v>
      </c>
      <c r="E24" s="268">
        <v>142122.31715324</v>
      </c>
      <c r="F24" s="269">
        <v>-25.28505194002355</v>
      </c>
      <c r="G24" s="297"/>
      <c r="H24" s="268">
        <v>-0.019527391019391938</v>
      </c>
      <c r="I24" s="267">
        <v>523.7528580000217</v>
      </c>
      <c r="J24" s="268"/>
      <c r="K24" s="270">
        <v>0.3698857121940666</v>
      </c>
    </row>
    <row r="25" spans="1:11" ht="16.5" customHeight="1">
      <c r="A25" s="306" t="s">
        <v>322</v>
      </c>
      <c r="B25" s="267">
        <v>68466.47765642044</v>
      </c>
      <c r="C25" s="267">
        <v>101043.59934067231</v>
      </c>
      <c r="D25" s="267">
        <v>80937.461259951</v>
      </c>
      <c r="E25" s="268">
        <v>118165.39396748424</v>
      </c>
      <c r="F25" s="269">
        <v>32577.121684251877</v>
      </c>
      <c r="G25" s="297"/>
      <c r="H25" s="268">
        <v>47.58112699725975</v>
      </c>
      <c r="I25" s="267">
        <v>37227.93270753324</v>
      </c>
      <c r="J25" s="268"/>
      <c r="K25" s="270">
        <v>45.99592343027214</v>
      </c>
    </row>
    <row r="26" spans="1:11" ht="16.5" customHeight="1">
      <c r="A26" s="306" t="s">
        <v>323</v>
      </c>
      <c r="B26" s="267">
        <v>150720.5867510099</v>
      </c>
      <c r="C26" s="267">
        <v>138334.3130823918</v>
      </c>
      <c r="D26" s="267">
        <v>161178.90447835356</v>
      </c>
      <c r="E26" s="268">
        <v>151995.20744736886</v>
      </c>
      <c r="F26" s="269">
        <v>-12386.273668618087</v>
      </c>
      <c r="G26" s="297"/>
      <c r="H26" s="268">
        <v>-8.21803705493808</v>
      </c>
      <c r="I26" s="267">
        <v>-9183.69703098471</v>
      </c>
      <c r="J26" s="268"/>
      <c r="K26" s="270">
        <v>-5.697828174665429</v>
      </c>
    </row>
    <row r="27" spans="1:11" ht="16.5" customHeight="1">
      <c r="A27" s="307" t="s">
        <v>324</v>
      </c>
      <c r="B27" s="308">
        <v>1757378.7231712842</v>
      </c>
      <c r="C27" s="308">
        <v>1781856.957266693</v>
      </c>
      <c r="D27" s="308">
        <v>2075806.2981911474</v>
      </c>
      <c r="E27" s="309">
        <v>2117480.3195926547</v>
      </c>
      <c r="F27" s="310">
        <v>24478.234095408814</v>
      </c>
      <c r="G27" s="311"/>
      <c r="H27" s="309">
        <v>1.3928832625921708</v>
      </c>
      <c r="I27" s="308">
        <v>41674.021401507314</v>
      </c>
      <c r="J27" s="309"/>
      <c r="K27" s="312">
        <v>2.0076064629836585</v>
      </c>
    </row>
    <row r="28" spans="1:11" ht="16.5" customHeight="1">
      <c r="A28" s="261" t="s">
        <v>325</v>
      </c>
      <c r="B28" s="262">
        <v>286916.3921421314</v>
      </c>
      <c r="C28" s="262">
        <v>251536.64019032195</v>
      </c>
      <c r="D28" s="262">
        <v>329672.84011338436</v>
      </c>
      <c r="E28" s="263">
        <v>284673.1309199709</v>
      </c>
      <c r="F28" s="264">
        <v>-35379.75195180945</v>
      </c>
      <c r="G28" s="295"/>
      <c r="H28" s="263">
        <v>-12.331031938490005</v>
      </c>
      <c r="I28" s="262">
        <v>-44999.70919341344</v>
      </c>
      <c r="J28" s="263"/>
      <c r="K28" s="265">
        <v>-13.649807845237325</v>
      </c>
    </row>
    <row r="29" spans="1:11" ht="16.5" customHeight="1">
      <c r="A29" s="266" t="s">
        <v>326</v>
      </c>
      <c r="B29" s="267">
        <v>41129.87280457899</v>
      </c>
      <c r="C29" s="267">
        <v>34118.834659789005</v>
      </c>
      <c r="D29" s="267">
        <v>47292.02360718001</v>
      </c>
      <c r="E29" s="268">
        <v>40426.22377855901</v>
      </c>
      <c r="F29" s="269">
        <v>-7011.038144789985</v>
      </c>
      <c r="G29" s="297"/>
      <c r="H29" s="268">
        <v>-17.04609731739663</v>
      </c>
      <c r="I29" s="267">
        <v>-6865.799828620999</v>
      </c>
      <c r="J29" s="268"/>
      <c r="K29" s="270">
        <v>-14.51788125128698</v>
      </c>
    </row>
    <row r="30" spans="1:11" ht="16.5" customHeight="1">
      <c r="A30" s="266" t="s">
        <v>327</v>
      </c>
      <c r="B30" s="267">
        <v>156213.95132914</v>
      </c>
      <c r="C30" s="267">
        <v>122091.95549498</v>
      </c>
      <c r="D30" s="267">
        <v>168465.01284602997</v>
      </c>
      <c r="E30" s="268">
        <v>127898.1425024</v>
      </c>
      <c r="F30" s="269">
        <v>-34121.99583416</v>
      </c>
      <c r="G30" s="297"/>
      <c r="H30" s="268">
        <v>-21.843116791960256</v>
      </c>
      <c r="I30" s="267">
        <v>-40566.87034362997</v>
      </c>
      <c r="J30" s="268"/>
      <c r="K30" s="270">
        <v>-24.080293978136815</v>
      </c>
    </row>
    <row r="31" spans="1:11" ht="16.5" customHeight="1">
      <c r="A31" s="266" t="s">
        <v>328</v>
      </c>
      <c r="B31" s="267">
        <v>788.6985832094999</v>
      </c>
      <c r="C31" s="267">
        <v>946.9200369369997</v>
      </c>
      <c r="D31" s="267">
        <v>1336.9384950544995</v>
      </c>
      <c r="E31" s="268">
        <v>1176.7644189044997</v>
      </c>
      <c r="F31" s="269">
        <v>158.2214537274998</v>
      </c>
      <c r="G31" s="297"/>
      <c r="H31" s="268">
        <v>20.061079998855767</v>
      </c>
      <c r="I31" s="267">
        <v>-160.1740761499998</v>
      </c>
      <c r="J31" s="268"/>
      <c r="K31" s="270">
        <v>-11.980661544454248</v>
      </c>
    </row>
    <row r="32" spans="1:11" ht="16.5" customHeight="1">
      <c r="A32" s="266" t="s">
        <v>329</v>
      </c>
      <c r="B32" s="267">
        <v>88693.80612722292</v>
      </c>
      <c r="C32" s="267">
        <v>93716.28807776596</v>
      </c>
      <c r="D32" s="267">
        <v>112504.7731455499</v>
      </c>
      <c r="E32" s="268">
        <v>114721.0818778474</v>
      </c>
      <c r="F32" s="269">
        <v>5022.481950543035</v>
      </c>
      <c r="G32" s="297"/>
      <c r="H32" s="268">
        <v>5.662720058871706</v>
      </c>
      <c r="I32" s="267">
        <v>2216.3087322975043</v>
      </c>
      <c r="J32" s="268"/>
      <c r="K32" s="270">
        <v>1.969968624735785</v>
      </c>
    </row>
    <row r="33" spans="1:11" ht="16.5" customHeight="1">
      <c r="A33" s="266" t="s">
        <v>330</v>
      </c>
      <c r="B33" s="267">
        <v>90.06329798</v>
      </c>
      <c r="C33" s="267">
        <v>662.6419208500001</v>
      </c>
      <c r="D33" s="267">
        <v>74.09201957000002</v>
      </c>
      <c r="E33" s="268">
        <v>450.91834226</v>
      </c>
      <c r="F33" s="269">
        <v>572.5786228700001</v>
      </c>
      <c r="G33" s="297"/>
      <c r="H33" s="268">
        <v>635.7513390161998</v>
      </c>
      <c r="I33" s="267">
        <v>376.82632269</v>
      </c>
      <c r="J33" s="268"/>
      <c r="K33" s="270">
        <v>508.59232192204627</v>
      </c>
    </row>
    <row r="34" spans="1:11" ht="16.5" customHeight="1">
      <c r="A34" s="298" t="s">
        <v>331</v>
      </c>
      <c r="B34" s="262">
        <v>1313333.350838007</v>
      </c>
      <c r="C34" s="262">
        <v>1361089.6696084086</v>
      </c>
      <c r="D34" s="262">
        <v>1542634.927148163</v>
      </c>
      <c r="E34" s="263">
        <v>1562991.394297002</v>
      </c>
      <c r="F34" s="264">
        <v>47756.318770401645</v>
      </c>
      <c r="G34" s="295"/>
      <c r="H34" s="263">
        <v>3.6362678782145803</v>
      </c>
      <c r="I34" s="262">
        <v>20356.46714883903</v>
      </c>
      <c r="J34" s="263"/>
      <c r="K34" s="265">
        <v>1.3195907074703412</v>
      </c>
    </row>
    <row r="35" spans="1:11" ht="16.5" customHeight="1">
      <c r="A35" s="266" t="s">
        <v>332</v>
      </c>
      <c r="B35" s="267">
        <v>142157.69999999998</v>
      </c>
      <c r="C35" s="267">
        <v>142731.35000000003</v>
      </c>
      <c r="D35" s="267">
        <v>142497.9</v>
      </c>
      <c r="E35" s="268">
        <v>142422.84999999998</v>
      </c>
      <c r="F35" s="269">
        <v>573.6500000000524</v>
      </c>
      <c r="G35" s="297"/>
      <c r="H35" s="268">
        <v>0.4035307267914805</v>
      </c>
      <c r="I35" s="267">
        <v>-75.05000000001746</v>
      </c>
      <c r="J35" s="268"/>
      <c r="K35" s="270">
        <v>-0.05266744281846782</v>
      </c>
    </row>
    <row r="36" spans="1:11" ht="16.5" customHeight="1">
      <c r="A36" s="266" t="s">
        <v>333</v>
      </c>
      <c r="B36" s="267">
        <v>10386.33065354</v>
      </c>
      <c r="C36" s="267">
        <v>9805.124574240002</v>
      </c>
      <c r="D36" s="267">
        <v>10069.7670851545</v>
      </c>
      <c r="E36" s="268">
        <v>8280.50521136</v>
      </c>
      <c r="F36" s="269">
        <v>-581.2060792999982</v>
      </c>
      <c r="G36" s="297"/>
      <c r="H36" s="268">
        <v>-5.595874988843189</v>
      </c>
      <c r="I36" s="267">
        <v>-1789.2618737945013</v>
      </c>
      <c r="J36" s="268"/>
      <c r="K36" s="270">
        <v>-17.768652032005253</v>
      </c>
    </row>
    <row r="37" spans="1:11" ht="16.5" customHeight="1">
      <c r="A37" s="271" t="s">
        <v>334</v>
      </c>
      <c r="B37" s="267">
        <v>10566.5361392257</v>
      </c>
      <c r="C37" s="267">
        <v>13035.481839228265</v>
      </c>
      <c r="D37" s="267">
        <v>13664.786629541519</v>
      </c>
      <c r="E37" s="268">
        <v>14637.432674273205</v>
      </c>
      <c r="F37" s="269">
        <v>2468.945700002565</v>
      </c>
      <c r="G37" s="297"/>
      <c r="H37" s="268">
        <v>23.365705350092956</v>
      </c>
      <c r="I37" s="267">
        <v>972.6460447316858</v>
      </c>
      <c r="J37" s="268"/>
      <c r="K37" s="270">
        <v>7.117901443326964</v>
      </c>
    </row>
    <row r="38" spans="1:11" ht="16.5" customHeight="1">
      <c r="A38" s="313" t="s">
        <v>335</v>
      </c>
      <c r="B38" s="267">
        <v>996.6286769799999</v>
      </c>
      <c r="C38" s="267">
        <v>1741.55847698</v>
      </c>
      <c r="D38" s="267">
        <v>852.91678677</v>
      </c>
      <c r="E38" s="268">
        <v>1006.3019452200001</v>
      </c>
      <c r="F38" s="269">
        <v>744.9298000000001</v>
      </c>
      <c r="G38" s="297"/>
      <c r="H38" s="268">
        <v>74.74496943608911</v>
      </c>
      <c r="I38" s="267">
        <v>153.38515845000006</v>
      </c>
      <c r="J38" s="268"/>
      <c r="K38" s="270">
        <v>17.983601780294464</v>
      </c>
    </row>
    <row r="39" spans="1:11" ht="16.5" customHeight="1">
      <c r="A39" s="313" t="s">
        <v>336</v>
      </c>
      <c r="B39" s="267">
        <v>9569.907462245701</v>
      </c>
      <c r="C39" s="267">
        <v>11293.923362248264</v>
      </c>
      <c r="D39" s="267">
        <v>12811.869842771519</v>
      </c>
      <c r="E39" s="268">
        <v>13631.130729053204</v>
      </c>
      <c r="F39" s="269">
        <v>1724.0159000025633</v>
      </c>
      <c r="G39" s="297"/>
      <c r="H39" s="268">
        <v>18.01496939028918</v>
      </c>
      <c r="I39" s="267">
        <v>819.2608862816851</v>
      </c>
      <c r="J39" s="268"/>
      <c r="K39" s="270">
        <v>6.394545810531424</v>
      </c>
    </row>
    <row r="40" spans="1:11" ht="16.5" customHeight="1">
      <c r="A40" s="266" t="s">
        <v>337</v>
      </c>
      <c r="B40" s="267">
        <v>1146699.2038779212</v>
      </c>
      <c r="C40" s="267">
        <v>1192194.6293440382</v>
      </c>
      <c r="D40" s="267">
        <v>1369249.0711404982</v>
      </c>
      <c r="E40" s="268">
        <v>1392142.175814428</v>
      </c>
      <c r="F40" s="269">
        <v>45495.42546611698</v>
      </c>
      <c r="G40" s="297"/>
      <c r="H40" s="268">
        <v>3.967511733875807</v>
      </c>
      <c r="I40" s="267">
        <v>22893.104673929745</v>
      </c>
      <c r="J40" s="268"/>
      <c r="K40" s="270">
        <v>1.6719459707108826</v>
      </c>
    </row>
    <row r="41" spans="1:11" ht="16.5" customHeight="1">
      <c r="A41" s="271" t="s">
        <v>338</v>
      </c>
      <c r="B41" s="267">
        <v>1117321.0223590338</v>
      </c>
      <c r="C41" s="267">
        <v>1152532.5561810725</v>
      </c>
      <c r="D41" s="267">
        <v>1338931.575869255</v>
      </c>
      <c r="E41" s="268">
        <v>1350651.9382609392</v>
      </c>
      <c r="F41" s="269">
        <v>35211.53382203868</v>
      </c>
      <c r="G41" s="297"/>
      <c r="H41" s="268">
        <v>3.1514249814879074</v>
      </c>
      <c r="I41" s="267">
        <v>11720.362391684204</v>
      </c>
      <c r="J41" s="268"/>
      <c r="K41" s="270">
        <v>0.8753518553832869</v>
      </c>
    </row>
    <row r="42" spans="1:11" ht="16.5" customHeight="1">
      <c r="A42" s="271" t="s">
        <v>339</v>
      </c>
      <c r="B42" s="267">
        <v>29378.181518887475</v>
      </c>
      <c r="C42" s="267">
        <v>39662.07316296576</v>
      </c>
      <c r="D42" s="267">
        <v>30317.495271243217</v>
      </c>
      <c r="E42" s="268">
        <v>41490.237553488696</v>
      </c>
      <c r="F42" s="269">
        <v>10283.891644078285</v>
      </c>
      <c r="G42" s="297"/>
      <c r="H42" s="268">
        <v>35.00520152163498</v>
      </c>
      <c r="I42" s="267">
        <v>11172.74228224548</v>
      </c>
      <c r="J42" s="268"/>
      <c r="K42" s="270">
        <v>36.85245823339193</v>
      </c>
    </row>
    <row r="43" spans="1:11" ht="16.5" customHeight="1">
      <c r="A43" s="273" t="s">
        <v>340</v>
      </c>
      <c r="B43" s="274">
        <v>3523.58016732</v>
      </c>
      <c r="C43" s="274">
        <v>3323.083850902</v>
      </c>
      <c r="D43" s="274">
        <v>7153.402292969005</v>
      </c>
      <c r="E43" s="275">
        <v>5508.430596941001</v>
      </c>
      <c r="F43" s="276">
        <v>-200.49631641799988</v>
      </c>
      <c r="G43" s="314"/>
      <c r="H43" s="275">
        <v>-5.690130688029595</v>
      </c>
      <c r="I43" s="274">
        <v>-1644.9716960280048</v>
      </c>
      <c r="J43" s="275"/>
      <c r="K43" s="277">
        <v>-22.99565477597741</v>
      </c>
    </row>
    <row r="44" spans="1:11" s="300" customFormat="1" ht="16.5" customHeight="1" thickBot="1">
      <c r="A44" s="315" t="s">
        <v>301</v>
      </c>
      <c r="B44" s="278">
        <v>157128.9695125641</v>
      </c>
      <c r="C44" s="278">
        <v>169230.638437761</v>
      </c>
      <c r="D44" s="278">
        <v>203498.5443949099</v>
      </c>
      <c r="E44" s="279">
        <v>269815.7809771163</v>
      </c>
      <c r="F44" s="280">
        <v>12101.668925196893</v>
      </c>
      <c r="G44" s="299"/>
      <c r="H44" s="279">
        <v>7.701742691203253</v>
      </c>
      <c r="I44" s="278">
        <v>66317.23658220642</v>
      </c>
      <c r="J44" s="279"/>
      <c r="K44" s="281">
        <v>32.58855574588828</v>
      </c>
    </row>
    <row r="45" spans="1:11" ht="16.5" customHeight="1" thickTop="1">
      <c r="A45" s="284" t="s">
        <v>280</v>
      </c>
      <c r="B45" s="316"/>
      <c r="C45" s="257"/>
      <c r="D45" s="283"/>
      <c r="E45" s="283"/>
      <c r="F45" s="267"/>
      <c r="G45" s="267"/>
      <c r="H45" s="267"/>
      <c r="I45" s="267"/>
      <c r="J45" s="267"/>
      <c r="K45" s="267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I20" sqref="I20"/>
    </sheetView>
  </sheetViews>
  <sheetFormatPr defaultColWidth="11.00390625" defaultRowHeight="16.5" customHeight="1"/>
  <cols>
    <col min="1" max="1" width="46.7109375" style="285" bestFit="1" customWidth="1"/>
    <col min="2" max="2" width="10.57421875" style="285" bestFit="1" customWidth="1"/>
    <col min="3" max="3" width="11.421875" style="285" bestFit="1" customWidth="1"/>
    <col min="4" max="5" width="10.7109375" style="285" bestFit="1" customWidth="1"/>
    <col min="6" max="6" width="9.28125" style="285" bestFit="1" customWidth="1"/>
    <col min="7" max="7" width="2.421875" style="285" bestFit="1" customWidth="1"/>
    <col min="8" max="8" width="7.7109375" style="285" bestFit="1" customWidth="1"/>
    <col min="9" max="9" width="10.7109375" style="285" customWidth="1"/>
    <col min="10" max="10" width="2.140625" style="285" customWidth="1"/>
    <col min="11" max="11" width="7.7109375" style="285" bestFit="1" customWidth="1"/>
    <col min="12" max="16384" width="11.00390625" style="256" customWidth="1"/>
  </cols>
  <sheetData>
    <row r="1" spans="1:11" s="285" customFormat="1" ht="12.75">
      <c r="A1" s="1825" t="s">
        <v>821</v>
      </c>
      <c r="B1" s="1825"/>
      <c r="C1" s="1825"/>
      <c r="D1" s="1825"/>
      <c r="E1" s="1825"/>
      <c r="F1" s="1825"/>
      <c r="G1" s="1825"/>
      <c r="H1" s="1825"/>
      <c r="I1" s="1825"/>
      <c r="J1" s="1825"/>
      <c r="K1" s="1825"/>
    </row>
    <row r="2" spans="1:11" s="285" customFormat="1" ht="16.5" customHeight="1">
      <c r="A2" s="1826" t="s">
        <v>68</v>
      </c>
      <c r="B2" s="1826"/>
      <c r="C2" s="1826"/>
      <c r="D2" s="1826"/>
      <c r="E2" s="1826"/>
      <c r="F2" s="1826"/>
      <c r="G2" s="1826"/>
      <c r="H2" s="1826"/>
      <c r="I2" s="1826"/>
      <c r="J2" s="1826"/>
      <c r="K2" s="1826"/>
    </row>
    <row r="3" spans="2:11" s="285" customFormat="1" ht="16.5" customHeight="1" thickBot="1">
      <c r="B3" s="257"/>
      <c r="C3" s="257"/>
      <c r="D3" s="257"/>
      <c r="E3" s="257"/>
      <c r="I3" s="1827" t="s">
        <v>1</v>
      </c>
      <c r="J3" s="1827"/>
      <c r="K3" s="1827"/>
    </row>
    <row r="4" spans="1:11" s="285" customFormat="1" ht="13.5" thickTop="1">
      <c r="A4" s="259"/>
      <c r="B4" s="287">
        <v>2014</v>
      </c>
      <c r="C4" s="287">
        <v>2014</v>
      </c>
      <c r="D4" s="287">
        <v>2015</v>
      </c>
      <c r="E4" s="288">
        <v>2015</v>
      </c>
      <c r="F4" s="1828" t="s">
        <v>246</v>
      </c>
      <c r="G4" s="1829"/>
      <c r="H4" s="1829"/>
      <c r="I4" s="1829"/>
      <c r="J4" s="1829"/>
      <c r="K4" s="1830"/>
    </row>
    <row r="5" spans="1:11" s="285" customFormat="1" ht="12.75">
      <c r="A5" s="289" t="s">
        <v>282</v>
      </c>
      <c r="B5" s="301" t="s">
        <v>248</v>
      </c>
      <c r="C5" s="301" t="s">
        <v>249</v>
      </c>
      <c r="D5" s="301" t="s">
        <v>250</v>
      </c>
      <c r="E5" s="302" t="s">
        <v>251</v>
      </c>
      <c r="F5" s="1831" t="s">
        <v>23</v>
      </c>
      <c r="G5" s="1832"/>
      <c r="H5" s="1833"/>
      <c r="I5" s="1834" t="s">
        <v>25</v>
      </c>
      <c r="J5" s="1834"/>
      <c r="K5" s="1835"/>
    </row>
    <row r="6" spans="1:11" s="285" customFormat="1" ht="12.75">
      <c r="A6" s="289"/>
      <c r="B6" s="301"/>
      <c r="C6" s="301"/>
      <c r="D6" s="301"/>
      <c r="E6" s="302"/>
      <c r="F6" s="291" t="s">
        <v>18</v>
      </c>
      <c r="G6" s="292" t="s">
        <v>17</v>
      </c>
      <c r="H6" s="293" t="s">
        <v>252</v>
      </c>
      <c r="I6" s="290" t="s">
        <v>18</v>
      </c>
      <c r="J6" s="292" t="s">
        <v>17</v>
      </c>
      <c r="K6" s="294" t="s">
        <v>252</v>
      </c>
    </row>
    <row r="7" spans="1:11" s="285" customFormat="1" ht="16.5" customHeight="1">
      <c r="A7" s="261" t="s">
        <v>310</v>
      </c>
      <c r="B7" s="262">
        <v>1196479.3564913992</v>
      </c>
      <c r="C7" s="262">
        <v>1214435.2291856445</v>
      </c>
      <c r="D7" s="262">
        <v>1452748.758025059</v>
      </c>
      <c r="E7" s="263">
        <v>1466080.8168287918</v>
      </c>
      <c r="F7" s="264">
        <v>17955.872694245307</v>
      </c>
      <c r="G7" s="295"/>
      <c r="H7" s="263">
        <v>1.5007256578918151</v>
      </c>
      <c r="I7" s="262">
        <v>13332.05880373274</v>
      </c>
      <c r="J7" s="296"/>
      <c r="K7" s="265">
        <v>0.9177126278777221</v>
      </c>
    </row>
    <row r="8" spans="1:11" s="285" customFormat="1" ht="16.5" customHeight="1">
      <c r="A8" s="266" t="s">
        <v>311</v>
      </c>
      <c r="B8" s="267">
        <v>122544.75249030958</v>
      </c>
      <c r="C8" s="267">
        <v>114073.0420726805</v>
      </c>
      <c r="D8" s="267">
        <v>150442.94437548862</v>
      </c>
      <c r="E8" s="268">
        <v>136129.3532270013</v>
      </c>
      <c r="F8" s="269">
        <v>-8471.710417629074</v>
      </c>
      <c r="G8" s="297"/>
      <c r="H8" s="268">
        <v>-6.91315641467307</v>
      </c>
      <c r="I8" s="267">
        <v>-14313.591148487321</v>
      </c>
      <c r="J8" s="268"/>
      <c r="K8" s="270">
        <v>-9.514298731592365</v>
      </c>
    </row>
    <row r="9" spans="1:11" s="285" customFormat="1" ht="16.5" customHeight="1">
      <c r="A9" s="266" t="s">
        <v>312</v>
      </c>
      <c r="B9" s="267">
        <v>108467.25845692512</v>
      </c>
      <c r="C9" s="267">
        <v>98777.11344439977</v>
      </c>
      <c r="D9" s="267">
        <v>132566.90180425718</v>
      </c>
      <c r="E9" s="268">
        <v>118950.3783390695</v>
      </c>
      <c r="F9" s="269">
        <v>-9690.145012525347</v>
      </c>
      <c r="G9" s="297"/>
      <c r="H9" s="268">
        <v>-8.933705110997646</v>
      </c>
      <c r="I9" s="267">
        <v>-13616.523465187682</v>
      </c>
      <c r="J9" s="268"/>
      <c r="K9" s="270">
        <v>-10.271435237502404</v>
      </c>
    </row>
    <row r="10" spans="1:11" s="285" customFormat="1" ht="16.5" customHeight="1">
      <c r="A10" s="266" t="s">
        <v>313</v>
      </c>
      <c r="B10" s="267">
        <v>14077.494033384452</v>
      </c>
      <c r="C10" s="267">
        <v>15295.928628280726</v>
      </c>
      <c r="D10" s="267">
        <v>17876.042571231428</v>
      </c>
      <c r="E10" s="268">
        <v>17178.974887931785</v>
      </c>
      <c r="F10" s="269">
        <v>1218.4345948962746</v>
      </c>
      <c r="G10" s="297"/>
      <c r="H10" s="268">
        <v>8.655195249998226</v>
      </c>
      <c r="I10" s="267">
        <v>-697.0676832996432</v>
      </c>
      <c r="J10" s="268"/>
      <c r="K10" s="270">
        <v>-3.899451909011785</v>
      </c>
    </row>
    <row r="11" spans="1:11" s="285" customFormat="1" ht="16.5" customHeight="1">
      <c r="A11" s="266" t="s">
        <v>314</v>
      </c>
      <c r="B11" s="267">
        <v>450769.12587717123</v>
      </c>
      <c r="C11" s="267">
        <v>474287.8926005613</v>
      </c>
      <c r="D11" s="267">
        <v>559350.961967849</v>
      </c>
      <c r="E11" s="268">
        <v>582240.093527066</v>
      </c>
      <c r="F11" s="269">
        <v>23518.766723390087</v>
      </c>
      <c r="G11" s="297"/>
      <c r="H11" s="268">
        <v>5.217475060569842</v>
      </c>
      <c r="I11" s="267">
        <v>22889.131559217</v>
      </c>
      <c r="J11" s="268"/>
      <c r="K11" s="270">
        <v>4.092087636479768</v>
      </c>
    </row>
    <row r="12" spans="1:11" s="285" customFormat="1" ht="16.5" customHeight="1">
      <c r="A12" s="266" t="s">
        <v>312</v>
      </c>
      <c r="B12" s="267">
        <v>441455.9753080949</v>
      </c>
      <c r="C12" s="267">
        <v>465400.49351609487</v>
      </c>
      <c r="D12" s="267">
        <v>549436.3094164284</v>
      </c>
      <c r="E12" s="268">
        <v>570523.3273093848</v>
      </c>
      <c r="F12" s="269">
        <v>23944.518207999994</v>
      </c>
      <c r="G12" s="297"/>
      <c r="H12" s="268">
        <v>5.4239877920530954</v>
      </c>
      <c r="I12" s="267">
        <v>21087.017892956384</v>
      </c>
      <c r="J12" s="268"/>
      <c r="K12" s="270">
        <v>3.837936723794882</v>
      </c>
    </row>
    <row r="13" spans="1:11" s="285" customFormat="1" ht="16.5" customHeight="1">
      <c r="A13" s="266" t="s">
        <v>313</v>
      </c>
      <c r="B13" s="267">
        <v>9313.150569076386</v>
      </c>
      <c r="C13" s="267">
        <v>8887.39908446643</v>
      </c>
      <c r="D13" s="267">
        <v>9914.652551420582</v>
      </c>
      <c r="E13" s="268">
        <v>11716.766217681181</v>
      </c>
      <c r="F13" s="269">
        <v>-425.7514846099566</v>
      </c>
      <c r="G13" s="297"/>
      <c r="H13" s="268">
        <v>-4.571508658129423</v>
      </c>
      <c r="I13" s="267">
        <v>1802.1136662605986</v>
      </c>
      <c r="J13" s="268"/>
      <c r="K13" s="270">
        <v>18.176266459306127</v>
      </c>
    </row>
    <row r="14" spans="1:11" s="285" customFormat="1" ht="16.5" customHeight="1">
      <c r="A14" s="266" t="s">
        <v>315</v>
      </c>
      <c r="B14" s="267">
        <v>365549.7279395734</v>
      </c>
      <c r="C14" s="267">
        <v>371081.4581021472</v>
      </c>
      <c r="D14" s="267">
        <v>417355.10912562284</v>
      </c>
      <c r="E14" s="268">
        <v>423556.6167854576</v>
      </c>
      <c r="F14" s="269">
        <v>5531.730162573804</v>
      </c>
      <c r="G14" s="297"/>
      <c r="H14" s="268">
        <v>1.513263378351691</v>
      </c>
      <c r="I14" s="267">
        <v>6201.507659834751</v>
      </c>
      <c r="J14" s="268"/>
      <c r="K14" s="270">
        <v>1.4859067312790732</v>
      </c>
    </row>
    <row r="15" spans="1:11" s="285" customFormat="1" ht="16.5" customHeight="1">
      <c r="A15" s="266" t="s">
        <v>312</v>
      </c>
      <c r="B15" s="267">
        <v>337378.43962691</v>
      </c>
      <c r="C15" s="267">
        <v>342680.59281875007</v>
      </c>
      <c r="D15" s="267">
        <v>397787.37478232005</v>
      </c>
      <c r="E15" s="268">
        <v>404205.72177015996</v>
      </c>
      <c r="F15" s="269">
        <v>5302.153191840043</v>
      </c>
      <c r="G15" s="297"/>
      <c r="H15" s="268">
        <v>1.5715744010504733</v>
      </c>
      <c r="I15" s="267">
        <v>6418.346987839905</v>
      </c>
      <c r="J15" s="268"/>
      <c r="K15" s="270">
        <v>1.6135119902566533</v>
      </c>
    </row>
    <row r="16" spans="1:11" s="285" customFormat="1" ht="16.5" customHeight="1">
      <c r="A16" s="266" t="s">
        <v>313</v>
      </c>
      <c r="B16" s="267">
        <v>28171.288312663357</v>
      </c>
      <c r="C16" s="267">
        <v>28400.865283397172</v>
      </c>
      <c r="D16" s="267">
        <v>19567.7343433028</v>
      </c>
      <c r="E16" s="268">
        <v>19350.895015297625</v>
      </c>
      <c r="F16" s="269">
        <v>229.57697073381496</v>
      </c>
      <c r="G16" s="297"/>
      <c r="H16" s="268">
        <v>0.8149324524523684</v>
      </c>
      <c r="I16" s="267">
        <v>-216.83932800517505</v>
      </c>
      <c r="J16" s="268"/>
      <c r="K16" s="270">
        <v>-1.108147341950142</v>
      </c>
    </row>
    <row r="17" spans="1:11" s="285" customFormat="1" ht="16.5" customHeight="1">
      <c r="A17" s="266" t="s">
        <v>316</v>
      </c>
      <c r="B17" s="267">
        <v>246884.40591792506</v>
      </c>
      <c r="C17" s="267">
        <v>243809.24819352548</v>
      </c>
      <c r="D17" s="267">
        <v>313798.85776072845</v>
      </c>
      <c r="E17" s="268">
        <v>312020.32750560675</v>
      </c>
      <c r="F17" s="269">
        <v>-3075.1577243995853</v>
      </c>
      <c r="G17" s="297"/>
      <c r="H17" s="268">
        <v>-1.2455860518877402</v>
      </c>
      <c r="I17" s="267">
        <v>-1778.5302551217028</v>
      </c>
      <c r="J17" s="268"/>
      <c r="K17" s="270">
        <v>-0.5667739735616985</v>
      </c>
    </row>
    <row r="18" spans="1:11" s="285" customFormat="1" ht="16.5" customHeight="1">
      <c r="A18" s="266" t="s">
        <v>312</v>
      </c>
      <c r="B18" s="267">
        <v>218529.75129313295</v>
      </c>
      <c r="C18" s="267">
        <v>212687.28611697594</v>
      </c>
      <c r="D18" s="267">
        <v>266863.39963048324</v>
      </c>
      <c r="E18" s="268">
        <v>266951.12985479395</v>
      </c>
      <c r="F18" s="269">
        <v>-5842.465176157013</v>
      </c>
      <c r="G18" s="297"/>
      <c r="H18" s="268">
        <v>-2.673533073453237</v>
      </c>
      <c r="I18" s="267">
        <v>87.73022431071149</v>
      </c>
      <c r="J18" s="268"/>
      <c r="K18" s="270">
        <v>0.032874580939982245</v>
      </c>
    </row>
    <row r="19" spans="1:11" s="285" customFormat="1" ht="16.5" customHeight="1">
      <c r="A19" s="266" t="s">
        <v>313</v>
      </c>
      <c r="B19" s="267">
        <v>28354.654624792092</v>
      </c>
      <c r="C19" s="267">
        <v>31121.96207654953</v>
      </c>
      <c r="D19" s="267">
        <v>46935.458130245184</v>
      </c>
      <c r="E19" s="268">
        <v>45069.19765081281</v>
      </c>
      <c r="F19" s="269">
        <v>2767.3074517574387</v>
      </c>
      <c r="G19" s="297"/>
      <c r="H19" s="268">
        <v>9.759623202526416</v>
      </c>
      <c r="I19" s="267">
        <v>-1866.260479432378</v>
      </c>
      <c r="J19" s="268"/>
      <c r="K19" s="270">
        <v>-3.9762272571272947</v>
      </c>
    </row>
    <row r="20" spans="1:11" s="285" customFormat="1" ht="16.5" customHeight="1">
      <c r="A20" s="266" t="s">
        <v>317</v>
      </c>
      <c r="B20" s="267">
        <v>10731.34426642</v>
      </c>
      <c r="C20" s="267">
        <v>11183.588216730002</v>
      </c>
      <c r="D20" s="267">
        <v>11800.884795370011</v>
      </c>
      <c r="E20" s="268">
        <v>12134.425783659997</v>
      </c>
      <c r="F20" s="269">
        <v>452.24395031000313</v>
      </c>
      <c r="G20" s="297"/>
      <c r="H20" s="268">
        <v>4.214233921514781</v>
      </c>
      <c r="I20" s="267">
        <v>333.54098828998576</v>
      </c>
      <c r="J20" s="268"/>
      <c r="K20" s="270">
        <v>2.826406613348586</v>
      </c>
    </row>
    <row r="21" spans="1:11" s="285" customFormat="1" ht="16.5" customHeight="1">
      <c r="A21" s="261" t="s">
        <v>318</v>
      </c>
      <c r="B21" s="262">
        <v>1932.98868759</v>
      </c>
      <c r="C21" s="262">
        <v>1314.5258890799998</v>
      </c>
      <c r="D21" s="262">
        <v>3261.50328125</v>
      </c>
      <c r="E21" s="263">
        <v>1466.8750619</v>
      </c>
      <c r="F21" s="264">
        <v>-618.4627985100001</v>
      </c>
      <c r="G21" s="295"/>
      <c r="H21" s="263">
        <v>-31.995158713581684</v>
      </c>
      <c r="I21" s="262">
        <v>-1794.6282193499999</v>
      </c>
      <c r="J21" s="263"/>
      <c r="K21" s="265">
        <v>-55.024571941015886</v>
      </c>
    </row>
    <row r="22" spans="1:11" s="285" customFormat="1" ht="16.5" customHeight="1">
      <c r="A22" s="261" t="s">
        <v>319</v>
      </c>
      <c r="B22" s="262">
        <v>4.119</v>
      </c>
      <c r="C22" s="262">
        <v>4.74614637</v>
      </c>
      <c r="D22" s="262">
        <v>0</v>
      </c>
      <c r="E22" s="263">
        <v>0</v>
      </c>
      <c r="F22" s="264">
        <v>0.6271463700000002</v>
      </c>
      <c r="G22" s="295"/>
      <c r="H22" s="263">
        <v>15.225694828841958</v>
      </c>
      <c r="I22" s="262">
        <v>0</v>
      </c>
      <c r="J22" s="263"/>
      <c r="K22" s="265"/>
    </row>
    <row r="23" spans="1:11" s="285" customFormat="1" ht="16.5" customHeight="1">
      <c r="A23" s="305" t="s">
        <v>320</v>
      </c>
      <c r="B23" s="262">
        <v>268735.3983221199</v>
      </c>
      <c r="C23" s="262">
        <v>283595.49351002864</v>
      </c>
      <c r="D23" s="262">
        <v>297716.124557734</v>
      </c>
      <c r="E23" s="263">
        <v>317381.3497858341</v>
      </c>
      <c r="F23" s="264">
        <v>14860.095187908737</v>
      </c>
      <c r="G23" s="295"/>
      <c r="H23" s="263">
        <v>5.529638179670202</v>
      </c>
      <c r="I23" s="262">
        <v>19665.225228100084</v>
      </c>
      <c r="J23" s="263"/>
      <c r="K23" s="265">
        <v>6.605361149757457</v>
      </c>
    </row>
    <row r="24" spans="1:11" s="285" customFormat="1" ht="16.5" customHeight="1">
      <c r="A24" s="306" t="s">
        <v>321</v>
      </c>
      <c r="B24" s="267">
        <v>87334.02185704002</v>
      </c>
      <c r="C24" s="267">
        <v>88883.70974466</v>
      </c>
      <c r="D24" s="267">
        <v>98300.06881324</v>
      </c>
      <c r="E24" s="268">
        <v>98808.29123724</v>
      </c>
      <c r="F24" s="269">
        <v>1549.6878876199771</v>
      </c>
      <c r="G24" s="297"/>
      <c r="H24" s="268">
        <v>1.774437790299768</v>
      </c>
      <c r="I24" s="267">
        <v>508.22242400000687</v>
      </c>
      <c r="J24" s="268"/>
      <c r="K24" s="270">
        <v>0.5170112596417172</v>
      </c>
    </row>
    <row r="25" spans="1:11" s="285" customFormat="1" ht="16.5" customHeight="1">
      <c r="A25" s="306" t="s">
        <v>322</v>
      </c>
      <c r="B25" s="267">
        <v>53749.94024853264</v>
      </c>
      <c r="C25" s="267">
        <v>78821.38463040689</v>
      </c>
      <c r="D25" s="267">
        <v>63635.73371379686</v>
      </c>
      <c r="E25" s="268">
        <v>91222.82588286295</v>
      </c>
      <c r="F25" s="269">
        <v>25071.444381874244</v>
      </c>
      <c r="G25" s="297"/>
      <c r="H25" s="268">
        <v>46.64459953991983</v>
      </c>
      <c r="I25" s="267">
        <v>27587.09216906609</v>
      </c>
      <c r="J25" s="268"/>
      <c r="K25" s="270">
        <v>43.35157396493558</v>
      </c>
    </row>
    <row r="26" spans="1:11" s="285" customFormat="1" ht="16.5" customHeight="1">
      <c r="A26" s="306" t="s">
        <v>323</v>
      </c>
      <c r="B26" s="267">
        <v>127651.43621654723</v>
      </c>
      <c r="C26" s="267">
        <v>115890.39913496179</v>
      </c>
      <c r="D26" s="267">
        <v>135780.32203069713</v>
      </c>
      <c r="E26" s="268">
        <v>127350.2326657311</v>
      </c>
      <c r="F26" s="269">
        <v>-11761.03708158544</v>
      </c>
      <c r="G26" s="297"/>
      <c r="H26" s="268">
        <v>-9.213399731464108</v>
      </c>
      <c r="I26" s="267">
        <v>-8430.089364966028</v>
      </c>
      <c r="J26" s="268"/>
      <c r="K26" s="270">
        <v>-6.208623782067742</v>
      </c>
    </row>
    <row r="27" spans="1:11" s="285" customFormat="1" ht="16.5" customHeight="1">
      <c r="A27" s="307" t="s">
        <v>324</v>
      </c>
      <c r="B27" s="308">
        <v>1467151.862501109</v>
      </c>
      <c r="C27" s="308">
        <v>1499349.994731123</v>
      </c>
      <c r="D27" s="308">
        <v>1753726.385864043</v>
      </c>
      <c r="E27" s="309">
        <v>1784929.0416765257</v>
      </c>
      <c r="F27" s="310">
        <v>32198.132230014075</v>
      </c>
      <c r="G27" s="311"/>
      <c r="H27" s="309">
        <v>2.1946011897585507</v>
      </c>
      <c r="I27" s="308">
        <v>31202.655812482815</v>
      </c>
      <c r="J27" s="309"/>
      <c r="K27" s="312">
        <v>1.7792202970767068</v>
      </c>
    </row>
    <row r="28" spans="1:11" s="285" customFormat="1" ht="16.5" customHeight="1">
      <c r="A28" s="261" t="s">
        <v>325</v>
      </c>
      <c r="B28" s="262">
        <v>267110.3879700524</v>
      </c>
      <c r="C28" s="262">
        <v>229270.01494860297</v>
      </c>
      <c r="D28" s="262">
        <v>304158.3408687344</v>
      </c>
      <c r="E28" s="263">
        <v>260940.4247402299</v>
      </c>
      <c r="F28" s="264">
        <v>-37840.37302144946</v>
      </c>
      <c r="G28" s="295"/>
      <c r="H28" s="263">
        <v>-14.166567354052887</v>
      </c>
      <c r="I28" s="262">
        <v>-43217.9161285045</v>
      </c>
      <c r="J28" s="263"/>
      <c r="K28" s="265">
        <v>-14.209018896232095</v>
      </c>
    </row>
    <row r="29" spans="1:11" s="285" customFormat="1" ht="16.5" customHeight="1">
      <c r="A29" s="266" t="s">
        <v>326</v>
      </c>
      <c r="B29" s="267">
        <v>33942.21583274999</v>
      </c>
      <c r="C29" s="267">
        <v>28069.10926027999</v>
      </c>
      <c r="D29" s="267">
        <v>39383.42333781</v>
      </c>
      <c r="E29" s="268">
        <v>33268.301510080004</v>
      </c>
      <c r="F29" s="269">
        <v>-5873.106572470002</v>
      </c>
      <c r="G29" s="297"/>
      <c r="H29" s="268">
        <v>-17.303250328174478</v>
      </c>
      <c r="I29" s="267">
        <v>-6115.1218277299995</v>
      </c>
      <c r="J29" s="268"/>
      <c r="K29" s="270">
        <v>-15.52714647296591</v>
      </c>
    </row>
    <row r="30" spans="1:11" s="285" customFormat="1" ht="16.5" customHeight="1">
      <c r="A30" s="266" t="s">
        <v>341</v>
      </c>
      <c r="B30" s="267">
        <v>143481.39134852</v>
      </c>
      <c r="C30" s="267">
        <v>106124.48148465999</v>
      </c>
      <c r="D30" s="267">
        <v>151165.67540213998</v>
      </c>
      <c r="E30" s="268">
        <v>111680.91613203</v>
      </c>
      <c r="F30" s="269">
        <v>-37356.90986386001</v>
      </c>
      <c r="G30" s="297"/>
      <c r="H30" s="268">
        <v>-26.036066079899594</v>
      </c>
      <c r="I30" s="267">
        <v>-39484.75927010998</v>
      </c>
      <c r="J30" s="268"/>
      <c r="K30" s="270">
        <v>-26.120188438989377</v>
      </c>
    </row>
    <row r="31" spans="1:11" s="285" customFormat="1" ht="16.5" customHeight="1">
      <c r="A31" s="266" t="s">
        <v>328</v>
      </c>
      <c r="B31" s="267">
        <v>699.9148152695</v>
      </c>
      <c r="C31" s="267">
        <v>900.0575997769997</v>
      </c>
      <c r="D31" s="267">
        <v>1252.0553161744995</v>
      </c>
      <c r="E31" s="268">
        <v>1117.6256664844996</v>
      </c>
      <c r="F31" s="269">
        <v>200.14278450749975</v>
      </c>
      <c r="G31" s="297"/>
      <c r="H31" s="268">
        <v>28.595306191716404</v>
      </c>
      <c r="I31" s="267">
        <v>-134.4296496899999</v>
      </c>
      <c r="J31" s="268"/>
      <c r="K31" s="270">
        <v>-10.736718094910785</v>
      </c>
    </row>
    <row r="32" spans="1:11" s="285" customFormat="1" ht="16.5" customHeight="1">
      <c r="A32" s="266" t="s">
        <v>329</v>
      </c>
      <c r="B32" s="267">
        <v>88901.08335653292</v>
      </c>
      <c r="C32" s="267">
        <v>93514.22984303597</v>
      </c>
      <c r="D32" s="267">
        <v>112283.64119529993</v>
      </c>
      <c r="E32" s="268">
        <v>114437.6032026354</v>
      </c>
      <c r="F32" s="269">
        <v>4613.146486503043</v>
      </c>
      <c r="G32" s="297"/>
      <c r="H32" s="268">
        <v>5.189077919334539</v>
      </c>
      <c r="I32" s="267">
        <v>2153.96200733546</v>
      </c>
      <c r="J32" s="268"/>
      <c r="K32" s="270">
        <v>1.9183221922675076</v>
      </c>
    </row>
    <row r="33" spans="1:11" s="285" customFormat="1" ht="16.5" customHeight="1">
      <c r="A33" s="266" t="s">
        <v>330</v>
      </c>
      <c r="B33" s="267">
        <v>85.78261698</v>
      </c>
      <c r="C33" s="267">
        <v>662.1367608500001</v>
      </c>
      <c r="D33" s="267">
        <v>73.54561731000001</v>
      </c>
      <c r="E33" s="268">
        <v>435.978229</v>
      </c>
      <c r="F33" s="269">
        <v>576.3541438700001</v>
      </c>
      <c r="G33" s="297"/>
      <c r="H33" s="268">
        <v>671.8775483433615</v>
      </c>
      <c r="I33" s="267">
        <v>362.43261169</v>
      </c>
      <c r="J33" s="268"/>
      <c r="K33" s="270">
        <v>492.7997410944567</v>
      </c>
    </row>
    <row r="34" spans="1:11" s="285" customFormat="1" ht="16.5" customHeight="1">
      <c r="A34" s="298" t="s">
        <v>331</v>
      </c>
      <c r="B34" s="262">
        <v>1066926.4858428843</v>
      </c>
      <c r="C34" s="262">
        <v>1123456.5394976942</v>
      </c>
      <c r="D34" s="262">
        <v>1267006.821257701</v>
      </c>
      <c r="E34" s="263">
        <v>1280435.7520790359</v>
      </c>
      <c r="F34" s="264">
        <v>56530.05365480995</v>
      </c>
      <c r="G34" s="295"/>
      <c r="H34" s="263">
        <v>5.298401942862122</v>
      </c>
      <c r="I34" s="262">
        <v>13428.930821334943</v>
      </c>
      <c r="J34" s="263"/>
      <c r="K34" s="265">
        <v>1.059894121801542</v>
      </c>
    </row>
    <row r="35" spans="1:11" s="285" customFormat="1" ht="16.5" customHeight="1">
      <c r="A35" s="266" t="s">
        <v>332</v>
      </c>
      <c r="B35" s="267">
        <v>136367.1</v>
      </c>
      <c r="C35" s="267">
        <v>136856.02500000002</v>
      </c>
      <c r="D35" s="267">
        <v>136363.1</v>
      </c>
      <c r="E35" s="268">
        <v>134422.175</v>
      </c>
      <c r="F35" s="269">
        <v>488.92500000001746</v>
      </c>
      <c r="G35" s="297"/>
      <c r="H35" s="268">
        <v>0.3585358931883258</v>
      </c>
      <c r="I35" s="267">
        <v>-1940.9250000000175</v>
      </c>
      <c r="J35" s="268"/>
      <c r="K35" s="270">
        <v>-1.423350598512367</v>
      </c>
    </row>
    <row r="36" spans="1:11" s="285" customFormat="1" ht="16.5" customHeight="1">
      <c r="A36" s="266" t="s">
        <v>333</v>
      </c>
      <c r="B36" s="267">
        <v>10047.26457073</v>
      </c>
      <c r="C36" s="267">
        <v>9273.706399510002</v>
      </c>
      <c r="D36" s="267">
        <v>9774.4680178045</v>
      </c>
      <c r="E36" s="268">
        <v>7855.08197085</v>
      </c>
      <c r="F36" s="269">
        <v>-773.5581712199983</v>
      </c>
      <c r="G36" s="297"/>
      <c r="H36" s="268">
        <v>-7.69919181260093</v>
      </c>
      <c r="I36" s="267">
        <v>-1919.3860469544998</v>
      </c>
      <c r="J36" s="268"/>
      <c r="K36" s="270">
        <v>-19.63673156900486</v>
      </c>
    </row>
    <row r="37" spans="1:11" s="285" customFormat="1" ht="16.5" customHeight="1">
      <c r="A37" s="271" t="s">
        <v>334</v>
      </c>
      <c r="B37" s="267">
        <v>10136.62372096203</v>
      </c>
      <c r="C37" s="267">
        <v>13588.668427930894</v>
      </c>
      <c r="D37" s="267">
        <v>11901.177529272247</v>
      </c>
      <c r="E37" s="268">
        <v>13084.076663762247</v>
      </c>
      <c r="F37" s="269">
        <v>3452.0447069688635</v>
      </c>
      <c r="G37" s="297"/>
      <c r="H37" s="268">
        <v>34.055172629425</v>
      </c>
      <c r="I37" s="267">
        <v>1182.8991344900005</v>
      </c>
      <c r="J37" s="268"/>
      <c r="K37" s="270">
        <v>9.939345342765712</v>
      </c>
    </row>
    <row r="38" spans="1:11" s="285" customFormat="1" ht="16.5" customHeight="1">
      <c r="A38" s="313" t="s">
        <v>335</v>
      </c>
      <c r="B38" s="267">
        <v>996.6286769799999</v>
      </c>
      <c r="C38" s="267">
        <v>1741.55847698</v>
      </c>
      <c r="D38" s="267">
        <v>852.91678677</v>
      </c>
      <c r="E38" s="268">
        <v>1006.3019452200001</v>
      </c>
      <c r="F38" s="269">
        <v>744.9298000000001</v>
      </c>
      <c r="G38" s="297"/>
      <c r="H38" s="268">
        <v>74.74496943608911</v>
      </c>
      <c r="I38" s="267">
        <v>153.38515845000006</v>
      </c>
      <c r="J38" s="268"/>
      <c r="K38" s="270">
        <v>17.983601780294464</v>
      </c>
    </row>
    <row r="39" spans="1:11" s="285" customFormat="1" ht="16.5" customHeight="1">
      <c r="A39" s="313" t="s">
        <v>336</v>
      </c>
      <c r="B39" s="267">
        <v>9139.995043982031</v>
      </c>
      <c r="C39" s="267">
        <v>11847.109950950893</v>
      </c>
      <c r="D39" s="267">
        <v>11048.260742502247</v>
      </c>
      <c r="E39" s="268">
        <v>12077.774718542247</v>
      </c>
      <c r="F39" s="269">
        <v>2707.1149069688618</v>
      </c>
      <c r="G39" s="297"/>
      <c r="H39" s="268">
        <v>29.61834108161015</v>
      </c>
      <c r="I39" s="267">
        <v>1029.5139760399998</v>
      </c>
      <c r="J39" s="268"/>
      <c r="K39" s="270">
        <v>9.318335256874395</v>
      </c>
    </row>
    <row r="40" spans="1:11" s="285" customFormat="1" ht="16.5" customHeight="1">
      <c r="A40" s="266" t="s">
        <v>337</v>
      </c>
      <c r="B40" s="267">
        <v>906851.9173838722</v>
      </c>
      <c r="C40" s="267">
        <v>960415.0558193512</v>
      </c>
      <c r="D40" s="267">
        <v>1101814.6734176553</v>
      </c>
      <c r="E40" s="268">
        <v>1119565.9878474828</v>
      </c>
      <c r="F40" s="269">
        <v>53563.13843547902</v>
      </c>
      <c r="G40" s="297"/>
      <c r="H40" s="268">
        <v>5.906492273843386</v>
      </c>
      <c r="I40" s="267">
        <v>17751.3144298275</v>
      </c>
      <c r="J40" s="268"/>
      <c r="K40" s="270">
        <v>1.6110980238414978</v>
      </c>
    </row>
    <row r="41" spans="1:11" s="285" customFormat="1" ht="16.5" customHeight="1">
      <c r="A41" s="271" t="s">
        <v>338</v>
      </c>
      <c r="B41" s="267">
        <v>885806.0161090732</v>
      </c>
      <c r="C41" s="267">
        <v>930685.1184670186</v>
      </c>
      <c r="D41" s="267">
        <v>1080542.098249849</v>
      </c>
      <c r="E41" s="268">
        <v>1089306.523028839</v>
      </c>
      <c r="F41" s="269">
        <v>44879.102357945405</v>
      </c>
      <c r="G41" s="297"/>
      <c r="H41" s="268">
        <v>5.066470710492357</v>
      </c>
      <c r="I41" s="267">
        <v>8764.424778989982</v>
      </c>
      <c r="J41" s="268"/>
      <c r="K41" s="270">
        <v>0.8111136801782823</v>
      </c>
    </row>
    <row r="42" spans="1:11" s="285" customFormat="1" ht="16.5" customHeight="1">
      <c r="A42" s="271" t="s">
        <v>339</v>
      </c>
      <c r="B42" s="267">
        <v>21045.901274799016</v>
      </c>
      <c r="C42" s="267">
        <v>29729.937352332658</v>
      </c>
      <c r="D42" s="267">
        <v>21272.57516780643</v>
      </c>
      <c r="E42" s="268">
        <v>30259.464818643934</v>
      </c>
      <c r="F42" s="269">
        <v>8684.036077533641</v>
      </c>
      <c r="G42" s="297"/>
      <c r="H42" s="268">
        <v>41.2623625101395</v>
      </c>
      <c r="I42" s="267">
        <v>8986.889650837504</v>
      </c>
      <c r="J42" s="268"/>
      <c r="K42" s="270">
        <v>42.24636453248085</v>
      </c>
    </row>
    <row r="43" spans="1:11" s="285" customFormat="1" ht="16.5" customHeight="1">
      <c r="A43" s="273" t="s">
        <v>340</v>
      </c>
      <c r="B43" s="274">
        <v>3523.58016732</v>
      </c>
      <c r="C43" s="274">
        <v>3323.083850902</v>
      </c>
      <c r="D43" s="274">
        <v>7153.402292969005</v>
      </c>
      <c r="E43" s="275">
        <v>5508.430596941001</v>
      </c>
      <c r="F43" s="276">
        <v>-200.49631641799988</v>
      </c>
      <c r="G43" s="314"/>
      <c r="H43" s="275">
        <v>-5.690130688029595</v>
      </c>
      <c r="I43" s="274">
        <v>-1644.9716960280048</v>
      </c>
      <c r="J43" s="275"/>
      <c r="K43" s="277">
        <v>-22.99565477597741</v>
      </c>
    </row>
    <row r="44" spans="1:11" s="285" customFormat="1" ht="16.5" customHeight="1" thickBot="1">
      <c r="A44" s="315" t="s">
        <v>301</v>
      </c>
      <c r="B44" s="278">
        <v>133114.97697776402</v>
      </c>
      <c r="C44" s="278">
        <v>146623.43125664344</v>
      </c>
      <c r="D44" s="278">
        <v>182561.24134614083</v>
      </c>
      <c r="E44" s="279">
        <v>243552.85832914308</v>
      </c>
      <c r="F44" s="280">
        <v>13508.45427887942</v>
      </c>
      <c r="G44" s="299"/>
      <c r="H44" s="279">
        <v>10.147959745458184</v>
      </c>
      <c r="I44" s="278">
        <v>60991.616983002255</v>
      </c>
      <c r="J44" s="279"/>
      <c r="K44" s="281">
        <v>33.408853124174684</v>
      </c>
    </row>
    <row r="45" spans="1:11" s="285" customFormat="1" ht="16.5" customHeight="1" thickTop="1">
      <c r="A45" s="284" t="s">
        <v>280</v>
      </c>
      <c r="B45" s="316"/>
      <c r="C45" s="257"/>
      <c r="D45" s="283"/>
      <c r="E45" s="283"/>
      <c r="F45" s="267"/>
      <c r="G45" s="267"/>
      <c r="H45" s="267"/>
      <c r="I45" s="267"/>
      <c r="J45" s="267"/>
      <c r="K45" s="26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I20" sqref="I20"/>
    </sheetView>
  </sheetViews>
  <sheetFormatPr defaultColWidth="11.00390625" defaultRowHeight="16.5" customHeight="1"/>
  <cols>
    <col min="1" max="1" width="46.7109375" style="285" bestFit="1" customWidth="1"/>
    <col min="2" max="2" width="10.57421875" style="285" bestFit="1" customWidth="1"/>
    <col min="3" max="3" width="11.421875" style="285" bestFit="1" customWidth="1"/>
    <col min="4" max="5" width="10.7109375" style="285" bestFit="1" customWidth="1"/>
    <col min="6" max="6" width="9.28125" style="285" bestFit="1" customWidth="1"/>
    <col min="7" max="7" width="2.421875" style="285" bestFit="1" customWidth="1"/>
    <col min="8" max="8" width="7.7109375" style="285" bestFit="1" customWidth="1"/>
    <col min="9" max="9" width="10.7109375" style="285" customWidth="1"/>
    <col min="10" max="10" width="2.140625" style="285" customWidth="1"/>
    <col min="11" max="11" width="7.7109375" style="285" bestFit="1" customWidth="1"/>
    <col min="12" max="16384" width="11.00390625" style="256" customWidth="1"/>
  </cols>
  <sheetData>
    <row r="1" spans="1:11" s="285" customFormat="1" ht="12.75">
      <c r="A1" s="1825" t="s">
        <v>822</v>
      </c>
      <c r="B1" s="1825"/>
      <c r="C1" s="1825"/>
      <c r="D1" s="1825"/>
      <c r="E1" s="1825"/>
      <c r="F1" s="1825"/>
      <c r="G1" s="1825"/>
      <c r="H1" s="1825"/>
      <c r="I1" s="1825"/>
      <c r="J1" s="1825"/>
      <c r="K1" s="1825"/>
    </row>
    <row r="2" spans="1:11" s="285" customFormat="1" ht="16.5" customHeight="1">
      <c r="A2" s="1826" t="s">
        <v>69</v>
      </c>
      <c r="B2" s="1826"/>
      <c r="C2" s="1826"/>
      <c r="D2" s="1826"/>
      <c r="E2" s="1826"/>
      <c r="F2" s="1826"/>
      <c r="G2" s="1826"/>
      <c r="H2" s="1826"/>
      <c r="I2" s="1826"/>
      <c r="J2" s="1826"/>
      <c r="K2" s="1826"/>
    </row>
    <row r="3" spans="1:11" s="285" customFormat="1" ht="16.5" customHeight="1" thickBot="1">
      <c r="A3" s="282"/>
      <c r="B3" s="316"/>
      <c r="C3" s="257"/>
      <c r="D3" s="257"/>
      <c r="E3" s="257"/>
      <c r="F3" s="257"/>
      <c r="G3" s="257"/>
      <c r="H3" s="257"/>
      <c r="I3" s="1827" t="s">
        <v>1</v>
      </c>
      <c r="J3" s="1827"/>
      <c r="K3" s="1827"/>
    </row>
    <row r="4" spans="1:11" s="285" customFormat="1" ht="13.5" thickTop="1">
      <c r="A4" s="259"/>
      <c r="B4" s="317">
        <v>2014</v>
      </c>
      <c r="C4" s="317">
        <v>2014</v>
      </c>
      <c r="D4" s="317">
        <v>2015</v>
      </c>
      <c r="E4" s="318">
        <v>2015</v>
      </c>
      <c r="F4" s="1836" t="s">
        <v>246</v>
      </c>
      <c r="G4" s="1837"/>
      <c r="H4" s="1837"/>
      <c r="I4" s="1837"/>
      <c r="J4" s="1837"/>
      <c r="K4" s="1838"/>
    </row>
    <row r="5" spans="1:11" s="285" customFormat="1" ht="12.75">
      <c r="A5" s="289" t="s">
        <v>282</v>
      </c>
      <c r="B5" s="301" t="s">
        <v>248</v>
      </c>
      <c r="C5" s="301" t="s">
        <v>249</v>
      </c>
      <c r="D5" s="301" t="s">
        <v>250</v>
      </c>
      <c r="E5" s="302" t="s">
        <v>251</v>
      </c>
      <c r="F5" s="1831" t="s">
        <v>23</v>
      </c>
      <c r="G5" s="1832"/>
      <c r="H5" s="1833"/>
      <c r="I5" s="1832" t="s">
        <v>25</v>
      </c>
      <c r="J5" s="1832"/>
      <c r="K5" s="1839"/>
    </row>
    <row r="6" spans="1:11" s="285" customFormat="1" ht="12.75">
      <c r="A6" s="289"/>
      <c r="B6" s="301"/>
      <c r="C6" s="301"/>
      <c r="D6" s="301"/>
      <c r="E6" s="302"/>
      <c r="F6" s="291" t="s">
        <v>18</v>
      </c>
      <c r="G6" s="292" t="s">
        <v>17</v>
      </c>
      <c r="H6" s="293" t="s">
        <v>252</v>
      </c>
      <c r="I6" s="290" t="s">
        <v>18</v>
      </c>
      <c r="J6" s="292" t="s">
        <v>17</v>
      </c>
      <c r="K6" s="294" t="s">
        <v>252</v>
      </c>
    </row>
    <row r="7" spans="1:11" s="285" customFormat="1" ht="16.5" customHeight="1">
      <c r="A7" s="261" t="s">
        <v>310</v>
      </c>
      <c r="B7" s="262">
        <v>200328.9315043301</v>
      </c>
      <c r="C7" s="262">
        <v>184967.55822410327</v>
      </c>
      <c r="D7" s="262">
        <v>230725.30529552922</v>
      </c>
      <c r="E7" s="263">
        <v>235859.15660415916</v>
      </c>
      <c r="F7" s="264">
        <v>-15361.373280226835</v>
      </c>
      <c r="G7" s="295"/>
      <c r="H7" s="263">
        <v>-7.668075282423597</v>
      </c>
      <c r="I7" s="262">
        <v>5133.851308629935</v>
      </c>
      <c r="J7" s="296"/>
      <c r="K7" s="265">
        <v>2.2250924327759094</v>
      </c>
    </row>
    <row r="8" spans="1:11" s="285" customFormat="1" ht="16.5" customHeight="1">
      <c r="A8" s="266" t="s">
        <v>311</v>
      </c>
      <c r="B8" s="267">
        <v>4228.3166725621</v>
      </c>
      <c r="C8" s="267">
        <v>3763.1948246233055</v>
      </c>
      <c r="D8" s="267">
        <v>5539.380841598802</v>
      </c>
      <c r="E8" s="268">
        <v>4347.5611584463</v>
      </c>
      <c r="F8" s="269">
        <v>-465.1218479387949</v>
      </c>
      <c r="G8" s="297"/>
      <c r="H8" s="268">
        <v>-11.000165880597576</v>
      </c>
      <c r="I8" s="267">
        <v>-1191.819683152502</v>
      </c>
      <c r="J8" s="268"/>
      <c r="K8" s="270">
        <v>-21.515395262271106</v>
      </c>
    </row>
    <row r="9" spans="1:11" s="285" customFormat="1" ht="16.5" customHeight="1">
      <c r="A9" s="266" t="s">
        <v>312</v>
      </c>
      <c r="B9" s="267">
        <v>4196.3146141591005</v>
      </c>
      <c r="C9" s="267">
        <v>3714.1752452133055</v>
      </c>
      <c r="D9" s="267">
        <v>5502.783634638802</v>
      </c>
      <c r="E9" s="268">
        <v>4301.4156988473005</v>
      </c>
      <c r="F9" s="269">
        <v>-482.139368945795</v>
      </c>
      <c r="G9" s="297"/>
      <c r="H9" s="268">
        <v>-11.489590587868992</v>
      </c>
      <c r="I9" s="267">
        <v>-1201.3679357915016</v>
      </c>
      <c r="J9" s="268"/>
      <c r="K9" s="270">
        <v>-21.83200386490134</v>
      </c>
    </row>
    <row r="10" spans="1:11" s="285" customFormat="1" ht="16.5" customHeight="1">
      <c r="A10" s="266" t="s">
        <v>313</v>
      </c>
      <c r="B10" s="267">
        <v>32.002058403</v>
      </c>
      <c r="C10" s="267">
        <v>49.019579410000006</v>
      </c>
      <c r="D10" s="267">
        <v>36.59720696</v>
      </c>
      <c r="E10" s="268">
        <v>46.14545959900001</v>
      </c>
      <c r="F10" s="269">
        <v>17.017521007000006</v>
      </c>
      <c r="G10" s="297"/>
      <c r="H10" s="268">
        <v>53.1763325742969</v>
      </c>
      <c r="I10" s="267">
        <v>9.548252639000012</v>
      </c>
      <c r="J10" s="268"/>
      <c r="K10" s="270">
        <v>26.09011296800889</v>
      </c>
    </row>
    <row r="11" spans="1:11" s="285" customFormat="1" ht="16.5" customHeight="1">
      <c r="A11" s="266" t="s">
        <v>314</v>
      </c>
      <c r="B11" s="267">
        <v>108357.4886662195</v>
      </c>
      <c r="C11" s="267">
        <v>97960.48467043442</v>
      </c>
      <c r="D11" s="267">
        <v>120640.84178132276</v>
      </c>
      <c r="E11" s="268">
        <v>124668.77674136263</v>
      </c>
      <c r="F11" s="269">
        <v>-10397.003995785082</v>
      </c>
      <c r="G11" s="297"/>
      <c r="H11" s="268">
        <v>-9.595095017208859</v>
      </c>
      <c r="I11" s="267">
        <v>4027.934960039871</v>
      </c>
      <c r="J11" s="268"/>
      <c r="K11" s="270">
        <v>3.3387822072238422</v>
      </c>
    </row>
    <row r="12" spans="1:11" s="285" customFormat="1" ht="16.5" customHeight="1">
      <c r="A12" s="266" t="s">
        <v>312</v>
      </c>
      <c r="B12" s="267">
        <v>108284.4620100195</v>
      </c>
      <c r="C12" s="267">
        <v>97875.61164331877</v>
      </c>
      <c r="D12" s="267">
        <v>120543.67779757036</v>
      </c>
      <c r="E12" s="268">
        <v>124566.40116292023</v>
      </c>
      <c r="F12" s="269">
        <v>-10408.850366700732</v>
      </c>
      <c r="G12" s="297"/>
      <c r="H12" s="268">
        <v>-9.612505962062782</v>
      </c>
      <c r="I12" s="267">
        <v>4022.7233653498697</v>
      </c>
      <c r="J12" s="268"/>
      <c r="K12" s="270">
        <v>3.3371500180252096</v>
      </c>
    </row>
    <row r="13" spans="1:11" s="285" customFormat="1" ht="16.5" customHeight="1">
      <c r="A13" s="266" t="s">
        <v>313</v>
      </c>
      <c r="B13" s="267">
        <v>73.0266562</v>
      </c>
      <c r="C13" s="267">
        <v>84.87302711565</v>
      </c>
      <c r="D13" s="267">
        <v>97.16398375240001</v>
      </c>
      <c r="E13" s="268">
        <v>102.37557844239998</v>
      </c>
      <c r="F13" s="269">
        <v>11.846370915649999</v>
      </c>
      <c r="G13" s="297"/>
      <c r="H13" s="268">
        <v>16.221981851676233</v>
      </c>
      <c r="I13" s="267">
        <v>5.21159468999997</v>
      </c>
      <c r="J13" s="268"/>
      <c r="K13" s="270">
        <v>5.363710388080131</v>
      </c>
    </row>
    <row r="14" spans="1:11" s="285" customFormat="1" ht="16.5" customHeight="1">
      <c r="A14" s="266" t="s">
        <v>315</v>
      </c>
      <c r="B14" s="267">
        <v>55395.1440574</v>
      </c>
      <c r="C14" s="267">
        <v>53654.97634032</v>
      </c>
      <c r="D14" s="267">
        <v>62212.660399759996</v>
      </c>
      <c r="E14" s="268">
        <v>63591.722906461</v>
      </c>
      <c r="F14" s="269">
        <v>-1740.167717080003</v>
      </c>
      <c r="G14" s="297"/>
      <c r="H14" s="268">
        <v>-3.141372311040216</v>
      </c>
      <c r="I14" s="267">
        <v>1379.0625067010042</v>
      </c>
      <c r="J14" s="268"/>
      <c r="K14" s="270">
        <v>2.216691100878117</v>
      </c>
    </row>
    <row r="15" spans="1:11" s="285" customFormat="1" ht="16.5" customHeight="1">
      <c r="A15" s="266" t="s">
        <v>312</v>
      </c>
      <c r="B15" s="267">
        <v>54980.061257400004</v>
      </c>
      <c r="C15" s="267">
        <v>53620.670540319996</v>
      </c>
      <c r="D15" s="267">
        <v>62182.04449976</v>
      </c>
      <c r="E15" s="268">
        <v>63530.169881461</v>
      </c>
      <c r="F15" s="269">
        <v>-1359.3907170800085</v>
      </c>
      <c r="G15" s="297"/>
      <c r="H15" s="268">
        <v>-2.4725158284487034</v>
      </c>
      <c r="I15" s="267">
        <v>1348.1253817010002</v>
      </c>
      <c r="J15" s="268"/>
      <c r="K15" s="270">
        <v>2.1680300037516513</v>
      </c>
    </row>
    <row r="16" spans="1:11" s="285" customFormat="1" ht="16.5" customHeight="1">
      <c r="A16" s="266" t="s">
        <v>313</v>
      </c>
      <c r="B16" s="267">
        <v>415.0828</v>
      </c>
      <c r="C16" s="267">
        <v>34.3058</v>
      </c>
      <c r="D16" s="267">
        <v>30.615900000000003</v>
      </c>
      <c r="E16" s="268">
        <v>61.553025</v>
      </c>
      <c r="F16" s="269">
        <v>-380.77700000000004</v>
      </c>
      <c r="G16" s="297"/>
      <c r="H16" s="268">
        <v>-91.73519114740482</v>
      </c>
      <c r="I16" s="267">
        <v>30.937124999999995</v>
      </c>
      <c r="J16" s="268"/>
      <c r="K16" s="270">
        <v>101.04920972435889</v>
      </c>
    </row>
    <row r="17" spans="1:11" s="285" customFormat="1" ht="16.5" customHeight="1">
      <c r="A17" s="266" t="s">
        <v>316</v>
      </c>
      <c r="B17" s="267">
        <v>32040.491614798506</v>
      </c>
      <c r="C17" s="267">
        <v>29317.431503595548</v>
      </c>
      <c r="D17" s="267">
        <v>41997.04531858469</v>
      </c>
      <c r="E17" s="268">
        <v>42914.954312379225</v>
      </c>
      <c r="F17" s="269">
        <v>-2723.060111202958</v>
      </c>
      <c r="G17" s="297"/>
      <c r="H17" s="268">
        <v>-8.498808769667134</v>
      </c>
      <c r="I17" s="267">
        <v>917.9089937945319</v>
      </c>
      <c r="J17" s="268"/>
      <c r="K17" s="270">
        <v>2.185651363879009</v>
      </c>
    </row>
    <row r="18" spans="1:11" s="285" customFormat="1" ht="16.5" customHeight="1">
      <c r="A18" s="266" t="s">
        <v>312</v>
      </c>
      <c r="B18" s="267">
        <v>32002.949652725507</v>
      </c>
      <c r="C18" s="267">
        <v>29304.993420115497</v>
      </c>
      <c r="D18" s="267">
        <v>41472.60886178549</v>
      </c>
      <c r="E18" s="268">
        <v>42583.20048848922</v>
      </c>
      <c r="F18" s="269">
        <v>-2697.9562326100095</v>
      </c>
      <c r="G18" s="297"/>
      <c r="H18" s="268">
        <v>-8.43033614678152</v>
      </c>
      <c r="I18" s="267">
        <v>1110.591626703732</v>
      </c>
      <c r="J18" s="268"/>
      <c r="K18" s="270">
        <v>2.677891883785192</v>
      </c>
    </row>
    <row r="19" spans="1:11" s="285" customFormat="1" ht="16.5" customHeight="1">
      <c r="A19" s="266" t="s">
        <v>313</v>
      </c>
      <c r="B19" s="267">
        <v>37.54196207299999</v>
      </c>
      <c r="C19" s="267">
        <v>12.438083480049999</v>
      </c>
      <c r="D19" s="267">
        <v>524.4364567992001</v>
      </c>
      <c r="E19" s="268">
        <v>331.75382389000004</v>
      </c>
      <c r="F19" s="269">
        <v>-25.103878592949997</v>
      </c>
      <c r="G19" s="297"/>
      <c r="H19" s="268">
        <v>-66.86885076527365</v>
      </c>
      <c r="I19" s="267">
        <v>-192.68263290920004</v>
      </c>
      <c r="J19" s="268"/>
      <c r="K19" s="270">
        <v>-36.740892134998106</v>
      </c>
    </row>
    <row r="20" spans="1:11" s="285" customFormat="1" ht="16.5" customHeight="1">
      <c r="A20" s="266" t="s">
        <v>317</v>
      </c>
      <c r="B20" s="267">
        <v>307.49049335</v>
      </c>
      <c r="C20" s="267">
        <v>271.47088513</v>
      </c>
      <c r="D20" s="267">
        <v>335.3769542630001</v>
      </c>
      <c r="E20" s="268">
        <v>336.14148551000005</v>
      </c>
      <c r="F20" s="269">
        <v>-36.01960822000001</v>
      </c>
      <c r="G20" s="297"/>
      <c r="H20" s="268">
        <v>-11.714055881071033</v>
      </c>
      <c r="I20" s="267">
        <v>0.7645312469999794</v>
      </c>
      <c r="J20" s="268"/>
      <c r="K20" s="270">
        <v>0.22796177175621904</v>
      </c>
    </row>
    <row r="21" spans="1:11" s="285" customFormat="1" ht="16.5" customHeight="1">
      <c r="A21" s="261" t="s">
        <v>318</v>
      </c>
      <c r="B21" s="262">
        <v>0</v>
      </c>
      <c r="C21" s="262">
        <v>0</v>
      </c>
      <c r="D21" s="262">
        <v>0</v>
      </c>
      <c r="E21" s="263">
        <v>0</v>
      </c>
      <c r="F21" s="264">
        <v>0</v>
      </c>
      <c r="G21" s="295"/>
      <c r="H21" s="263"/>
      <c r="I21" s="262">
        <v>0</v>
      </c>
      <c r="J21" s="263"/>
      <c r="K21" s="265"/>
    </row>
    <row r="22" spans="1:11" s="285" customFormat="1" ht="16.5" customHeight="1">
      <c r="A22" s="261" t="s">
        <v>319</v>
      </c>
      <c r="B22" s="262">
        <v>0</v>
      </c>
      <c r="C22" s="262">
        <v>0</v>
      </c>
      <c r="D22" s="262">
        <v>0</v>
      </c>
      <c r="E22" s="263">
        <v>0</v>
      </c>
      <c r="F22" s="264">
        <v>0</v>
      </c>
      <c r="G22" s="295"/>
      <c r="H22" s="263"/>
      <c r="I22" s="262">
        <v>0</v>
      </c>
      <c r="J22" s="263"/>
      <c r="K22" s="265"/>
    </row>
    <row r="23" spans="1:11" s="285" customFormat="1" ht="16.5" customHeight="1">
      <c r="A23" s="305" t="s">
        <v>320</v>
      </c>
      <c r="B23" s="262">
        <v>55044.492350447166</v>
      </c>
      <c r="C23" s="262">
        <v>53281.385817343566</v>
      </c>
      <c r="D23" s="262">
        <v>57998.07882860672</v>
      </c>
      <c r="E23" s="263">
        <v>60041.132166110096</v>
      </c>
      <c r="F23" s="264">
        <v>-1763.1065331036007</v>
      </c>
      <c r="G23" s="295"/>
      <c r="H23" s="263">
        <v>-3.2030571230970355</v>
      </c>
      <c r="I23" s="262">
        <v>2043.0533375033774</v>
      </c>
      <c r="J23" s="263"/>
      <c r="K23" s="265">
        <v>3.5226224364102054</v>
      </c>
    </row>
    <row r="24" spans="1:11" s="285" customFormat="1" ht="16.5" customHeight="1">
      <c r="A24" s="306" t="s">
        <v>321</v>
      </c>
      <c r="B24" s="267">
        <v>26219.487117999997</v>
      </c>
      <c r="C24" s="267">
        <v>24840.11082244</v>
      </c>
      <c r="D24" s="267">
        <v>27534.729094000002</v>
      </c>
      <c r="E24" s="268">
        <v>27551.669919000004</v>
      </c>
      <c r="F24" s="269">
        <v>-1379.376295559996</v>
      </c>
      <c r="G24" s="297"/>
      <c r="H24" s="268">
        <v>-5.260882065893033</v>
      </c>
      <c r="I24" s="267">
        <v>16.940825000001496</v>
      </c>
      <c r="J24" s="268"/>
      <c r="K24" s="270">
        <v>0.06152530116482248</v>
      </c>
    </row>
    <row r="25" spans="1:11" s="285" customFormat="1" ht="16.5" customHeight="1">
      <c r="A25" s="306" t="s">
        <v>322</v>
      </c>
      <c r="B25" s="267">
        <v>9026.477110959195</v>
      </c>
      <c r="C25" s="267">
        <v>14130.186094267081</v>
      </c>
      <c r="D25" s="267">
        <v>11783.224564359436</v>
      </c>
      <c r="E25" s="268">
        <v>18365.475135893208</v>
      </c>
      <c r="F25" s="269">
        <v>5103.708983307886</v>
      </c>
      <c r="G25" s="297"/>
      <c r="H25" s="268">
        <v>56.541537972897416</v>
      </c>
      <c r="I25" s="267">
        <v>6582.250571533772</v>
      </c>
      <c r="J25" s="268"/>
      <c r="K25" s="270">
        <v>55.86119941601571</v>
      </c>
    </row>
    <row r="26" spans="1:11" s="285" customFormat="1" ht="16.5" customHeight="1">
      <c r="A26" s="306" t="s">
        <v>323</v>
      </c>
      <c r="B26" s="267">
        <v>19798.52812148797</v>
      </c>
      <c r="C26" s="267">
        <v>14311.088900636481</v>
      </c>
      <c r="D26" s="267">
        <v>18680.12517024728</v>
      </c>
      <c r="E26" s="268">
        <v>14123.987111216888</v>
      </c>
      <c r="F26" s="269">
        <v>-5487.439220851487</v>
      </c>
      <c r="G26" s="297"/>
      <c r="H26" s="268">
        <v>-27.71639986154221</v>
      </c>
      <c r="I26" s="267">
        <v>-4556.1380590303925</v>
      </c>
      <c r="J26" s="268"/>
      <c r="K26" s="270">
        <v>-24.390297267853263</v>
      </c>
    </row>
    <row r="27" spans="1:11" s="285" customFormat="1" ht="16.5" customHeight="1">
      <c r="A27" s="307" t="s">
        <v>324</v>
      </c>
      <c r="B27" s="308">
        <v>255373.42385477727</v>
      </c>
      <c r="C27" s="308">
        <v>238248.94404144684</v>
      </c>
      <c r="D27" s="308">
        <v>288723.38412413595</v>
      </c>
      <c r="E27" s="309">
        <v>295900.28877026925</v>
      </c>
      <c r="F27" s="310">
        <v>-17124.47981333043</v>
      </c>
      <c r="G27" s="311"/>
      <c r="H27" s="309">
        <v>-6.705662458858121</v>
      </c>
      <c r="I27" s="308">
        <v>7176.9046461333055</v>
      </c>
      <c r="J27" s="309"/>
      <c r="K27" s="312">
        <v>2.4857372283526615</v>
      </c>
    </row>
    <row r="28" spans="1:11" s="285" customFormat="1" ht="16.5" customHeight="1">
      <c r="A28" s="261" t="s">
        <v>325</v>
      </c>
      <c r="B28" s="262">
        <v>14644.172939968996</v>
      </c>
      <c r="C28" s="262">
        <v>14696.355684999007</v>
      </c>
      <c r="D28" s="262">
        <v>18683.720312650003</v>
      </c>
      <c r="E28" s="263">
        <v>18684.960541001</v>
      </c>
      <c r="F28" s="264">
        <v>52.182745030011574</v>
      </c>
      <c r="G28" s="295"/>
      <c r="H28" s="263">
        <v>0.3563379457749155</v>
      </c>
      <c r="I28" s="262">
        <v>1.2402283509982226</v>
      </c>
      <c r="J28" s="263"/>
      <c r="K28" s="265">
        <v>0.0066380160387999034</v>
      </c>
    </row>
    <row r="29" spans="1:11" s="285" customFormat="1" ht="16.5" customHeight="1">
      <c r="A29" s="266" t="s">
        <v>326</v>
      </c>
      <c r="B29" s="267">
        <v>6125.732077618995</v>
      </c>
      <c r="C29" s="267">
        <v>5124.303728449004</v>
      </c>
      <c r="D29" s="267">
        <v>6894.109523590002</v>
      </c>
      <c r="E29" s="268">
        <v>6249.634864809001</v>
      </c>
      <c r="F29" s="269">
        <v>-1001.4283491699916</v>
      </c>
      <c r="G29" s="297"/>
      <c r="H29" s="268">
        <v>-16.347896651060125</v>
      </c>
      <c r="I29" s="267">
        <v>-644.4746587810014</v>
      </c>
      <c r="J29" s="268"/>
      <c r="K29" s="270">
        <v>-9.348192925797921</v>
      </c>
    </row>
    <row r="30" spans="1:11" s="285" customFormat="1" ht="16.5" customHeight="1">
      <c r="A30" s="266" t="s">
        <v>327</v>
      </c>
      <c r="B30" s="267">
        <v>8221.41105572</v>
      </c>
      <c r="C30" s="267">
        <v>9323.145156660003</v>
      </c>
      <c r="D30" s="267">
        <v>11483.83710593</v>
      </c>
      <c r="E30" s="268">
        <v>12078.455743560002</v>
      </c>
      <c r="F30" s="269">
        <v>1101.7341009400025</v>
      </c>
      <c r="G30" s="297"/>
      <c r="H30" s="268">
        <v>13.400790855402821</v>
      </c>
      <c r="I30" s="267">
        <v>594.6186376300011</v>
      </c>
      <c r="J30" s="268"/>
      <c r="K30" s="270">
        <v>5.1778741908743475</v>
      </c>
    </row>
    <row r="31" spans="1:11" s="285" customFormat="1" ht="16.5" customHeight="1">
      <c r="A31" s="266" t="s">
        <v>328</v>
      </c>
      <c r="B31" s="267">
        <v>88.41603593999999</v>
      </c>
      <c r="C31" s="267">
        <v>46.60540516</v>
      </c>
      <c r="D31" s="267">
        <v>84.49011687999999</v>
      </c>
      <c r="E31" s="268">
        <v>58.845930419999995</v>
      </c>
      <c r="F31" s="269">
        <v>-41.81063077999999</v>
      </c>
      <c r="G31" s="297"/>
      <c r="H31" s="268">
        <v>-47.28851540954981</v>
      </c>
      <c r="I31" s="267">
        <v>-25.644186459999993</v>
      </c>
      <c r="J31" s="268"/>
      <c r="K31" s="270">
        <v>-30.35169959158896</v>
      </c>
    </row>
    <row r="32" spans="1:11" s="285" customFormat="1" ht="16.5" customHeight="1">
      <c r="A32" s="266" t="s">
        <v>329</v>
      </c>
      <c r="B32" s="267">
        <v>206.12077069</v>
      </c>
      <c r="C32" s="267">
        <v>201.79623472999998</v>
      </c>
      <c r="D32" s="267">
        <v>220.86995025000002</v>
      </c>
      <c r="E32" s="268">
        <v>283.21667521200004</v>
      </c>
      <c r="F32" s="269">
        <v>-4.32453596000002</v>
      </c>
      <c r="G32" s="297"/>
      <c r="H32" s="268">
        <v>-2.098059281227899</v>
      </c>
      <c r="I32" s="267">
        <v>62.346724962000025</v>
      </c>
      <c r="J32" s="268"/>
      <c r="K32" s="270">
        <v>28.227798707533786</v>
      </c>
    </row>
    <row r="33" spans="1:11" s="285" customFormat="1" ht="16.5" customHeight="1">
      <c r="A33" s="266" t="s">
        <v>330</v>
      </c>
      <c r="B33" s="267">
        <v>2.493</v>
      </c>
      <c r="C33" s="267">
        <v>0.5051599999999999</v>
      </c>
      <c r="D33" s="267">
        <v>0.413616</v>
      </c>
      <c r="E33" s="268">
        <v>14.807327</v>
      </c>
      <c r="F33" s="269">
        <v>-1.9878399999999998</v>
      </c>
      <c r="G33" s="297"/>
      <c r="H33" s="268">
        <v>-79.73686321700761</v>
      </c>
      <c r="I33" s="267">
        <v>14.393711000000001</v>
      </c>
      <c r="J33" s="268"/>
      <c r="K33" s="270">
        <v>3479.969585315849</v>
      </c>
    </row>
    <row r="34" spans="1:11" s="285" customFormat="1" ht="16.5" customHeight="1">
      <c r="A34" s="298" t="s">
        <v>331</v>
      </c>
      <c r="B34" s="262">
        <v>223339.6768422248</v>
      </c>
      <c r="C34" s="262">
        <v>209319.2938808896</v>
      </c>
      <c r="D34" s="262">
        <v>253591.78598665103</v>
      </c>
      <c r="E34" s="263">
        <v>260027.44952052535</v>
      </c>
      <c r="F34" s="264">
        <v>-14020.382961335214</v>
      </c>
      <c r="G34" s="295"/>
      <c r="H34" s="263">
        <v>-6.27760510786434</v>
      </c>
      <c r="I34" s="262">
        <v>6435.663533874322</v>
      </c>
      <c r="J34" s="263"/>
      <c r="K34" s="265">
        <v>2.537804412250597</v>
      </c>
    </row>
    <row r="35" spans="1:11" s="285" customFormat="1" ht="16.5" customHeight="1">
      <c r="A35" s="266" t="s">
        <v>332</v>
      </c>
      <c r="B35" s="267">
        <v>2744.3</v>
      </c>
      <c r="C35" s="267">
        <v>2645.35</v>
      </c>
      <c r="D35" s="267">
        <v>3087.8</v>
      </c>
      <c r="E35" s="268">
        <v>3628.15</v>
      </c>
      <c r="F35" s="269">
        <v>-98.95000000000027</v>
      </c>
      <c r="G35" s="297"/>
      <c r="H35" s="268">
        <v>-3.6056553583791957</v>
      </c>
      <c r="I35" s="267">
        <v>540.3499999999999</v>
      </c>
      <c r="J35" s="268"/>
      <c r="K35" s="270">
        <v>17.499514217242044</v>
      </c>
    </row>
    <row r="36" spans="1:11" s="285" customFormat="1" ht="16.5" customHeight="1">
      <c r="A36" s="266" t="s">
        <v>333</v>
      </c>
      <c r="B36" s="267">
        <v>273.72200813</v>
      </c>
      <c r="C36" s="267">
        <v>308.67517722</v>
      </c>
      <c r="D36" s="267">
        <v>195.92159383</v>
      </c>
      <c r="E36" s="268">
        <v>206.48494699</v>
      </c>
      <c r="F36" s="269">
        <v>34.95316909000002</v>
      </c>
      <c r="G36" s="297"/>
      <c r="H36" s="268">
        <v>12.769586679854969</v>
      </c>
      <c r="I36" s="267">
        <v>10.563353159999991</v>
      </c>
      <c r="J36" s="268"/>
      <c r="K36" s="270">
        <v>5.391622716771971</v>
      </c>
    </row>
    <row r="37" spans="1:11" s="285" customFormat="1" ht="16.5" customHeight="1">
      <c r="A37" s="271" t="s">
        <v>334</v>
      </c>
      <c r="B37" s="267">
        <v>50514.5238601137</v>
      </c>
      <c r="C37" s="267">
        <v>45669.7161473383</v>
      </c>
      <c r="D37" s="267">
        <v>54041.7393191083</v>
      </c>
      <c r="E37" s="268">
        <v>56731.781958168285</v>
      </c>
      <c r="F37" s="269">
        <v>-4844.8077127754</v>
      </c>
      <c r="G37" s="297"/>
      <c r="H37" s="268">
        <v>-9.590920279070202</v>
      </c>
      <c r="I37" s="267">
        <v>2690.0426390599823</v>
      </c>
      <c r="J37" s="268"/>
      <c r="K37" s="270">
        <v>4.977712917742501</v>
      </c>
    </row>
    <row r="38" spans="1:11" s="285" customFormat="1" ht="16.5" customHeight="1">
      <c r="A38" s="313" t="s">
        <v>335</v>
      </c>
      <c r="B38" s="267">
        <v>0</v>
      </c>
      <c r="C38" s="267">
        <v>0</v>
      </c>
      <c r="D38" s="267">
        <v>0</v>
      </c>
      <c r="E38" s="268">
        <v>0</v>
      </c>
      <c r="F38" s="269">
        <v>0</v>
      </c>
      <c r="G38" s="297"/>
      <c r="H38" s="268"/>
      <c r="I38" s="267">
        <v>0</v>
      </c>
      <c r="J38" s="268"/>
      <c r="K38" s="270"/>
    </row>
    <row r="39" spans="1:11" s="285" customFormat="1" ht="16.5" customHeight="1">
      <c r="A39" s="313" t="s">
        <v>336</v>
      </c>
      <c r="B39" s="267">
        <v>50514.5238601137</v>
      </c>
      <c r="C39" s="267">
        <v>45669.7161473383</v>
      </c>
      <c r="D39" s="267">
        <v>54041.7393191083</v>
      </c>
      <c r="E39" s="268">
        <v>56731.781958168285</v>
      </c>
      <c r="F39" s="269">
        <v>-4844.8077127754</v>
      </c>
      <c r="G39" s="297"/>
      <c r="H39" s="268">
        <v>-9.590920279070202</v>
      </c>
      <c r="I39" s="267">
        <v>2690.0426390599823</v>
      </c>
      <c r="J39" s="268"/>
      <c r="K39" s="270">
        <v>4.977712917742501</v>
      </c>
    </row>
    <row r="40" spans="1:11" s="285" customFormat="1" ht="16.5" customHeight="1">
      <c r="A40" s="266" t="s">
        <v>337</v>
      </c>
      <c r="B40" s="267">
        <v>169807.1309739811</v>
      </c>
      <c r="C40" s="267">
        <v>160695.5525563313</v>
      </c>
      <c r="D40" s="267">
        <v>196266.32507371274</v>
      </c>
      <c r="E40" s="268">
        <v>199461.03261536706</v>
      </c>
      <c r="F40" s="269">
        <v>-9111.578417649813</v>
      </c>
      <c r="G40" s="297"/>
      <c r="H40" s="268">
        <v>-5.365839682578433</v>
      </c>
      <c r="I40" s="267">
        <v>3194.707541654323</v>
      </c>
      <c r="J40" s="268"/>
      <c r="K40" s="270">
        <v>1.6277410505620211</v>
      </c>
    </row>
    <row r="41" spans="1:11" s="285" customFormat="1" ht="16.5" customHeight="1">
      <c r="A41" s="271" t="s">
        <v>338</v>
      </c>
      <c r="B41" s="267">
        <v>166791.37957551968</v>
      </c>
      <c r="C41" s="267">
        <v>156611.35371423428</v>
      </c>
      <c r="D41" s="267">
        <v>193415.79534573623</v>
      </c>
      <c r="E41" s="268">
        <v>194986.70833934456</v>
      </c>
      <c r="F41" s="269">
        <v>-10180.025861285394</v>
      </c>
      <c r="G41" s="297"/>
      <c r="H41" s="268">
        <v>-6.103448443914386</v>
      </c>
      <c r="I41" s="267">
        <v>1570.9129936083336</v>
      </c>
      <c r="J41" s="268"/>
      <c r="K41" s="270">
        <v>0.8121947800593441</v>
      </c>
    </row>
    <row r="42" spans="1:11" s="285" customFormat="1" ht="16.5" customHeight="1">
      <c r="A42" s="271" t="s">
        <v>339</v>
      </c>
      <c r="B42" s="267">
        <v>3015.7513984614275</v>
      </c>
      <c r="C42" s="267">
        <v>4084.198842097002</v>
      </c>
      <c r="D42" s="267">
        <v>2850.5297279765</v>
      </c>
      <c r="E42" s="268">
        <v>4474.3242760225</v>
      </c>
      <c r="F42" s="269">
        <v>1068.4474436355745</v>
      </c>
      <c r="G42" s="297"/>
      <c r="H42" s="268">
        <v>35.42889656556817</v>
      </c>
      <c r="I42" s="267">
        <v>1623.7945480460003</v>
      </c>
      <c r="J42" s="268"/>
      <c r="K42" s="270">
        <v>56.964659309084986</v>
      </c>
    </row>
    <row r="43" spans="1:11" s="285" customFormat="1" ht="16.5" customHeight="1">
      <c r="A43" s="273" t="s">
        <v>340</v>
      </c>
      <c r="B43" s="274">
        <v>0</v>
      </c>
      <c r="C43" s="274">
        <v>0</v>
      </c>
      <c r="D43" s="274">
        <v>0</v>
      </c>
      <c r="E43" s="275">
        <v>0</v>
      </c>
      <c r="F43" s="276">
        <v>0</v>
      </c>
      <c r="G43" s="314"/>
      <c r="H43" s="275"/>
      <c r="I43" s="274">
        <v>0</v>
      </c>
      <c r="J43" s="275"/>
      <c r="K43" s="277"/>
    </row>
    <row r="44" spans="1:11" s="285" customFormat="1" ht="16.5" customHeight="1" thickBot="1">
      <c r="A44" s="315" t="s">
        <v>301</v>
      </c>
      <c r="B44" s="278">
        <v>17389.575101283524</v>
      </c>
      <c r="C44" s="278">
        <v>14233.294461761865</v>
      </c>
      <c r="D44" s="278">
        <v>16447.873697629497</v>
      </c>
      <c r="E44" s="279">
        <v>17187.8823974649</v>
      </c>
      <c r="F44" s="280">
        <v>-3156.2806395216594</v>
      </c>
      <c r="G44" s="299"/>
      <c r="H44" s="279">
        <v>-18.150418403775113</v>
      </c>
      <c r="I44" s="278">
        <v>740.0086998354018</v>
      </c>
      <c r="J44" s="279"/>
      <c r="K44" s="281">
        <v>4.49911467852561</v>
      </c>
    </row>
    <row r="45" spans="1:11" s="285" customFormat="1" ht="16.5" customHeight="1" thickTop="1">
      <c r="A45" s="284" t="s">
        <v>280</v>
      </c>
      <c r="B45" s="316"/>
      <c r="C45" s="257"/>
      <c r="D45" s="283"/>
      <c r="E45" s="283"/>
      <c r="F45" s="267"/>
      <c r="G45" s="267"/>
      <c r="H45" s="267"/>
      <c r="I45" s="267"/>
      <c r="J45" s="267"/>
      <c r="K45" s="26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I20" sqref="I20"/>
    </sheetView>
  </sheetViews>
  <sheetFormatPr defaultColWidth="11.00390625" defaultRowHeight="16.5" customHeight="1"/>
  <cols>
    <col min="1" max="1" width="46.7109375" style="285" bestFit="1" customWidth="1"/>
    <col min="2" max="2" width="10.57421875" style="285" bestFit="1" customWidth="1"/>
    <col min="3" max="3" width="11.421875" style="285" bestFit="1" customWidth="1"/>
    <col min="4" max="5" width="10.7109375" style="285" bestFit="1" customWidth="1"/>
    <col min="6" max="6" width="9.28125" style="285" bestFit="1" customWidth="1"/>
    <col min="7" max="7" width="2.421875" style="285" bestFit="1" customWidth="1"/>
    <col min="8" max="8" width="7.7109375" style="285" bestFit="1" customWidth="1"/>
    <col min="9" max="9" width="10.7109375" style="285" customWidth="1"/>
    <col min="10" max="10" width="2.140625" style="285" customWidth="1"/>
    <col min="11" max="11" width="7.7109375" style="285" bestFit="1" customWidth="1"/>
    <col min="12" max="16384" width="11.00390625" style="256" customWidth="1"/>
  </cols>
  <sheetData>
    <row r="1" spans="1:11" s="285" customFormat="1" ht="12.75">
      <c r="A1" s="1825" t="s">
        <v>823</v>
      </c>
      <c r="B1" s="1825"/>
      <c r="C1" s="1825"/>
      <c r="D1" s="1825"/>
      <c r="E1" s="1825"/>
      <c r="F1" s="1825"/>
      <c r="G1" s="1825"/>
      <c r="H1" s="1825"/>
      <c r="I1" s="1825"/>
      <c r="J1" s="1825"/>
      <c r="K1" s="1825"/>
    </row>
    <row r="2" spans="1:11" s="285" customFormat="1" ht="16.5" customHeight="1">
      <c r="A2" s="1826" t="s">
        <v>70</v>
      </c>
      <c r="B2" s="1826"/>
      <c r="C2" s="1826"/>
      <c r="D2" s="1826"/>
      <c r="E2" s="1826"/>
      <c r="F2" s="1826"/>
      <c r="G2" s="1826"/>
      <c r="H2" s="1826"/>
      <c r="I2" s="1826"/>
      <c r="J2" s="1826"/>
      <c r="K2" s="1826"/>
    </row>
    <row r="3" spans="1:11" s="285" customFormat="1" ht="16.5" customHeight="1" thickBot="1">
      <c r="A3" s="282"/>
      <c r="B3" s="316"/>
      <c r="C3" s="257"/>
      <c r="D3" s="257"/>
      <c r="E3" s="257"/>
      <c r="F3" s="257"/>
      <c r="G3" s="257"/>
      <c r="H3" s="257"/>
      <c r="I3" s="1827" t="s">
        <v>1</v>
      </c>
      <c r="J3" s="1827"/>
      <c r="K3" s="1827"/>
    </row>
    <row r="4" spans="1:11" s="285" customFormat="1" ht="13.5" thickTop="1">
      <c r="A4" s="259"/>
      <c r="B4" s="317">
        <v>2014</v>
      </c>
      <c r="C4" s="317">
        <v>2014</v>
      </c>
      <c r="D4" s="317">
        <v>2015</v>
      </c>
      <c r="E4" s="318">
        <v>2015</v>
      </c>
      <c r="F4" s="1836" t="s">
        <v>246</v>
      </c>
      <c r="G4" s="1837"/>
      <c r="H4" s="1837"/>
      <c r="I4" s="1837"/>
      <c r="J4" s="1837"/>
      <c r="K4" s="1838"/>
    </row>
    <row r="5" spans="1:11" s="285" customFormat="1" ht="12.75">
      <c r="A5" s="289" t="s">
        <v>282</v>
      </c>
      <c r="B5" s="301" t="s">
        <v>248</v>
      </c>
      <c r="C5" s="301" t="s">
        <v>249</v>
      </c>
      <c r="D5" s="301" t="s">
        <v>250</v>
      </c>
      <c r="E5" s="302" t="s">
        <v>251</v>
      </c>
      <c r="F5" s="1831" t="s">
        <v>23</v>
      </c>
      <c r="G5" s="1832"/>
      <c r="H5" s="1833"/>
      <c r="I5" s="1832" t="s">
        <v>25</v>
      </c>
      <c r="J5" s="1832"/>
      <c r="K5" s="1839"/>
    </row>
    <row r="6" spans="1:11" s="285" customFormat="1" ht="12.75">
      <c r="A6" s="289"/>
      <c r="B6" s="301"/>
      <c r="C6" s="301"/>
      <c r="D6" s="301"/>
      <c r="E6" s="302"/>
      <c r="F6" s="291" t="s">
        <v>18</v>
      </c>
      <c r="G6" s="292" t="s">
        <v>17</v>
      </c>
      <c r="H6" s="293" t="s">
        <v>252</v>
      </c>
      <c r="I6" s="290" t="s">
        <v>18</v>
      </c>
      <c r="J6" s="292" t="s">
        <v>17</v>
      </c>
      <c r="K6" s="294" t="s">
        <v>252</v>
      </c>
    </row>
    <row r="7" spans="1:11" s="285" customFormat="1" ht="16.5" customHeight="1">
      <c r="A7" s="261" t="s">
        <v>310</v>
      </c>
      <c r="B7" s="262">
        <v>72080.7549113894</v>
      </c>
      <c r="C7" s="262">
        <v>72616.18566974661</v>
      </c>
      <c r="D7" s="262">
        <v>71636.1858845489</v>
      </c>
      <c r="E7" s="263">
        <v>73783.1253286248</v>
      </c>
      <c r="F7" s="264">
        <v>535.4307583572081</v>
      </c>
      <c r="G7" s="295"/>
      <c r="H7" s="263">
        <v>0.7428206863474529</v>
      </c>
      <c r="I7" s="262">
        <v>2146.9394440758915</v>
      </c>
      <c r="J7" s="296"/>
      <c r="K7" s="265">
        <v>2.997004122380225</v>
      </c>
    </row>
    <row r="8" spans="1:11" s="285" customFormat="1" ht="16.5" customHeight="1">
      <c r="A8" s="266" t="s">
        <v>311</v>
      </c>
      <c r="B8" s="267">
        <v>5824.85091292</v>
      </c>
      <c r="C8" s="267">
        <v>5844.694063570003</v>
      </c>
      <c r="D8" s="267">
        <v>5426.4155424100045</v>
      </c>
      <c r="E8" s="268">
        <v>5366.84727438</v>
      </c>
      <c r="F8" s="269">
        <v>19.843150650002826</v>
      </c>
      <c r="G8" s="297"/>
      <c r="H8" s="268">
        <v>0.34066366584574864</v>
      </c>
      <c r="I8" s="267">
        <v>-59.56826803000422</v>
      </c>
      <c r="J8" s="268"/>
      <c r="K8" s="270">
        <v>-1.0977461560849888</v>
      </c>
    </row>
    <row r="9" spans="1:11" s="285" customFormat="1" ht="16.5" customHeight="1">
      <c r="A9" s="266" t="s">
        <v>312</v>
      </c>
      <c r="B9" s="267">
        <v>5824.85091292</v>
      </c>
      <c r="C9" s="267">
        <v>5844.694063570003</v>
      </c>
      <c r="D9" s="267">
        <v>5426.4155424100045</v>
      </c>
      <c r="E9" s="268">
        <v>5366.84727438</v>
      </c>
      <c r="F9" s="269">
        <v>19.843150650002826</v>
      </c>
      <c r="G9" s="297"/>
      <c r="H9" s="268">
        <v>0.34066366584574864</v>
      </c>
      <c r="I9" s="267">
        <v>-59.56826803000422</v>
      </c>
      <c r="J9" s="268"/>
      <c r="K9" s="270">
        <v>-1.0977461560849888</v>
      </c>
    </row>
    <row r="10" spans="1:11" s="285" customFormat="1" ht="16.5" customHeight="1">
      <c r="A10" s="266" t="s">
        <v>313</v>
      </c>
      <c r="B10" s="267">
        <v>0</v>
      </c>
      <c r="C10" s="267">
        <v>0</v>
      </c>
      <c r="D10" s="267">
        <v>0</v>
      </c>
      <c r="E10" s="268">
        <v>0</v>
      </c>
      <c r="F10" s="269">
        <v>0</v>
      </c>
      <c r="G10" s="297"/>
      <c r="H10" s="268"/>
      <c r="I10" s="267">
        <v>0</v>
      </c>
      <c r="J10" s="268"/>
      <c r="K10" s="270"/>
    </row>
    <row r="11" spans="1:11" s="285" customFormat="1" ht="16.5" customHeight="1">
      <c r="A11" s="266" t="s">
        <v>314</v>
      </c>
      <c r="B11" s="267">
        <v>31184.7156080099</v>
      </c>
      <c r="C11" s="267">
        <v>31926.372047405603</v>
      </c>
      <c r="D11" s="267">
        <v>33755.022394038904</v>
      </c>
      <c r="E11" s="268">
        <v>35438.41983244481</v>
      </c>
      <c r="F11" s="269">
        <v>741.6564393957015</v>
      </c>
      <c r="G11" s="297"/>
      <c r="H11" s="268">
        <v>2.3782690492300156</v>
      </c>
      <c r="I11" s="267">
        <v>1683.3974384059038</v>
      </c>
      <c r="J11" s="268"/>
      <c r="K11" s="270">
        <v>4.987102122921979</v>
      </c>
    </row>
    <row r="12" spans="1:11" s="285" customFormat="1" ht="16.5" customHeight="1">
      <c r="A12" s="266" t="s">
        <v>312</v>
      </c>
      <c r="B12" s="267">
        <v>31184.7156080099</v>
      </c>
      <c r="C12" s="267">
        <v>31926.372047405603</v>
      </c>
      <c r="D12" s="267">
        <v>33755.022394038904</v>
      </c>
      <c r="E12" s="268">
        <v>35438.41983244481</v>
      </c>
      <c r="F12" s="269">
        <v>741.6564393957015</v>
      </c>
      <c r="G12" s="297"/>
      <c r="H12" s="268">
        <v>2.3782690492300156</v>
      </c>
      <c r="I12" s="267">
        <v>1683.3974384059038</v>
      </c>
      <c r="J12" s="268"/>
      <c r="K12" s="270">
        <v>4.987102122921979</v>
      </c>
    </row>
    <row r="13" spans="1:11" s="285" customFormat="1" ht="16.5" customHeight="1">
      <c r="A13" s="266" t="s">
        <v>313</v>
      </c>
      <c r="B13" s="267">
        <v>0</v>
      </c>
      <c r="C13" s="267">
        <v>0</v>
      </c>
      <c r="D13" s="267">
        <v>0</v>
      </c>
      <c r="E13" s="268">
        <v>0</v>
      </c>
      <c r="F13" s="269">
        <v>0</v>
      </c>
      <c r="G13" s="297"/>
      <c r="H13" s="268"/>
      <c r="I13" s="267">
        <v>0</v>
      </c>
      <c r="J13" s="268"/>
      <c r="K13" s="270"/>
    </row>
    <row r="14" spans="1:11" s="285" customFormat="1" ht="16.5" customHeight="1">
      <c r="A14" s="266" t="s">
        <v>315</v>
      </c>
      <c r="B14" s="267">
        <v>33952.66454880001</v>
      </c>
      <c r="C14" s="267">
        <v>33794.06711619</v>
      </c>
      <c r="D14" s="267">
        <v>31550.038098329987</v>
      </c>
      <c r="E14" s="268">
        <v>32045.20341071999</v>
      </c>
      <c r="F14" s="269">
        <v>-158.59743261000403</v>
      </c>
      <c r="G14" s="297"/>
      <c r="H14" s="268">
        <v>-0.467113361256383</v>
      </c>
      <c r="I14" s="267">
        <v>495.16531239000324</v>
      </c>
      <c r="J14" s="268"/>
      <c r="K14" s="270">
        <v>1.5694602676762328</v>
      </c>
    </row>
    <row r="15" spans="1:11" s="285" customFormat="1" ht="16.5" customHeight="1">
      <c r="A15" s="266" t="s">
        <v>312</v>
      </c>
      <c r="B15" s="267">
        <v>33952.66454880001</v>
      </c>
      <c r="C15" s="267">
        <v>33794.06711619</v>
      </c>
      <c r="D15" s="267">
        <v>31550.038098329987</v>
      </c>
      <c r="E15" s="268">
        <v>32045.20341071999</v>
      </c>
      <c r="F15" s="269">
        <v>-158.59743261000403</v>
      </c>
      <c r="G15" s="297"/>
      <c r="H15" s="268">
        <v>-0.467113361256383</v>
      </c>
      <c r="I15" s="267">
        <v>495.16531239000324</v>
      </c>
      <c r="J15" s="268"/>
      <c r="K15" s="270">
        <v>1.5694602676762328</v>
      </c>
    </row>
    <row r="16" spans="1:11" s="285" customFormat="1" ht="16.5" customHeight="1">
      <c r="A16" s="266" t="s">
        <v>313</v>
      </c>
      <c r="B16" s="267">
        <v>0</v>
      </c>
      <c r="C16" s="267">
        <v>0</v>
      </c>
      <c r="D16" s="267">
        <v>0</v>
      </c>
      <c r="E16" s="268">
        <v>0</v>
      </c>
      <c r="F16" s="269">
        <v>0</v>
      </c>
      <c r="G16" s="297"/>
      <c r="H16" s="268"/>
      <c r="I16" s="267">
        <v>0</v>
      </c>
      <c r="J16" s="268"/>
      <c r="K16" s="270"/>
    </row>
    <row r="17" spans="1:11" s="285" customFormat="1" ht="16.5" customHeight="1">
      <c r="A17" s="266" t="s">
        <v>316</v>
      </c>
      <c r="B17" s="267">
        <v>1106.2719060595002</v>
      </c>
      <c r="C17" s="267">
        <v>1036.868285681</v>
      </c>
      <c r="D17" s="267">
        <v>890.77474628</v>
      </c>
      <c r="E17" s="268">
        <v>915.36127888</v>
      </c>
      <c r="F17" s="269">
        <v>-69.40362037850014</v>
      </c>
      <c r="G17" s="297"/>
      <c r="H17" s="268">
        <v>-6.273649362181969</v>
      </c>
      <c r="I17" s="267">
        <v>24.58653259999994</v>
      </c>
      <c r="J17" s="268"/>
      <c r="K17" s="270">
        <v>2.760129056495679</v>
      </c>
    </row>
    <row r="18" spans="1:11" s="285" customFormat="1" ht="16.5" customHeight="1">
      <c r="A18" s="266" t="s">
        <v>312</v>
      </c>
      <c r="B18" s="267">
        <v>1106.2719060595002</v>
      </c>
      <c r="C18" s="267">
        <v>1036.868285681</v>
      </c>
      <c r="D18" s="267">
        <v>890.77474628</v>
      </c>
      <c r="E18" s="268">
        <v>915.36127888</v>
      </c>
      <c r="F18" s="269">
        <v>-69.40362037850014</v>
      </c>
      <c r="G18" s="297"/>
      <c r="H18" s="268">
        <v>-6.273649362181969</v>
      </c>
      <c r="I18" s="267">
        <v>24.58653259999994</v>
      </c>
      <c r="J18" s="268"/>
      <c r="K18" s="270">
        <v>2.760129056495679</v>
      </c>
    </row>
    <row r="19" spans="1:11" s="285" customFormat="1" ht="16.5" customHeight="1">
      <c r="A19" s="266" t="s">
        <v>313</v>
      </c>
      <c r="B19" s="267">
        <v>0</v>
      </c>
      <c r="C19" s="267">
        <v>0</v>
      </c>
      <c r="D19" s="267">
        <v>0</v>
      </c>
      <c r="E19" s="268">
        <v>0</v>
      </c>
      <c r="F19" s="269">
        <v>0</v>
      </c>
      <c r="G19" s="297"/>
      <c r="H19" s="268"/>
      <c r="I19" s="267">
        <v>0</v>
      </c>
      <c r="J19" s="268"/>
      <c r="K19" s="270"/>
    </row>
    <row r="20" spans="1:11" s="285" customFormat="1" ht="16.5" customHeight="1">
      <c r="A20" s="266" t="s">
        <v>317</v>
      </c>
      <c r="B20" s="267">
        <v>12.2519356</v>
      </c>
      <c r="C20" s="267">
        <v>14.184156899999998</v>
      </c>
      <c r="D20" s="267">
        <v>13.935103490000001</v>
      </c>
      <c r="E20" s="268">
        <v>17.2935322</v>
      </c>
      <c r="F20" s="269">
        <v>1.9322212999999984</v>
      </c>
      <c r="G20" s="297"/>
      <c r="H20" s="268">
        <v>15.770743195875095</v>
      </c>
      <c r="I20" s="267">
        <v>3.35842871</v>
      </c>
      <c r="J20" s="268"/>
      <c r="K20" s="270">
        <v>24.10049349407451</v>
      </c>
    </row>
    <row r="21" spans="1:11" s="285" customFormat="1" ht="16.5" customHeight="1">
      <c r="A21" s="261" t="s">
        <v>318</v>
      </c>
      <c r="B21" s="262">
        <v>0</v>
      </c>
      <c r="C21" s="262">
        <v>37.9</v>
      </c>
      <c r="D21" s="262">
        <v>0</v>
      </c>
      <c r="E21" s="263">
        <v>0</v>
      </c>
      <c r="F21" s="264">
        <v>37.9</v>
      </c>
      <c r="G21" s="295"/>
      <c r="H21" s="263"/>
      <c r="I21" s="262">
        <v>0</v>
      </c>
      <c r="J21" s="263"/>
      <c r="K21" s="265"/>
    </row>
    <row r="22" spans="1:11" s="285" customFormat="1" ht="16.5" customHeight="1">
      <c r="A22" s="261" t="s">
        <v>319</v>
      </c>
      <c r="B22" s="262">
        <v>0</v>
      </c>
      <c r="C22" s="262">
        <v>0</v>
      </c>
      <c r="D22" s="262">
        <v>0</v>
      </c>
      <c r="E22" s="263">
        <v>0</v>
      </c>
      <c r="F22" s="264">
        <v>0</v>
      </c>
      <c r="G22" s="295"/>
      <c r="H22" s="263"/>
      <c r="I22" s="262">
        <v>0</v>
      </c>
      <c r="J22" s="263"/>
      <c r="K22" s="265"/>
    </row>
    <row r="23" spans="1:11" s="285" customFormat="1" ht="16.5" customHeight="1">
      <c r="A23" s="305" t="s">
        <v>320</v>
      </c>
      <c r="B23" s="262">
        <v>33511.8399093634</v>
      </c>
      <c r="C23" s="262">
        <v>34960.26721879188</v>
      </c>
      <c r="D23" s="262">
        <v>33399.74685941983</v>
      </c>
      <c r="E23" s="263">
        <v>36092.333856148936</v>
      </c>
      <c r="F23" s="264">
        <v>1448.42730942848</v>
      </c>
      <c r="G23" s="295"/>
      <c r="H23" s="263">
        <v>4.3221360371317035</v>
      </c>
      <c r="I23" s="262">
        <v>2692.5869967291073</v>
      </c>
      <c r="J23" s="263"/>
      <c r="K23" s="265">
        <v>8.061698814851075</v>
      </c>
    </row>
    <row r="24" spans="1:11" s="285" customFormat="1" ht="16.5" customHeight="1">
      <c r="A24" s="306" t="s">
        <v>321</v>
      </c>
      <c r="B24" s="267">
        <v>15931.540589000002</v>
      </c>
      <c r="C24" s="267">
        <v>15735.943945</v>
      </c>
      <c r="D24" s="267">
        <v>15763.766387999998</v>
      </c>
      <c r="E24" s="268">
        <v>15762.355997</v>
      </c>
      <c r="F24" s="269">
        <v>-195.5966440000011</v>
      </c>
      <c r="G24" s="297"/>
      <c r="H24" s="268">
        <v>-1.2277321386925482</v>
      </c>
      <c r="I24" s="267">
        <v>-1.4103909999976167</v>
      </c>
      <c r="J24" s="268"/>
      <c r="K24" s="270">
        <v>-0.008947043271786</v>
      </c>
    </row>
    <row r="25" spans="1:11" s="285" customFormat="1" ht="16.5" customHeight="1">
      <c r="A25" s="306" t="s">
        <v>322</v>
      </c>
      <c r="B25" s="267">
        <v>5690.060296928596</v>
      </c>
      <c r="C25" s="267">
        <v>8092.028615998344</v>
      </c>
      <c r="D25" s="267">
        <v>5518.502981794702</v>
      </c>
      <c r="E25" s="268">
        <v>8577.092948728088</v>
      </c>
      <c r="F25" s="269">
        <v>2401.9683190697488</v>
      </c>
      <c r="G25" s="297"/>
      <c r="H25" s="268">
        <v>42.21340712973276</v>
      </c>
      <c r="I25" s="267">
        <v>3058.5899669333867</v>
      </c>
      <c r="J25" s="268"/>
      <c r="K25" s="270">
        <v>55.42426953511741</v>
      </c>
    </row>
    <row r="26" spans="1:11" s="285" customFormat="1" ht="16.5" customHeight="1">
      <c r="A26" s="306" t="s">
        <v>323</v>
      </c>
      <c r="B26" s="267">
        <v>11890.239023434804</v>
      </c>
      <c r="C26" s="267">
        <v>11132.29465779354</v>
      </c>
      <c r="D26" s="267">
        <v>12117.477489625131</v>
      </c>
      <c r="E26" s="268">
        <v>11752.884910420846</v>
      </c>
      <c r="F26" s="269">
        <v>-757.9443656412641</v>
      </c>
      <c r="G26" s="297"/>
      <c r="H26" s="268">
        <v>-6.374509075447604</v>
      </c>
      <c r="I26" s="267">
        <v>-364.59257920428536</v>
      </c>
      <c r="J26" s="268"/>
      <c r="K26" s="270">
        <v>-3.0088158159686786</v>
      </c>
    </row>
    <row r="27" spans="1:11" s="285" customFormat="1" ht="16.5" customHeight="1">
      <c r="A27" s="307" t="s">
        <v>324</v>
      </c>
      <c r="B27" s="308">
        <v>105592.5948207528</v>
      </c>
      <c r="C27" s="308">
        <v>107614.35288853849</v>
      </c>
      <c r="D27" s="308">
        <v>105035.93274396873</v>
      </c>
      <c r="E27" s="309">
        <v>109875.45918477373</v>
      </c>
      <c r="F27" s="310">
        <v>2021.7580677856895</v>
      </c>
      <c r="G27" s="311"/>
      <c r="H27" s="309">
        <v>1.9146778912078979</v>
      </c>
      <c r="I27" s="308">
        <v>4839.526440804999</v>
      </c>
      <c r="J27" s="309"/>
      <c r="K27" s="312">
        <v>4.607496039095144</v>
      </c>
    </row>
    <row r="28" spans="1:11" s="285" customFormat="1" ht="16.5" customHeight="1">
      <c r="A28" s="261" t="s">
        <v>325</v>
      </c>
      <c r="B28" s="262">
        <v>5575.491232109997</v>
      </c>
      <c r="C28" s="262">
        <v>7570.269556720007</v>
      </c>
      <c r="D28" s="262">
        <v>6830.778932000007</v>
      </c>
      <c r="E28" s="263">
        <v>5047.745638740008</v>
      </c>
      <c r="F28" s="264">
        <v>1994.7783246100098</v>
      </c>
      <c r="G28" s="295"/>
      <c r="H28" s="263">
        <v>35.77762463550862</v>
      </c>
      <c r="I28" s="262">
        <v>-1783.0332932599995</v>
      </c>
      <c r="J28" s="263"/>
      <c r="K28" s="265">
        <v>-26.10292780676975</v>
      </c>
    </row>
    <row r="29" spans="1:11" s="285" customFormat="1" ht="16.5" customHeight="1">
      <c r="A29" s="266" t="s">
        <v>326</v>
      </c>
      <c r="B29" s="267">
        <v>1061.9248942099985</v>
      </c>
      <c r="C29" s="267">
        <v>925.4216710600066</v>
      </c>
      <c r="D29" s="267">
        <v>1014.4907457800068</v>
      </c>
      <c r="E29" s="268">
        <v>908.2874036700076</v>
      </c>
      <c r="F29" s="269">
        <v>-136.50322314999187</v>
      </c>
      <c r="G29" s="297"/>
      <c r="H29" s="268">
        <v>-12.854319914172574</v>
      </c>
      <c r="I29" s="267">
        <v>-106.2033421099992</v>
      </c>
      <c r="J29" s="268"/>
      <c r="K29" s="270">
        <v>-10.468635869945086</v>
      </c>
    </row>
    <row r="30" spans="1:11" s="285" customFormat="1" ht="16.5" customHeight="1">
      <c r="A30" s="266" t="s">
        <v>341</v>
      </c>
      <c r="B30" s="267">
        <v>4511.1489249</v>
      </c>
      <c r="C30" s="267">
        <v>6644.32885366</v>
      </c>
      <c r="D30" s="267">
        <v>5815.50033796</v>
      </c>
      <c r="E30" s="268">
        <v>4138.77062681</v>
      </c>
      <c r="F30" s="269">
        <v>2133.1799287600006</v>
      </c>
      <c r="G30" s="297"/>
      <c r="H30" s="268">
        <v>47.28684342442292</v>
      </c>
      <c r="I30" s="267">
        <v>-1676.7297111500002</v>
      </c>
      <c r="J30" s="268"/>
      <c r="K30" s="270">
        <v>-28.832080022510574</v>
      </c>
    </row>
    <row r="31" spans="1:11" s="285" customFormat="1" ht="16.5" customHeight="1">
      <c r="A31" s="266" t="s">
        <v>328</v>
      </c>
      <c r="B31" s="267">
        <v>0.367732</v>
      </c>
      <c r="C31" s="267">
        <v>0.257032</v>
      </c>
      <c r="D31" s="267">
        <v>0.393062</v>
      </c>
      <c r="E31" s="268">
        <v>0.29282199999999997</v>
      </c>
      <c r="F31" s="269">
        <v>-0.11070000000000002</v>
      </c>
      <c r="G31" s="297"/>
      <c r="H31" s="268">
        <v>-30.103444900090288</v>
      </c>
      <c r="I31" s="267">
        <v>-0.10024000000000005</v>
      </c>
      <c r="J31" s="268"/>
      <c r="K31" s="270">
        <v>-25.502338053538637</v>
      </c>
    </row>
    <row r="32" spans="1:11" s="285" customFormat="1" ht="16.5" customHeight="1">
      <c r="A32" s="266" t="s">
        <v>329</v>
      </c>
      <c r="B32" s="267">
        <v>0.262</v>
      </c>
      <c r="C32" s="267">
        <v>0.262</v>
      </c>
      <c r="D32" s="267">
        <v>0.262</v>
      </c>
      <c r="E32" s="268">
        <v>0.262</v>
      </c>
      <c r="F32" s="269">
        <v>0</v>
      </c>
      <c r="G32" s="297"/>
      <c r="H32" s="268">
        <v>0</v>
      </c>
      <c r="I32" s="267">
        <v>0</v>
      </c>
      <c r="J32" s="268"/>
      <c r="K32" s="270">
        <v>0</v>
      </c>
    </row>
    <row r="33" spans="1:11" s="285" customFormat="1" ht="16.5" customHeight="1">
      <c r="A33" s="266" t="s">
        <v>330</v>
      </c>
      <c r="B33" s="267">
        <v>1.787681</v>
      </c>
      <c r="C33" s="267">
        <v>0</v>
      </c>
      <c r="D33" s="267">
        <v>0.13278626</v>
      </c>
      <c r="E33" s="268">
        <v>0.13278626</v>
      </c>
      <c r="F33" s="269">
        <v>-1.787681</v>
      </c>
      <c r="G33" s="297"/>
      <c r="H33" s="268">
        <v>-100</v>
      </c>
      <c r="I33" s="267">
        <v>0</v>
      </c>
      <c r="J33" s="268"/>
      <c r="K33" s="270">
        <v>0</v>
      </c>
    </row>
    <row r="34" spans="1:11" s="285" customFormat="1" ht="16.5" customHeight="1">
      <c r="A34" s="298" t="s">
        <v>331</v>
      </c>
      <c r="B34" s="262">
        <v>93392.68615825316</v>
      </c>
      <c r="C34" s="262">
        <v>95529.00724347461</v>
      </c>
      <c r="D34" s="262">
        <v>93715.72444481136</v>
      </c>
      <c r="E34" s="263">
        <v>99198.73604452089</v>
      </c>
      <c r="F34" s="264">
        <v>2136.3210852214543</v>
      </c>
      <c r="G34" s="295"/>
      <c r="H34" s="263">
        <v>2.2874607992337594</v>
      </c>
      <c r="I34" s="262">
        <v>5483.011599709527</v>
      </c>
      <c r="J34" s="263"/>
      <c r="K34" s="265">
        <v>5.850684751349749</v>
      </c>
    </row>
    <row r="35" spans="1:11" s="285" customFormat="1" ht="16.5" customHeight="1">
      <c r="A35" s="266" t="s">
        <v>332</v>
      </c>
      <c r="B35" s="267">
        <v>3046.3</v>
      </c>
      <c r="C35" s="267">
        <v>3229.975</v>
      </c>
      <c r="D35" s="267">
        <v>3047</v>
      </c>
      <c r="E35" s="268">
        <v>4372.525</v>
      </c>
      <c r="F35" s="269">
        <v>183.67499999999973</v>
      </c>
      <c r="G35" s="297"/>
      <c r="H35" s="268">
        <v>6.029445556905088</v>
      </c>
      <c r="I35" s="267">
        <v>1325.5249999999996</v>
      </c>
      <c r="J35" s="268"/>
      <c r="K35" s="270">
        <v>43.50262553331144</v>
      </c>
    </row>
    <row r="36" spans="1:11" s="285" customFormat="1" ht="16.5" customHeight="1">
      <c r="A36" s="266" t="s">
        <v>333</v>
      </c>
      <c r="B36" s="267">
        <v>65.34407468</v>
      </c>
      <c r="C36" s="267">
        <v>222.74299751</v>
      </c>
      <c r="D36" s="267">
        <v>99.37747352000001</v>
      </c>
      <c r="E36" s="268">
        <v>218.93829352</v>
      </c>
      <c r="F36" s="269">
        <v>157.39892283</v>
      </c>
      <c r="G36" s="297"/>
      <c r="H36" s="268">
        <v>240.87711640390773</v>
      </c>
      <c r="I36" s="267">
        <v>119.56081999999999</v>
      </c>
      <c r="J36" s="268"/>
      <c r="K36" s="270">
        <v>120.30978024002394</v>
      </c>
    </row>
    <row r="37" spans="1:11" s="285" customFormat="1" ht="16.5" customHeight="1">
      <c r="A37" s="271" t="s">
        <v>334</v>
      </c>
      <c r="B37" s="267">
        <v>20240.886563505068</v>
      </c>
      <c r="C37" s="267">
        <v>20992.268277609066</v>
      </c>
      <c r="D37" s="267">
        <v>19401.27432216097</v>
      </c>
      <c r="E37" s="268">
        <v>21492.11739942266</v>
      </c>
      <c r="F37" s="269">
        <v>751.3817141039981</v>
      </c>
      <c r="G37" s="297"/>
      <c r="H37" s="268">
        <v>3.7121976438461055</v>
      </c>
      <c r="I37" s="267">
        <v>2090.8430772616884</v>
      </c>
      <c r="J37" s="268"/>
      <c r="K37" s="270">
        <v>10.776833740624127</v>
      </c>
    </row>
    <row r="38" spans="1:11" s="285" customFormat="1" ht="16.5" customHeight="1">
      <c r="A38" s="313" t="s">
        <v>335</v>
      </c>
      <c r="B38" s="267">
        <v>0</v>
      </c>
      <c r="C38" s="267">
        <v>0</v>
      </c>
      <c r="D38" s="267">
        <v>0</v>
      </c>
      <c r="E38" s="268">
        <v>0</v>
      </c>
      <c r="F38" s="269">
        <v>0</v>
      </c>
      <c r="G38" s="297"/>
      <c r="H38" s="268"/>
      <c r="I38" s="267">
        <v>0</v>
      </c>
      <c r="J38" s="268"/>
      <c r="K38" s="270"/>
    </row>
    <row r="39" spans="1:11" s="285" customFormat="1" ht="16.5" customHeight="1">
      <c r="A39" s="313" t="s">
        <v>336</v>
      </c>
      <c r="B39" s="267">
        <v>20240.886563505068</v>
      </c>
      <c r="C39" s="267">
        <v>20992.268277609066</v>
      </c>
      <c r="D39" s="267">
        <v>19401.27432216097</v>
      </c>
      <c r="E39" s="268">
        <v>21492.11739942266</v>
      </c>
      <c r="F39" s="269">
        <v>751.3817141039981</v>
      </c>
      <c r="G39" s="297"/>
      <c r="H39" s="268">
        <v>3.7121976438461055</v>
      </c>
      <c r="I39" s="267">
        <v>2090.8430772616884</v>
      </c>
      <c r="J39" s="268"/>
      <c r="K39" s="270">
        <v>10.776833740624127</v>
      </c>
    </row>
    <row r="40" spans="1:11" s="285" customFormat="1" ht="16.5" customHeight="1">
      <c r="A40" s="266" t="s">
        <v>337</v>
      </c>
      <c r="B40" s="267">
        <v>70040.15552006809</v>
      </c>
      <c r="C40" s="267">
        <v>71084.02096835554</v>
      </c>
      <c r="D40" s="267">
        <v>71168.0726491304</v>
      </c>
      <c r="E40" s="268">
        <v>73115.15535157823</v>
      </c>
      <c r="F40" s="269">
        <v>1043.8654482874554</v>
      </c>
      <c r="G40" s="297"/>
      <c r="H40" s="268">
        <v>1.4903813969807138</v>
      </c>
      <c r="I40" s="267">
        <v>1947.082702447835</v>
      </c>
      <c r="J40" s="268"/>
      <c r="K40" s="270">
        <v>2.7358935404184033</v>
      </c>
    </row>
    <row r="41" spans="1:11" s="285" customFormat="1" ht="16.5" customHeight="1">
      <c r="A41" s="271" t="s">
        <v>338</v>
      </c>
      <c r="B41" s="267">
        <v>64723.626674441046</v>
      </c>
      <c r="C41" s="267">
        <v>65236.08399981944</v>
      </c>
      <c r="D41" s="267">
        <v>64973.682273670114</v>
      </c>
      <c r="E41" s="268">
        <v>66358.70689275597</v>
      </c>
      <c r="F41" s="269">
        <v>512.4573253783965</v>
      </c>
      <c r="G41" s="297"/>
      <c r="H41" s="268">
        <v>0.7917623775256751</v>
      </c>
      <c r="I41" s="267">
        <v>1385.0246190858597</v>
      </c>
      <c r="J41" s="268"/>
      <c r="K41" s="270">
        <v>2.131670194175105</v>
      </c>
    </row>
    <row r="42" spans="1:11" s="285" customFormat="1" ht="16.5" customHeight="1">
      <c r="A42" s="271" t="s">
        <v>339</v>
      </c>
      <c r="B42" s="267">
        <v>5316.52884562704</v>
      </c>
      <c r="C42" s="267">
        <v>5847.936968536101</v>
      </c>
      <c r="D42" s="267">
        <v>6194.390375460282</v>
      </c>
      <c r="E42" s="268">
        <v>6756.448458822258</v>
      </c>
      <c r="F42" s="269">
        <v>531.4081229090607</v>
      </c>
      <c r="G42" s="297"/>
      <c r="H42" s="268">
        <v>9.99539621319191</v>
      </c>
      <c r="I42" s="267">
        <v>562.0580833619761</v>
      </c>
      <c r="J42" s="268"/>
      <c r="K42" s="270">
        <v>9.073662609134667</v>
      </c>
    </row>
    <row r="43" spans="1:11" s="285" customFormat="1" ht="16.5" customHeight="1">
      <c r="A43" s="273" t="s">
        <v>340</v>
      </c>
      <c r="B43" s="274">
        <v>0</v>
      </c>
      <c r="C43" s="274">
        <v>0</v>
      </c>
      <c r="D43" s="274">
        <v>0</v>
      </c>
      <c r="E43" s="275">
        <v>0</v>
      </c>
      <c r="F43" s="276">
        <v>0</v>
      </c>
      <c r="G43" s="314"/>
      <c r="H43" s="275"/>
      <c r="I43" s="274">
        <v>0</v>
      </c>
      <c r="J43" s="275"/>
      <c r="K43" s="277"/>
    </row>
    <row r="44" spans="1:11" s="285" customFormat="1" ht="16.5" customHeight="1" thickBot="1">
      <c r="A44" s="315" t="s">
        <v>301</v>
      </c>
      <c r="B44" s="278">
        <v>6624.417433516522</v>
      </c>
      <c r="C44" s="278">
        <v>4515.076100121247</v>
      </c>
      <c r="D44" s="278">
        <v>4489.429351139573</v>
      </c>
      <c r="E44" s="279">
        <v>5628.966942342097</v>
      </c>
      <c r="F44" s="280">
        <v>-2109.341333395275</v>
      </c>
      <c r="G44" s="299"/>
      <c r="H44" s="279">
        <v>-31.8419144711952</v>
      </c>
      <c r="I44" s="278">
        <v>1139.5375912025247</v>
      </c>
      <c r="J44" s="279"/>
      <c r="K44" s="281">
        <v>25.38268234276302</v>
      </c>
    </row>
    <row r="45" spans="1:11" s="285" customFormat="1" ht="16.5" customHeight="1" thickTop="1">
      <c r="A45" s="284" t="s">
        <v>280</v>
      </c>
      <c r="B45" s="316"/>
      <c r="C45" s="257"/>
      <c r="D45" s="283"/>
      <c r="E45" s="283"/>
      <c r="F45" s="267"/>
      <c r="G45" s="267"/>
      <c r="H45" s="267"/>
      <c r="I45" s="267"/>
      <c r="J45" s="267"/>
      <c r="K45" s="26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10.8515625" style="460" bestFit="1" customWidth="1"/>
    <col min="2" max="2" width="12.00390625" style="460" customWidth="1"/>
    <col min="3" max="3" width="12.7109375" style="460" customWidth="1"/>
    <col min="4" max="4" width="12.7109375" style="465" customWidth="1"/>
    <col min="5" max="5" width="13.7109375" style="460" bestFit="1" customWidth="1"/>
    <col min="6" max="6" width="12.7109375" style="460" customWidth="1"/>
    <col min="7" max="7" width="13.7109375" style="460" bestFit="1" customWidth="1"/>
    <col min="8" max="16384" width="9.140625" style="460" customWidth="1"/>
  </cols>
  <sheetData>
    <row r="1" spans="1:7" ht="15">
      <c r="A1" s="1621" t="s">
        <v>281</v>
      </c>
      <c r="B1" s="1621"/>
      <c r="C1" s="1621"/>
      <c r="D1" s="1621"/>
      <c r="E1" s="1621"/>
      <c r="F1" s="1621"/>
      <c r="G1" s="1621"/>
    </row>
    <row r="2" spans="1:7" ht="15.75">
      <c r="A2" s="1622" t="s">
        <v>39</v>
      </c>
      <c r="B2" s="1622"/>
      <c r="C2" s="1622"/>
      <c r="D2" s="1622"/>
      <c r="E2" s="1622"/>
      <c r="F2" s="1622"/>
      <c r="G2" s="1622"/>
    </row>
    <row r="3" spans="1:7" ht="15">
      <c r="A3" s="1623" t="s">
        <v>563</v>
      </c>
      <c r="B3" s="1623"/>
      <c r="C3" s="1623"/>
      <c r="D3" s="1623"/>
      <c r="E3" s="1623"/>
      <c r="F3" s="1623"/>
      <c r="G3" s="1623"/>
    </row>
    <row r="4" spans="1:7" ht="15.75" thickBot="1">
      <c r="A4" s="1624" t="s">
        <v>564</v>
      </c>
      <c r="B4" s="1624"/>
      <c r="C4" s="1624"/>
      <c r="D4" s="1624"/>
      <c r="E4" s="1624"/>
      <c r="F4" s="1624"/>
      <c r="G4" s="1624"/>
    </row>
    <row r="5" spans="1:7" ht="16.5" thickTop="1">
      <c r="A5" s="1625" t="s">
        <v>565</v>
      </c>
      <c r="B5" s="1627" t="s">
        <v>19</v>
      </c>
      <c r="C5" s="1627"/>
      <c r="D5" s="1628" t="s">
        <v>23</v>
      </c>
      <c r="E5" s="1629"/>
      <c r="F5" s="1627" t="s">
        <v>90</v>
      </c>
      <c r="G5" s="1630"/>
    </row>
    <row r="6" spans="1:7" ht="15">
      <c r="A6" s="1626"/>
      <c r="B6" s="466" t="s">
        <v>194</v>
      </c>
      <c r="C6" s="466" t="s">
        <v>195</v>
      </c>
      <c r="D6" s="467" t="s">
        <v>194</v>
      </c>
      <c r="E6" s="467" t="s">
        <v>195</v>
      </c>
      <c r="F6" s="467" t="s">
        <v>194</v>
      </c>
      <c r="G6" s="468" t="s">
        <v>195</v>
      </c>
    </row>
    <row r="7" spans="1:7" ht="15">
      <c r="A7" s="469" t="s">
        <v>198</v>
      </c>
      <c r="B7" s="470">
        <v>92.68837209302326</v>
      </c>
      <c r="C7" s="471">
        <v>7.9</v>
      </c>
      <c r="D7" s="461">
        <v>99.64</v>
      </c>
      <c r="E7" s="471">
        <v>7.5</v>
      </c>
      <c r="F7" s="471">
        <v>106.5</v>
      </c>
      <c r="G7" s="472">
        <v>6.9</v>
      </c>
    </row>
    <row r="8" spans="1:7" ht="15">
      <c r="A8" s="469" t="s">
        <v>199</v>
      </c>
      <c r="B8" s="470">
        <v>92.81598513011153</v>
      </c>
      <c r="C8" s="471">
        <v>8</v>
      </c>
      <c r="D8" s="462">
        <v>99.87</v>
      </c>
      <c r="E8" s="473">
        <v>7.6</v>
      </c>
      <c r="F8" s="473">
        <v>107.01</v>
      </c>
      <c r="G8" s="474">
        <v>7.2</v>
      </c>
    </row>
    <row r="9" spans="1:7" ht="15">
      <c r="A9" s="469" t="s">
        <v>200</v>
      </c>
      <c r="B9" s="470">
        <v>93.18139534883721</v>
      </c>
      <c r="C9" s="471">
        <v>8.4</v>
      </c>
      <c r="D9" s="463">
        <v>100.17</v>
      </c>
      <c r="E9" s="471">
        <v>7.5</v>
      </c>
      <c r="F9" s="470"/>
      <c r="G9" s="472"/>
    </row>
    <row r="10" spans="1:7" ht="15">
      <c r="A10" s="469" t="s">
        <v>201</v>
      </c>
      <c r="B10" s="470">
        <v>93.62873134328358</v>
      </c>
      <c r="C10" s="471">
        <v>10</v>
      </c>
      <c r="D10" s="463">
        <v>100.37</v>
      </c>
      <c r="E10" s="471">
        <v>7.2</v>
      </c>
      <c r="F10" s="470"/>
      <c r="G10" s="472"/>
    </row>
    <row r="11" spans="1:7" ht="15">
      <c r="A11" s="469" t="s">
        <v>202</v>
      </c>
      <c r="B11" s="470">
        <v>92.8785046728972</v>
      </c>
      <c r="C11" s="471">
        <v>10.3</v>
      </c>
      <c r="D11" s="463">
        <v>99.38</v>
      </c>
      <c r="E11" s="471">
        <v>7</v>
      </c>
      <c r="F11" s="470"/>
      <c r="G11" s="472"/>
    </row>
    <row r="12" spans="1:7" ht="15">
      <c r="A12" s="469" t="s">
        <v>203</v>
      </c>
      <c r="B12" s="470">
        <v>92.30337078651685</v>
      </c>
      <c r="C12" s="471">
        <v>9.7</v>
      </c>
      <c r="D12" s="463">
        <v>98.58</v>
      </c>
      <c r="E12" s="471">
        <v>6.8</v>
      </c>
      <c r="F12" s="470"/>
      <c r="G12" s="472"/>
    </row>
    <row r="13" spans="1:7" ht="15">
      <c r="A13" s="469" t="s">
        <v>204</v>
      </c>
      <c r="B13" s="470">
        <v>92.21495327102804</v>
      </c>
      <c r="C13" s="471">
        <v>8.8</v>
      </c>
      <c r="D13" s="463">
        <v>98.67</v>
      </c>
      <c r="E13" s="470">
        <v>7</v>
      </c>
      <c r="F13" s="470"/>
      <c r="G13" s="475"/>
    </row>
    <row r="14" spans="1:7" ht="15">
      <c r="A14" s="469" t="s">
        <v>205</v>
      </c>
      <c r="B14" s="470">
        <v>92.57009345794391</v>
      </c>
      <c r="C14" s="471">
        <v>8.9</v>
      </c>
      <c r="D14" s="463">
        <v>99.05</v>
      </c>
      <c r="E14" s="471">
        <v>7</v>
      </c>
      <c r="F14" s="470"/>
      <c r="G14" s="472"/>
    </row>
    <row r="15" spans="1:7" ht="15">
      <c r="A15" s="469" t="s">
        <v>206</v>
      </c>
      <c r="B15" s="470">
        <v>93.24602432179609</v>
      </c>
      <c r="C15" s="471">
        <v>9.4</v>
      </c>
      <c r="D15" s="463">
        <v>99.68</v>
      </c>
      <c r="E15" s="471">
        <v>6.9</v>
      </c>
      <c r="F15" s="470"/>
      <c r="G15" s="472"/>
    </row>
    <row r="16" spans="1:7" ht="15">
      <c r="A16" s="469" t="s">
        <v>207</v>
      </c>
      <c r="B16" s="470">
        <v>94.57516339869282</v>
      </c>
      <c r="C16" s="464">
        <v>9.7</v>
      </c>
      <c r="D16" s="463">
        <v>101.29</v>
      </c>
      <c r="E16" s="471">
        <v>7.1</v>
      </c>
      <c r="F16" s="470"/>
      <c r="G16" s="472"/>
    </row>
    <row r="17" spans="1:7" ht="15">
      <c r="A17" s="469" t="s">
        <v>208</v>
      </c>
      <c r="B17" s="470">
        <v>94.19925512104282</v>
      </c>
      <c r="C17" s="471">
        <v>9.5</v>
      </c>
      <c r="D17" s="463">
        <v>101.17</v>
      </c>
      <c r="E17" s="471">
        <v>7.4</v>
      </c>
      <c r="F17" s="470"/>
      <c r="G17" s="472"/>
    </row>
    <row r="18" spans="1:7" ht="15">
      <c r="A18" s="469" t="s">
        <v>209</v>
      </c>
      <c r="B18" s="470">
        <v>94.9814126394052</v>
      </c>
      <c r="C18" s="471">
        <v>8.1</v>
      </c>
      <c r="D18" s="463">
        <v>102.2</v>
      </c>
      <c r="E18" s="471">
        <v>7.6</v>
      </c>
      <c r="F18" s="470"/>
      <c r="G18" s="472"/>
    </row>
    <row r="19" spans="1:7" ht="15.75" thickBot="1">
      <c r="A19" s="476" t="s">
        <v>210</v>
      </c>
      <c r="B19" s="477">
        <v>93.28358208955224</v>
      </c>
      <c r="C19" s="477">
        <v>9.05833333333333</v>
      </c>
      <c r="D19" s="477" t="s">
        <v>566</v>
      </c>
      <c r="E19" s="477">
        <v>7.2</v>
      </c>
      <c r="F19" s="477"/>
      <c r="G19" s="478"/>
    </row>
    <row r="20" ht="15.75" thickTop="1">
      <c r="A20" s="479" t="s">
        <v>127</v>
      </c>
    </row>
    <row r="21" ht="15">
      <c r="A21" s="480" t="s">
        <v>567</v>
      </c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2.421875" style="286" customWidth="1"/>
    <col min="2" max="5" width="9.421875" style="286" bestFit="1" customWidth="1"/>
    <col min="6" max="6" width="8.421875" style="286" bestFit="1" customWidth="1"/>
    <col min="7" max="7" width="7.140625" style="320" bestFit="1" customWidth="1"/>
    <col min="8" max="8" width="8.8515625" style="286" customWidth="1"/>
    <col min="9" max="9" width="7.140625" style="320" bestFit="1" customWidth="1"/>
    <col min="10" max="16384" width="9.140625" style="286" customWidth="1"/>
  </cols>
  <sheetData>
    <row r="1" spans="1:9" ht="12.75">
      <c r="A1" s="1840" t="s">
        <v>824</v>
      </c>
      <c r="B1" s="1840"/>
      <c r="C1" s="1840"/>
      <c r="D1" s="1840"/>
      <c r="E1" s="1840"/>
      <c r="F1" s="1840"/>
      <c r="G1" s="1840"/>
      <c r="H1" s="1840"/>
      <c r="I1" s="1840"/>
    </row>
    <row r="2" spans="1:9" ht="15.75">
      <c r="A2" s="1841" t="s">
        <v>71</v>
      </c>
      <c r="B2" s="1841"/>
      <c r="C2" s="1841"/>
      <c r="D2" s="1841"/>
      <c r="E2" s="1841"/>
      <c r="F2" s="1841"/>
      <c r="G2" s="1841"/>
      <c r="H2" s="1841"/>
      <c r="I2" s="1841"/>
    </row>
    <row r="3" spans="8:9" ht="13.5" thickBot="1">
      <c r="H3" s="1842" t="s">
        <v>89</v>
      </c>
      <c r="I3" s="1843"/>
    </row>
    <row r="4" spans="1:9" ht="13.5" customHeight="1" thickTop="1">
      <c r="A4" s="321"/>
      <c r="B4" s="322">
        <v>2014</v>
      </c>
      <c r="C4" s="323">
        <v>2014</v>
      </c>
      <c r="D4" s="324">
        <v>2015</v>
      </c>
      <c r="E4" s="324">
        <v>2015</v>
      </c>
      <c r="F4" s="1844" t="s">
        <v>342</v>
      </c>
      <c r="G4" s="1845"/>
      <c r="H4" s="1845"/>
      <c r="I4" s="1846"/>
    </row>
    <row r="5" spans="1:9" ht="12.75">
      <c r="A5" s="325" t="s">
        <v>282</v>
      </c>
      <c r="B5" s="326" t="s">
        <v>248</v>
      </c>
      <c r="C5" s="326" t="s">
        <v>249</v>
      </c>
      <c r="D5" s="327" t="s">
        <v>250</v>
      </c>
      <c r="E5" s="327" t="s">
        <v>251</v>
      </c>
      <c r="F5" s="1847" t="s">
        <v>23</v>
      </c>
      <c r="G5" s="1848"/>
      <c r="H5" s="1847" t="s">
        <v>25</v>
      </c>
      <c r="I5" s="1849"/>
    </row>
    <row r="6" spans="1:13" s="319" customFormat="1" ht="12.75">
      <c r="A6" s="328"/>
      <c r="B6" s="329"/>
      <c r="C6" s="329"/>
      <c r="D6" s="329"/>
      <c r="E6" s="329"/>
      <c r="F6" s="330" t="s">
        <v>18</v>
      </c>
      <c r="G6" s="331" t="s">
        <v>252</v>
      </c>
      <c r="H6" s="330" t="s">
        <v>18</v>
      </c>
      <c r="I6" s="332" t="s">
        <v>252</v>
      </c>
      <c r="K6" s="333"/>
      <c r="L6" s="333"/>
      <c r="M6" s="333"/>
    </row>
    <row r="7" spans="1:13" ht="12.75">
      <c r="A7" s="334" t="s">
        <v>343</v>
      </c>
      <c r="B7" s="335">
        <v>80052.73555349211</v>
      </c>
      <c r="C7" s="335">
        <v>83880.6049927006</v>
      </c>
      <c r="D7" s="335">
        <v>94395.6122650716</v>
      </c>
      <c r="E7" s="335">
        <v>93459.5166273778</v>
      </c>
      <c r="F7" s="335">
        <v>3827.869439208487</v>
      </c>
      <c r="G7" s="335">
        <v>4.781684739118831</v>
      </c>
      <c r="H7" s="335">
        <v>-936.0956376937975</v>
      </c>
      <c r="I7" s="336">
        <v>-0.9916728280390348</v>
      </c>
      <c r="K7" s="337"/>
      <c r="L7" s="338"/>
      <c r="M7" s="338"/>
    </row>
    <row r="8" spans="1:13" ht="12.75">
      <c r="A8" s="339" t="s">
        <v>344</v>
      </c>
      <c r="B8" s="335">
        <v>1807.2020911</v>
      </c>
      <c r="C8" s="335">
        <v>1366.0635029000002</v>
      </c>
      <c r="D8" s="335">
        <v>2146.84971165</v>
      </c>
      <c r="E8" s="335">
        <v>1603.9273271099996</v>
      </c>
      <c r="F8" s="335">
        <v>-441.13858819999973</v>
      </c>
      <c r="G8" s="335">
        <v>-24.410030863315868</v>
      </c>
      <c r="H8" s="335">
        <v>-542.9223845400002</v>
      </c>
      <c r="I8" s="336">
        <v>-25.289259028883183</v>
      </c>
      <c r="K8" s="337"/>
      <c r="L8" s="338"/>
      <c r="M8" s="338"/>
    </row>
    <row r="9" spans="1:13" ht="12.75">
      <c r="A9" s="334" t="s">
        <v>345</v>
      </c>
      <c r="B9" s="340">
        <v>196419.24998423195</v>
      </c>
      <c r="C9" s="340">
        <v>192960.240957662</v>
      </c>
      <c r="D9" s="340">
        <v>251425.78589190802</v>
      </c>
      <c r="E9" s="340">
        <v>247800.08546941963</v>
      </c>
      <c r="F9" s="340">
        <v>-3459.0090265699546</v>
      </c>
      <c r="G9" s="340">
        <v>-1.7610336190814468</v>
      </c>
      <c r="H9" s="340">
        <v>-3625.700422488386</v>
      </c>
      <c r="I9" s="341">
        <v>-1.4420559170677634</v>
      </c>
      <c r="K9" s="337"/>
      <c r="L9" s="338"/>
      <c r="M9" s="338"/>
    </row>
    <row r="10" spans="1:13" ht="12.75">
      <c r="A10" s="342" t="s">
        <v>346</v>
      </c>
      <c r="B10" s="343">
        <v>67805.639208276</v>
      </c>
      <c r="C10" s="343">
        <v>65675.92486994599</v>
      </c>
      <c r="D10" s="343">
        <v>78180.47070972601</v>
      </c>
      <c r="E10" s="343">
        <v>80210.77289355599</v>
      </c>
      <c r="F10" s="343">
        <v>-2129.7143383300136</v>
      </c>
      <c r="G10" s="343">
        <v>-3.1409103478668654</v>
      </c>
      <c r="H10" s="343">
        <v>2030.3021838299755</v>
      </c>
      <c r="I10" s="344">
        <v>2.596942900699876</v>
      </c>
      <c r="K10" s="337"/>
      <c r="L10" s="338"/>
      <c r="M10" s="338"/>
    </row>
    <row r="11" spans="1:13" ht="12.75">
      <c r="A11" s="342" t="s">
        <v>347</v>
      </c>
      <c r="B11" s="343">
        <v>28188.228628989997</v>
      </c>
      <c r="C11" s="343">
        <v>30523.952688520003</v>
      </c>
      <c r="D11" s="343">
        <v>39627.09933845999</v>
      </c>
      <c r="E11" s="343">
        <v>41697.098077320006</v>
      </c>
      <c r="F11" s="343">
        <v>2335.7240595300063</v>
      </c>
      <c r="G11" s="343">
        <v>8.286168280641256</v>
      </c>
      <c r="H11" s="343">
        <v>2069.998738860013</v>
      </c>
      <c r="I11" s="344">
        <v>5.223694828581562</v>
      </c>
      <c r="K11" s="337"/>
      <c r="L11" s="338"/>
      <c r="M11" s="338"/>
    </row>
    <row r="12" spans="1:13" ht="12.75">
      <c r="A12" s="342" t="s">
        <v>348</v>
      </c>
      <c r="B12" s="343">
        <v>22883.71767397</v>
      </c>
      <c r="C12" s="343">
        <v>23623.425028010002</v>
      </c>
      <c r="D12" s="343">
        <v>39796.55675832</v>
      </c>
      <c r="E12" s="343">
        <v>37081.65065435</v>
      </c>
      <c r="F12" s="343">
        <v>739.7073540400015</v>
      </c>
      <c r="G12" s="343">
        <v>3.232461458311956</v>
      </c>
      <c r="H12" s="343">
        <v>-2714.9061039700027</v>
      </c>
      <c r="I12" s="344">
        <v>-6.821962313114979</v>
      </c>
      <c r="K12" s="337"/>
      <c r="L12" s="338"/>
      <c r="M12" s="338"/>
    </row>
    <row r="13" spans="1:13" ht="12.75">
      <c r="A13" s="342" t="s">
        <v>349</v>
      </c>
      <c r="B13" s="343">
        <v>77541.66447299601</v>
      </c>
      <c r="C13" s="343">
        <v>73136.93837118601</v>
      </c>
      <c r="D13" s="343">
        <v>93821.65908540199</v>
      </c>
      <c r="E13" s="343">
        <v>88810.5638441936</v>
      </c>
      <c r="F13" s="343">
        <v>-4404.726101809996</v>
      </c>
      <c r="G13" s="343">
        <v>-5.680463698769257</v>
      </c>
      <c r="H13" s="343">
        <v>-5011.095241208386</v>
      </c>
      <c r="I13" s="344">
        <v>-5.341085725895119</v>
      </c>
      <c r="K13" s="337"/>
      <c r="L13" s="338"/>
      <c r="M13" s="338"/>
    </row>
    <row r="14" spans="1:13" ht="12.75">
      <c r="A14" s="334" t="s">
        <v>350</v>
      </c>
      <c r="B14" s="340">
        <v>109646.02600492</v>
      </c>
      <c r="C14" s="340">
        <v>109794.10870452</v>
      </c>
      <c r="D14" s="340">
        <v>148608.08064223</v>
      </c>
      <c r="E14" s="340">
        <v>148736.13372299002</v>
      </c>
      <c r="F14" s="340">
        <v>148.08269959999598</v>
      </c>
      <c r="G14" s="340">
        <v>0.13505523637797073</v>
      </c>
      <c r="H14" s="340">
        <v>128.05308076002984</v>
      </c>
      <c r="I14" s="341">
        <v>0.08616831615523939</v>
      </c>
      <c r="K14" s="337"/>
      <c r="L14" s="338"/>
      <c r="M14" s="338"/>
    </row>
    <row r="15" spans="1:13" ht="12.75">
      <c r="A15" s="334" t="s">
        <v>351</v>
      </c>
      <c r="B15" s="340">
        <v>115585.22338076844</v>
      </c>
      <c r="C15" s="340">
        <v>111589.99632797565</v>
      </c>
      <c r="D15" s="340">
        <v>139723.045525048</v>
      </c>
      <c r="E15" s="340">
        <v>140715.8195211286</v>
      </c>
      <c r="F15" s="340">
        <v>-3995.2270527927903</v>
      </c>
      <c r="G15" s="340">
        <v>-3.4565205966090065</v>
      </c>
      <c r="H15" s="340">
        <v>992.7739960806211</v>
      </c>
      <c r="I15" s="341">
        <v>0.7105298859969722</v>
      </c>
      <c r="K15" s="337"/>
      <c r="L15" s="338"/>
      <c r="M15" s="338"/>
    </row>
    <row r="16" spans="1:13" ht="12.75">
      <c r="A16" s="334" t="s">
        <v>352</v>
      </c>
      <c r="B16" s="340">
        <v>77778.04104620281</v>
      </c>
      <c r="C16" s="340">
        <v>73564.29374830988</v>
      </c>
      <c r="D16" s="340">
        <v>84073.62752155848</v>
      </c>
      <c r="E16" s="340">
        <v>89828.42363673581</v>
      </c>
      <c r="F16" s="340">
        <v>-4213.747297892929</v>
      </c>
      <c r="G16" s="340">
        <v>-5.417656759174251</v>
      </c>
      <c r="H16" s="340">
        <v>5754.796115177334</v>
      </c>
      <c r="I16" s="341">
        <v>6.84494803522266</v>
      </c>
      <c r="K16" s="337"/>
      <c r="L16" s="338"/>
      <c r="M16" s="338"/>
    </row>
    <row r="17" spans="1:13" ht="12.75">
      <c r="A17" s="334" t="s">
        <v>353</v>
      </c>
      <c r="B17" s="340">
        <v>59040.659312870004</v>
      </c>
      <c r="C17" s="340">
        <v>64145.23373329875</v>
      </c>
      <c r="D17" s="340">
        <v>71957.19140573568</v>
      </c>
      <c r="E17" s="340">
        <v>70520.51206308001</v>
      </c>
      <c r="F17" s="340">
        <v>5104.5744204287475</v>
      </c>
      <c r="G17" s="340">
        <v>8.645862833913212</v>
      </c>
      <c r="H17" s="340">
        <v>-1436.6793426556687</v>
      </c>
      <c r="I17" s="341">
        <v>-1.9965750671880051</v>
      </c>
      <c r="K17" s="337"/>
      <c r="L17" s="338"/>
      <c r="M17" s="338"/>
    </row>
    <row r="18" spans="1:13" ht="12.75">
      <c r="A18" s="334" t="s">
        <v>354</v>
      </c>
      <c r="B18" s="340">
        <v>787956.476627991</v>
      </c>
      <c r="C18" s="340">
        <v>789130.145999624</v>
      </c>
      <c r="D18" s="340">
        <v>924921.4648661031</v>
      </c>
      <c r="E18" s="340">
        <v>945728.686416314</v>
      </c>
      <c r="F18" s="340">
        <v>1173.669371633092</v>
      </c>
      <c r="G18" s="340">
        <v>0.14895104062799694</v>
      </c>
      <c r="H18" s="340">
        <v>20807.221550210845</v>
      </c>
      <c r="I18" s="341">
        <v>2.2496203559534664</v>
      </c>
      <c r="K18" s="337"/>
      <c r="L18" s="338"/>
      <c r="M18" s="338"/>
    </row>
    <row r="19" spans="1:13" ht="12.75">
      <c r="A19" s="334" t="s">
        <v>355</v>
      </c>
      <c r="B19" s="340">
        <v>56261.927753319</v>
      </c>
      <c r="C19" s="340">
        <v>58795.7405814637</v>
      </c>
      <c r="D19" s="340">
        <v>55651.7866333227</v>
      </c>
      <c r="E19" s="340">
        <v>55165.8234499734</v>
      </c>
      <c r="F19" s="340">
        <v>2533.812828144699</v>
      </c>
      <c r="G19" s="340">
        <v>4.503601155037252</v>
      </c>
      <c r="H19" s="340">
        <v>-485.96318334929674</v>
      </c>
      <c r="I19" s="341">
        <v>-0.8732211717679443</v>
      </c>
      <c r="K19" s="337"/>
      <c r="L19" s="338"/>
      <c r="M19" s="338"/>
    </row>
    <row r="20" spans="1:13" ht="13.5" thickBot="1">
      <c r="A20" s="345" t="s">
        <v>356</v>
      </c>
      <c r="B20" s="346">
        <v>1484547.5417548954</v>
      </c>
      <c r="C20" s="346">
        <v>1485226.4285484545</v>
      </c>
      <c r="D20" s="346">
        <v>1772903.4444626276</v>
      </c>
      <c r="E20" s="346">
        <v>1793558.9282341292</v>
      </c>
      <c r="F20" s="346">
        <v>678.8867935591843</v>
      </c>
      <c r="G20" s="346">
        <v>0.045730215736753496</v>
      </c>
      <c r="H20" s="346">
        <v>20655.483771501575</v>
      </c>
      <c r="I20" s="347">
        <v>1.1650653528828985</v>
      </c>
      <c r="K20" s="348"/>
      <c r="L20" s="338"/>
      <c r="M20" s="338"/>
    </row>
    <row r="21" spans="1:13" ht="13.5" hidden="1" thickTop="1">
      <c r="A21" s="349" t="s">
        <v>357</v>
      </c>
      <c r="B21" s="350"/>
      <c r="C21" s="350"/>
      <c r="D21" s="350"/>
      <c r="E21" s="350"/>
      <c r="F21" s="350"/>
      <c r="G21" s="351"/>
      <c r="H21" s="350"/>
      <c r="I21" s="352"/>
      <c r="K21" s="338"/>
      <c r="L21" s="338"/>
      <c r="M21" s="338"/>
    </row>
    <row r="22" spans="1:13" ht="13.5" hidden="1" thickTop="1">
      <c r="A22" s="353" t="s">
        <v>358</v>
      </c>
      <c r="B22" s="350"/>
      <c r="C22" s="350"/>
      <c r="D22" s="350"/>
      <c r="E22" s="350"/>
      <c r="F22" s="350"/>
      <c r="G22" s="351"/>
      <c r="H22" s="350"/>
      <c r="I22" s="352"/>
      <c r="K22" s="338"/>
      <c r="L22" s="338"/>
      <c r="M22" s="338"/>
    </row>
    <row r="23" spans="1:13" ht="13.5" hidden="1" thickTop="1">
      <c r="A23" s="354" t="s">
        <v>359</v>
      </c>
      <c r="I23" s="352"/>
      <c r="K23" s="338"/>
      <c r="L23" s="338"/>
      <c r="M23" s="338"/>
    </row>
    <row r="24" spans="1:13" ht="13.5" hidden="1" thickTop="1">
      <c r="A24" s="286" t="s">
        <v>360</v>
      </c>
      <c r="I24" s="352"/>
      <c r="K24" s="338"/>
      <c r="L24" s="338"/>
      <c r="M24" s="338"/>
    </row>
    <row r="25" spans="1:13" ht="13.5" hidden="1" thickTop="1">
      <c r="A25" s="354" t="s">
        <v>361</v>
      </c>
      <c r="I25" s="352"/>
      <c r="K25" s="338"/>
      <c r="L25" s="338"/>
      <c r="M25" s="338"/>
    </row>
    <row r="26" spans="1:13" ht="13.5" hidden="1" thickTop="1">
      <c r="A26" s="286" t="s">
        <v>362</v>
      </c>
      <c r="I26" s="352"/>
      <c r="K26" s="338"/>
      <c r="L26" s="338"/>
      <c r="M26" s="338"/>
    </row>
    <row r="27" spans="9:13" ht="13.5" hidden="1" thickTop="1">
      <c r="I27" s="352"/>
      <c r="K27" s="338"/>
      <c r="L27" s="338"/>
      <c r="M27" s="338"/>
    </row>
    <row r="28" spans="1:13" s="356" customFormat="1" ht="13.5" thickTop="1">
      <c r="A28" s="355" t="s">
        <v>363</v>
      </c>
      <c r="E28" s="286"/>
      <c r="G28" s="357"/>
      <c r="I28" s="358"/>
      <c r="K28" s="359"/>
      <c r="L28" s="359"/>
      <c r="M28" s="359"/>
    </row>
    <row r="29" spans="1:13" ht="12.75">
      <c r="A29" s="286" t="s">
        <v>364</v>
      </c>
      <c r="I29" s="352"/>
      <c r="K29" s="338"/>
      <c r="L29" s="338"/>
      <c r="M29" s="338"/>
    </row>
    <row r="30" spans="9:13" ht="12.75">
      <c r="I30" s="352"/>
      <c r="K30" s="338"/>
      <c r="L30" s="338"/>
      <c r="M30" s="338"/>
    </row>
    <row r="31" spans="9:13" ht="12.75">
      <c r="I31" s="352"/>
      <c r="K31" s="338"/>
      <c r="L31" s="338"/>
      <c r="M31" s="338"/>
    </row>
    <row r="32" ht="12.75">
      <c r="I32" s="352"/>
    </row>
    <row r="33" ht="12.75">
      <c r="I33" s="352"/>
    </row>
    <row r="34" ht="12.75">
      <c r="I34" s="352"/>
    </row>
    <row r="35" ht="12.75">
      <c r="I35" s="352"/>
    </row>
    <row r="36" ht="12.75">
      <c r="I36" s="352"/>
    </row>
    <row r="37" ht="12.75">
      <c r="I37" s="352"/>
    </row>
    <row r="38" ht="12.75">
      <c r="I38" s="352"/>
    </row>
    <row r="39" ht="12.75">
      <c r="I39" s="352"/>
    </row>
    <row r="40" ht="12.75">
      <c r="I40" s="352"/>
    </row>
    <row r="41" ht="12.75">
      <c r="I41" s="352"/>
    </row>
    <row r="42" ht="12.75">
      <c r="I42" s="352"/>
    </row>
    <row r="43" ht="12.75">
      <c r="I43" s="352"/>
    </row>
    <row r="44" ht="12.75">
      <c r="I44" s="352"/>
    </row>
    <row r="45" ht="12.75">
      <c r="I45" s="352"/>
    </row>
    <row r="46" ht="12.75">
      <c r="I46" s="352"/>
    </row>
    <row r="47" ht="12.75">
      <c r="I47" s="352"/>
    </row>
    <row r="48" ht="12.75">
      <c r="I48" s="352"/>
    </row>
    <row r="49" ht="12.75">
      <c r="I49" s="352"/>
    </row>
    <row r="50" ht="12.75">
      <c r="I50" s="352"/>
    </row>
    <row r="51" ht="12.75">
      <c r="I51" s="352"/>
    </row>
    <row r="52" ht="12.75">
      <c r="I52" s="352"/>
    </row>
    <row r="53" ht="12.75">
      <c r="I53" s="352"/>
    </row>
    <row r="54" ht="12.75">
      <c r="I54" s="352"/>
    </row>
    <row r="55" ht="12.75">
      <c r="I55" s="352"/>
    </row>
    <row r="56" ht="12.75">
      <c r="I56" s="352"/>
    </row>
    <row r="57" ht="12.75">
      <c r="I57" s="352"/>
    </row>
    <row r="58" ht="12.75">
      <c r="I58" s="352"/>
    </row>
    <row r="59" ht="12.75">
      <c r="I59" s="352"/>
    </row>
    <row r="60" ht="12.75">
      <c r="I60" s="352"/>
    </row>
    <row r="61" ht="12.75">
      <c r="I61" s="352"/>
    </row>
    <row r="62" ht="12.75">
      <c r="I62" s="352"/>
    </row>
    <row r="63" ht="12.75">
      <c r="I63" s="352"/>
    </row>
    <row r="64" ht="12.75">
      <c r="I64" s="352"/>
    </row>
    <row r="65" ht="12.75">
      <c r="I65" s="352"/>
    </row>
    <row r="66" ht="12.75">
      <c r="I66" s="352"/>
    </row>
    <row r="67" ht="12.75">
      <c r="I67" s="352"/>
    </row>
    <row r="68" ht="12.75">
      <c r="I68" s="352"/>
    </row>
    <row r="69" ht="12.75">
      <c r="I69" s="352"/>
    </row>
    <row r="70" ht="12.75">
      <c r="I70" s="352"/>
    </row>
    <row r="71" ht="12.75">
      <c r="I71" s="352"/>
    </row>
    <row r="72" ht="12.75">
      <c r="I72" s="352"/>
    </row>
    <row r="73" ht="12.75">
      <c r="I73" s="352"/>
    </row>
    <row r="74" ht="12.75">
      <c r="I74" s="352"/>
    </row>
    <row r="75" ht="12.75">
      <c r="I75" s="352"/>
    </row>
    <row r="76" ht="12.75">
      <c r="I76" s="352"/>
    </row>
    <row r="77" ht="12.75">
      <c r="I77" s="352"/>
    </row>
    <row r="78" ht="12.75">
      <c r="I78" s="352"/>
    </row>
    <row r="79" ht="12.75">
      <c r="I79" s="352"/>
    </row>
    <row r="80" ht="12.75">
      <c r="I80" s="352"/>
    </row>
    <row r="81" ht="12.75">
      <c r="I81" s="352"/>
    </row>
    <row r="82" ht="12.75">
      <c r="I82" s="352"/>
    </row>
    <row r="83" ht="12.75">
      <c r="I83" s="352"/>
    </row>
    <row r="84" ht="12.75">
      <c r="I84" s="352"/>
    </row>
    <row r="85" ht="12.75">
      <c r="I85" s="352"/>
    </row>
    <row r="86" ht="12.75">
      <c r="I86" s="352"/>
    </row>
    <row r="87" ht="12.75">
      <c r="I87" s="352"/>
    </row>
    <row r="88" ht="12.75">
      <c r="I88" s="352"/>
    </row>
    <row r="89" ht="12.75">
      <c r="I89" s="352"/>
    </row>
    <row r="90" ht="12.75">
      <c r="I90" s="352"/>
    </row>
    <row r="91" ht="12.75">
      <c r="I91" s="352"/>
    </row>
    <row r="92" ht="12.75">
      <c r="I92" s="352"/>
    </row>
    <row r="93" ht="12.75">
      <c r="I93" s="352"/>
    </row>
    <row r="94" ht="12.75">
      <c r="I94" s="352"/>
    </row>
    <row r="95" ht="12.75">
      <c r="I95" s="352"/>
    </row>
    <row r="96" ht="12.75">
      <c r="I96" s="352"/>
    </row>
    <row r="97" ht="12.75">
      <c r="I97" s="352"/>
    </row>
    <row r="98" ht="12.75">
      <c r="I98" s="352"/>
    </row>
    <row r="99" ht="12.75">
      <c r="I99" s="352"/>
    </row>
    <row r="100" ht="12.75">
      <c r="I100" s="352"/>
    </row>
    <row r="101" ht="12.75">
      <c r="I101" s="352"/>
    </row>
    <row r="102" ht="12.75">
      <c r="I102" s="352"/>
    </row>
    <row r="103" ht="12.75">
      <c r="I103" s="352"/>
    </row>
    <row r="104" ht="12.75">
      <c r="I104" s="352"/>
    </row>
    <row r="105" ht="12.75">
      <c r="I105" s="352"/>
    </row>
    <row r="106" ht="12.75">
      <c r="I106" s="352"/>
    </row>
    <row r="107" ht="12.75">
      <c r="I107" s="352"/>
    </row>
    <row r="108" ht="12.75">
      <c r="I108" s="352"/>
    </row>
    <row r="109" ht="12.75">
      <c r="I109" s="352"/>
    </row>
    <row r="110" ht="12.75">
      <c r="I110" s="352"/>
    </row>
    <row r="111" ht="12.75">
      <c r="I111" s="352"/>
    </row>
    <row r="112" ht="12.75">
      <c r="I112" s="352"/>
    </row>
    <row r="113" ht="12.75">
      <c r="I113" s="352"/>
    </row>
    <row r="114" ht="12.75">
      <c r="I114" s="352"/>
    </row>
    <row r="115" ht="12.75">
      <c r="I115" s="352"/>
    </row>
    <row r="116" ht="12.75">
      <c r="I116" s="352"/>
    </row>
    <row r="117" ht="12.75">
      <c r="I117" s="352"/>
    </row>
    <row r="118" ht="12.75">
      <c r="I118" s="352"/>
    </row>
    <row r="119" ht="12.75">
      <c r="I119" s="352"/>
    </row>
    <row r="120" ht="12.75">
      <c r="I120" s="352"/>
    </row>
    <row r="121" ht="12.75">
      <c r="I121" s="352"/>
    </row>
    <row r="122" ht="12.75">
      <c r="I122" s="352"/>
    </row>
    <row r="123" ht="12.75">
      <c r="I123" s="352"/>
    </row>
    <row r="124" ht="12.75">
      <c r="I124" s="352"/>
    </row>
    <row r="125" ht="12.75">
      <c r="I125" s="352"/>
    </row>
    <row r="126" ht="12.75">
      <c r="I126" s="352"/>
    </row>
    <row r="127" ht="12.75">
      <c r="I127" s="352"/>
    </row>
    <row r="128" ht="12.75">
      <c r="I128" s="352"/>
    </row>
    <row r="129" ht="12.75">
      <c r="I129" s="352"/>
    </row>
    <row r="130" ht="12.75">
      <c r="I130" s="352"/>
    </row>
    <row r="131" ht="12.75">
      <c r="I131" s="352"/>
    </row>
    <row r="132" ht="12.75">
      <c r="I132" s="352"/>
    </row>
    <row r="133" ht="12.75">
      <c r="I133" s="352"/>
    </row>
    <row r="134" ht="12.75">
      <c r="I134" s="352"/>
    </row>
    <row r="135" ht="12.75">
      <c r="I135" s="352"/>
    </row>
    <row r="136" ht="12.75">
      <c r="I136" s="352"/>
    </row>
    <row r="137" ht="12.75">
      <c r="I137" s="352"/>
    </row>
    <row r="138" ht="12.75">
      <c r="I138" s="352"/>
    </row>
    <row r="139" ht="12.75">
      <c r="I139" s="352"/>
    </row>
    <row r="140" ht="12.75">
      <c r="I140" s="352"/>
    </row>
    <row r="141" ht="12.75">
      <c r="I141" s="352"/>
    </row>
    <row r="142" ht="12.75">
      <c r="I142" s="352"/>
    </row>
    <row r="143" ht="12.75">
      <c r="I143" s="352"/>
    </row>
    <row r="144" ht="12.75">
      <c r="I144" s="352"/>
    </row>
    <row r="145" ht="12.75">
      <c r="I145" s="352"/>
    </row>
    <row r="146" ht="12.75">
      <c r="I146" s="352"/>
    </row>
    <row r="147" ht="12.75">
      <c r="I147" s="352"/>
    </row>
    <row r="148" ht="12.75">
      <c r="I148" s="352"/>
    </row>
    <row r="149" ht="12.75">
      <c r="I149" s="352"/>
    </row>
    <row r="150" ht="12.75">
      <c r="I150" s="352"/>
    </row>
    <row r="151" ht="12.75">
      <c r="I151" s="352"/>
    </row>
    <row r="152" ht="12.75">
      <c r="I152" s="352"/>
    </row>
    <row r="153" ht="12.75">
      <c r="I153" s="352"/>
    </row>
    <row r="154" ht="12.75">
      <c r="I154" s="352"/>
    </row>
    <row r="155" ht="12.75">
      <c r="I155" s="352"/>
    </row>
    <row r="156" ht="12.75">
      <c r="I156" s="352"/>
    </row>
    <row r="157" ht="12.75">
      <c r="I157" s="352"/>
    </row>
    <row r="158" ht="12.75">
      <c r="I158" s="352"/>
    </row>
    <row r="159" ht="12.75">
      <c r="I159" s="352"/>
    </row>
    <row r="160" ht="12.75">
      <c r="I160" s="352"/>
    </row>
    <row r="161" ht="12.75">
      <c r="I161" s="352"/>
    </row>
    <row r="162" ht="12.75">
      <c r="I162" s="352"/>
    </row>
    <row r="163" ht="12.75">
      <c r="I163" s="352"/>
    </row>
    <row r="164" ht="12.75">
      <c r="I164" s="352"/>
    </row>
    <row r="165" ht="12.75">
      <c r="I165" s="352"/>
    </row>
    <row r="166" ht="12.75">
      <c r="I166" s="352"/>
    </row>
    <row r="167" ht="12.75">
      <c r="I167" s="352"/>
    </row>
    <row r="168" ht="12.75">
      <c r="I168" s="352"/>
    </row>
    <row r="169" ht="12.75">
      <c r="I169" s="352"/>
    </row>
    <row r="170" ht="12.75">
      <c r="I170" s="352"/>
    </row>
    <row r="171" ht="12.75">
      <c r="I171" s="352"/>
    </row>
    <row r="172" ht="12.75">
      <c r="I172" s="352"/>
    </row>
    <row r="173" ht="12.75">
      <c r="I173" s="352"/>
    </row>
    <row r="174" ht="12.75">
      <c r="I174" s="352"/>
    </row>
    <row r="175" ht="12.75">
      <c r="I175" s="352"/>
    </row>
    <row r="176" ht="12.75">
      <c r="I176" s="352"/>
    </row>
    <row r="177" ht="12.75">
      <c r="I177" s="352"/>
    </row>
    <row r="178" ht="12.75">
      <c r="I178" s="352"/>
    </row>
    <row r="179" ht="12.75">
      <c r="I179" s="352"/>
    </row>
    <row r="180" ht="12.75">
      <c r="I180" s="352"/>
    </row>
    <row r="181" ht="12.75">
      <c r="I181" s="352"/>
    </row>
    <row r="182" ht="12.75">
      <c r="I182" s="352"/>
    </row>
    <row r="183" ht="12.75">
      <c r="I183" s="352"/>
    </row>
    <row r="184" ht="12.75">
      <c r="I184" s="352"/>
    </row>
    <row r="185" ht="12.75">
      <c r="I185" s="352"/>
    </row>
    <row r="186" ht="12.75">
      <c r="I186" s="352"/>
    </row>
    <row r="187" ht="12.75">
      <c r="I187" s="352"/>
    </row>
    <row r="188" ht="12.75">
      <c r="I188" s="352"/>
    </row>
    <row r="189" ht="12.75">
      <c r="I189" s="352"/>
    </row>
    <row r="190" ht="12.75">
      <c r="I190" s="352"/>
    </row>
    <row r="191" ht="12.75">
      <c r="I191" s="352"/>
    </row>
    <row r="192" ht="12.75">
      <c r="I192" s="352"/>
    </row>
    <row r="193" ht="12.75">
      <c r="I193" s="352"/>
    </row>
    <row r="194" ht="12.75">
      <c r="I194" s="352"/>
    </row>
    <row r="195" ht="12.75">
      <c r="I195" s="352"/>
    </row>
    <row r="196" ht="12.75">
      <c r="I196" s="352"/>
    </row>
    <row r="197" ht="12.75">
      <c r="I197" s="352"/>
    </row>
    <row r="198" ht="12.75">
      <c r="I198" s="352"/>
    </row>
    <row r="199" ht="12.75">
      <c r="I199" s="352"/>
    </row>
    <row r="200" ht="12.75">
      <c r="I200" s="352"/>
    </row>
    <row r="201" ht="12.75">
      <c r="I201" s="352"/>
    </row>
    <row r="202" ht="12.75">
      <c r="I202" s="352"/>
    </row>
    <row r="203" ht="12.75">
      <c r="I203" s="352"/>
    </row>
    <row r="204" ht="12.75">
      <c r="I204" s="352"/>
    </row>
    <row r="205" ht="12.75">
      <c r="I205" s="352"/>
    </row>
    <row r="206" ht="12.75">
      <c r="I206" s="352"/>
    </row>
    <row r="207" ht="12.75">
      <c r="I207" s="352"/>
    </row>
    <row r="208" ht="12.75">
      <c r="I208" s="352"/>
    </row>
    <row r="209" ht="12.75">
      <c r="I209" s="352"/>
    </row>
    <row r="210" ht="12.75">
      <c r="I210" s="352"/>
    </row>
    <row r="211" ht="12.75">
      <c r="I211" s="352"/>
    </row>
    <row r="212" ht="12.75">
      <c r="I212" s="352"/>
    </row>
    <row r="213" ht="12.75">
      <c r="I213" s="352"/>
    </row>
    <row r="214" ht="12.75">
      <c r="I214" s="352"/>
    </row>
    <row r="215" ht="12.75">
      <c r="I215" s="352"/>
    </row>
    <row r="216" ht="12.75">
      <c r="I216" s="352"/>
    </row>
    <row r="217" ht="12.75">
      <c r="I217" s="352"/>
    </row>
    <row r="218" ht="12.75">
      <c r="I218" s="352"/>
    </row>
    <row r="219" ht="12.75">
      <c r="I219" s="352"/>
    </row>
    <row r="220" ht="12.75">
      <c r="I220" s="352"/>
    </row>
    <row r="221" ht="12.75">
      <c r="I221" s="352"/>
    </row>
    <row r="222" ht="12.75">
      <c r="I222" s="352"/>
    </row>
    <row r="223" ht="12.75">
      <c r="I223" s="352"/>
    </row>
    <row r="224" ht="12.75">
      <c r="I224" s="352"/>
    </row>
    <row r="225" ht="12.75">
      <c r="I225" s="352"/>
    </row>
    <row r="226" ht="12.75">
      <c r="I226" s="352"/>
    </row>
    <row r="227" ht="12.75">
      <c r="I227" s="352"/>
    </row>
    <row r="228" ht="12.75">
      <c r="I228" s="352"/>
    </row>
    <row r="229" ht="12.75">
      <c r="I229" s="352"/>
    </row>
    <row r="230" ht="12.75">
      <c r="I230" s="352"/>
    </row>
    <row r="231" ht="12.75">
      <c r="I231" s="352"/>
    </row>
    <row r="232" ht="12.75">
      <c r="I232" s="352"/>
    </row>
    <row r="233" ht="12.75">
      <c r="I233" s="352"/>
    </row>
    <row r="234" ht="12.75">
      <c r="I234" s="352"/>
    </row>
    <row r="235" ht="12.75">
      <c r="I235" s="352"/>
    </row>
    <row r="236" ht="12.75">
      <c r="I236" s="352"/>
    </row>
    <row r="237" ht="12.75">
      <c r="I237" s="352"/>
    </row>
    <row r="238" ht="12.75">
      <c r="I238" s="352"/>
    </row>
    <row r="239" ht="12.75">
      <c r="I239" s="352"/>
    </row>
    <row r="240" ht="12.75">
      <c r="I240" s="352"/>
    </row>
    <row r="241" ht="12.75">
      <c r="I241" s="352"/>
    </row>
    <row r="242" ht="12.75">
      <c r="I242" s="352"/>
    </row>
    <row r="243" ht="12.75">
      <c r="I243" s="352"/>
    </row>
    <row r="244" ht="12.75">
      <c r="I244" s="352"/>
    </row>
    <row r="245" ht="12.75">
      <c r="I245" s="352"/>
    </row>
    <row r="246" ht="12.75">
      <c r="I246" s="352"/>
    </row>
    <row r="247" ht="12.75">
      <c r="I247" s="352"/>
    </row>
    <row r="248" ht="12.75">
      <c r="I248" s="352"/>
    </row>
    <row r="249" ht="12.75">
      <c r="I249" s="352"/>
    </row>
    <row r="250" ht="12.75">
      <c r="I250" s="352"/>
    </row>
    <row r="251" ht="12.75">
      <c r="I251" s="352"/>
    </row>
    <row r="252" ht="12.75">
      <c r="I252" s="352"/>
    </row>
    <row r="253" ht="12.75">
      <c r="I253" s="352"/>
    </row>
    <row r="254" ht="12.75">
      <c r="I254" s="352"/>
    </row>
    <row r="255" ht="12.75">
      <c r="I255" s="352"/>
    </row>
    <row r="256" ht="12.75">
      <c r="I256" s="352"/>
    </row>
    <row r="257" ht="12.75">
      <c r="I257" s="352"/>
    </row>
    <row r="258" ht="12.75">
      <c r="I258" s="352"/>
    </row>
    <row r="259" ht="12.75">
      <c r="I259" s="352"/>
    </row>
    <row r="260" ht="12.75">
      <c r="I260" s="352"/>
    </row>
    <row r="261" ht="12.75">
      <c r="I261" s="352"/>
    </row>
    <row r="262" ht="12.75">
      <c r="I262" s="352"/>
    </row>
    <row r="263" ht="12.75">
      <c r="I263" s="352"/>
    </row>
    <row r="264" ht="12.75">
      <c r="I264" s="352"/>
    </row>
    <row r="265" ht="12.75">
      <c r="I265" s="352"/>
    </row>
    <row r="266" ht="12.75">
      <c r="I266" s="352"/>
    </row>
    <row r="267" ht="12.75">
      <c r="I267" s="352"/>
    </row>
    <row r="268" ht="12.75">
      <c r="I268" s="352"/>
    </row>
    <row r="269" ht="12.75">
      <c r="I269" s="352"/>
    </row>
    <row r="270" ht="12.75">
      <c r="I270" s="352"/>
    </row>
    <row r="271" ht="12.75">
      <c r="I271" s="352"/>
    </row>
    <row r="272" ht="12.75">
      <c r="I272" s="352"/>
    </row>
    <row r="273" ht="12.75">
      <c r="I273" s="352"/>
    </row>
    <row r="274" ht="12.75">
      <c r="I274" s="352"/>
    </row>
    <row r="275" ht="12.75">
      <c r="I275" s="352"/>
    </row>
    <row r="276" ht="12.75">
      <c r="I276" s="352"/>
    </row>
    <row r="277" ht="12.75">
      <c r="I277" s="352"/>
    </row>
    <row r="278" ht="12.75">
      <c r="I278" s="352"/>
    </row>
    <row r="279" ht="12.75">
      <c r="I279" s="352"/>
    </row>
    <row r="280" ht="12.75">
      <c r="I280" s="352"/>
    </row>
    <row r="281" ht="12.75">
      <c r="I281" s="352"/>
    </row>
    <row r="282" ht="12.75">
      <c r="I282" s="352"/>
    </row>
    <row r="283" ht="12.75">
      <c r="I283" s="352"/>
    </row>
    <row r="284" ht="12.75">
      <c r="I284" s="352"/>
    </row>
    <row r="285" ht="12.75">
      <c r="I285" s="352"/>
    </row>
    <row r="286" ht="12.75">
      <c r="I286" s="352"/>
    </row>
    <row r="287" ht="12.75">
      <c r="I287" s="352"/>
    </row>
    <row r="288" ht="12.75">
      <c r="I288" s="352"/>
    </row>
    <row r="289" ht="12.75">
      <c r="I289" s="352"/>
    </row>
    <row r="290" ht="12.75">
      <c r="I290" s="352"/>
    </row>
    <row r="291" ht="12.75">
      <c r="I291" s="352"/>
    </row>
    <row r="292" ht="12.75">
      <c r="I292" s="352"/>
    </row>
    <row r="293" ht="12.75">
      <c r="I293" s="352"/>
    </row>
    <row r="294" ht="12.75">
      <c r="I294" s="352"/>
    </row>
    <row r="295" ht="12.75">
      <c r="I295" s="352"/>
    </row>
    <row r="296" ht="12.75">
      <c r="I296" s="352"/>
    </row>
    <row r="297" ht="12.75">
      <c r="I297" s="352"/>
    </row>
    <row r="298" ht="12.75">
      <c r="I298" s="352"/>
    </row>
    <row r="299" ht="12.75">
      <c r="I299" s="352"/>
    </row>
    <row r="300" ht="12.75">
      <c r="I300" s="352"/>
    </row>
    <row r="301" ht="12.75">
      <c r="I301" s="352"/>
    </row>
    <row r="302" ht="12.75">
      <c r="I302" s="352"/>
    </row>
    <row r="303" ht="12.75">
      <c r="I303" s="352"/>
    </row>
    <row r="304" ht="12.75">
      <c r="I304" s="352"/>
    </row>
    <row r="305" ht="12.75">
      <c r="I305" s="352"/>
    </row>
    <row r="306" ht="12.75">
      <c r="I306" s="352"/>
    </row>
    <row r="307" ht="12.75">
      <c r="I307" s="352"/>
    </row>
    <row r="308" ht="12.75">
      <c r="I308" s="352"/>
    </row>
    <row r="309" ht="12.75">
      <c r="I309" s="352"/>
    </row>
    <row r="310" ht="12.75">
      <c r="I310" s="352"/>
    </row>
    <row r="311" ht="12.75">
      <c r="I311" s="352"/>
    </row>
    <row r="312" ht="12.75">
      <c r="I312" s="352"/>
    </row>
    <row r="313" ht="12.75">
      <c r="I313" s="352"/>
    </row>
    <row r="314" ht="12.75">
      <c r="I314" s="352"/>
    </row>
    <row r="315" ht="12.75">
      <c r="I315" s="352"/>
    </row>
    <row r="316" ht="12.75">
      <c r="I316" s="352"/>
    </row>
    <row r="317" ht="12.75">
      <c r="I317" s="352"/>
    </row>
    <row r="318" ht="12.75">
      <c r="I318" s="352"/>
    </row>
    <row r="319" ht="12.75">
      <c r="I319" s="352"/>
    </row>
    <row r="320" ht="12.75">
      <c r="I320" s="352"/>
    </row>
    <row r="321" ht="12.75">
      <c r="I321" s="352"/>
    </row>
    <row r="322" ht="12.75">
      <c r="I322" s="352"/>
    </row>
    <row r="323" ht="12.75">
      <c r="I323" s="352"/>
    </row>
    <row r="324" ht="12.75">
      <c r="I324" s="352"/>
    </row>
    <row r="325" ht="12.75">
      <c r="I325" s="352"/>
    </row>
    <row r="326" ht="12.75">
      <c r="I326" s="352"/>
    </row>
    <row r="327" ht="12.75">
      <c r="I327" s="352"/>
    </row>
    <row r="328" ht="12.75">
      <c r="I328" s="352"/>
    </row>
    <row r="329" ht="12.75">
      <c r="I329" s="352"/>
    </row>
    <row r="330" ht="12.75">
      <c r="I330" s="352"/>
    </row>
    <row r="331" ht="12.75">
      <c r="I331" s="360"/>
    </row>
    <row r="332" ht="12.75">
      <c r="I332" s="360"/>
    </row>
    <row r="333" ht="12.75">
      <c r="I333" s="360"/>
    </row>
    <row r="334" ht="12.75">
      <c r="I334" s="360"/>
    </row>
    <row r="335" ht="12.75">
      <c r="I335" s="360"/>
    </row>
    <row r="336" ht="12.75">
      <c r="I336" s="360"/>
    </row>
    <row r="337" ht="12.75">
      <c r="I337" s="360"/>
    </row>
    <row r="338" ht="12.75">
      <c r="I338" s="360"/>
    </row>
    <row r="339" ht="12.75">
      <c r="I339" s="360"/>
    </row>
    <row r="340" ht="12.75">
      <c r="I340" s="360"/>
    </row>
    <row r="341" ht="12.75">
      <c r="I341" s="360"/>
    </row>
    <row r="342" ht="12.75">
      <c r="I342" s="360"/>
    </row>
    <row r="343" ht="12.75">
      <c r="I343" s="360"/>
    </row>
    <row r="344" ht="12.75">
      <c r="I344" s="360"/>
    </row>
    <row r="345" ht="12.75">
      <c r="I345" s="360"/>
    </row>
    <row r="346" ht="12.75">
      <c r="I346" s="360"/>
    </row>
    <row r="347" ht="12.75">
      <c r="I347" s="360"/>
    </row>
    <row r="348" ht="12.75">
      <c r="I348" s="360"/>
    </row>
    <row r="349" ht="12.75">
      <c r="I349" s="360"/>
    </row>
    <row r="350" ht="12.75">
      <c r="I350" s="360"/>
    </row>
    <row r="351" ht="12.75">
      <c r="I351" s="360"/>
    </row>
    <row r="352" ht="12.75">
      <c r="I352" s="360"/>
    </row>
    <row r="353" ht="12.75">
      <c r="I353" s="360"/>
    </row>
    <row r="354" ht="12.75">
      <c r="I354" s="360"/>
    </row>
    <row r="355" ht="12.75">
      <c r="I355" s="360"/>
    </row>
    <row r="356" ht="12.75">
      <c r="I356" s="360"/>
    </row>
    <row r="357" ht="12.75">
      <c r="I357" s="360"/>
    </row>
    <row r="358" ht="12.75">
      <c r="I358" s="360"/>
    </row>
    <row r="359" ht="12.75">
      <c r="I359" s="360"/>
    </row>
    <row r="360" ht="12.75">
      <c r="I360" s="360"/>
    </row>
    <row r="361" ht="12.75">
      <c r="I361" s="360"/>
    </row>
    <row r="362" ht="12.75">
      <c r="I362" s="360"/>
    </row>
    <row r="363" ht="12.75">
      <c r="I363" s="360"/>
    </row>
    <row r="364" ht="12.75">
      <c r="I364" s="360"/>
    </row>
    <row r="365" ht="12.75">
      <c r="I365" s="360"/>
    </row>
    <row r="366" ht="12.75">
      <c r="I366" s="360"/>
    </row>
    <row r="367" ht="12.75">
      <c r="I367" s="360"/>
    </row>
    <row r="368" ht="12.75">
      <c r="I368" s="360"/>
    </row>
    <row r="369" ht="12.75">
      <c r="I369" s="360"/>
    </row>
    <row r="370" ht="12.75">
      <c r="I370" s="360"/>
    </row>
    <row r="371" ht="12.75">
      <c r="I371" s="360"/>
    </row>
    <row r="372" ht="12.75">
      <c r="I372" s="360"/>
    </row>
    <row r="373" ht="12.75">
      <c r="I373" s="360"/>
    </row>
    <row r="374" ht="12.75">
      <c r="I374" s="360"/>
    </row>
    <row r="375" ht="12.75">
      <c r="I375" s="360"/>
    </row>
    <row r="376" ht="12.75">
      <c r="I376" s="360"/>
    </row>
    <row r="377" ht="12.75">
      <c r="I377" s="360"/>
    </row>
    <row r="378" ht="12.75">
      <c r="I378" s="360"/>
    </row>
    <row r="379" ht="12.75">
      <c r="I379" s="360"/>
    </row>
    <row r="380" ht="12.75">
      <c r="I380" s="360"/>
    </row>
    <row r="381" ht="12.75">
      <c r="I381" s="360"/>
    </row>
    <row r="382" ht="12.75">
      <c r="I382" s="360"/>
    </row>
    <row r="383" ht="12.75">
      <c r="I383" s="360"/>
    </row>
    <row r="384" ht="12.75">
      <c r="I384" s="360"/>
    </row>
    <row r="385" ht="12.75">
      <c r="I385" s="360"/>
    </row>
    <row r="386" ht="12.75">
      <c r="I386" s="360"/>
    </row>
    <row r="387" ht="12.75">
      <c r="I387" s="360"/>
    </row>
    <row r="388" ht="12.75">
      <c r="I388" s="360"/>
    </row>
    <row r="389" ht="12.75">
      <c r="I389" s="360"/>
    </row>
    <row r="390" ht="12.75">
      <c r="I390" s="360"/>
    </row>
    <row r="391" ht="12.75">
      <c r="I391" s="360"/>
    </row>
    <row r="392" ht="12.75">
      <c r="I392" s="360"/>
    </row>
    <row r="393" ht="12.75">
      <c r="I393" s="360"/>
    </row>
    <row r="394" ht="12.75">
      <c r="I394" s="360"/>
    </row>
    <row r="395" ht="12.75">
      <c r="I395" s="360"/>
    </row>
    <row r="396" ht="12.75">
      <c r="I396" s="360"/>
    </row>
    <row r="397" ht="12.75">
      <c r="I397" s="360"/>
    </row>
    <row r="398" ht="12.75">
      <c r="I398" s="360"/>
    </row>
    <row r="399" ht="12.75">
      <c r="I399" s="360"/>
    </row>
    <row r="400" ht="12.75">
      <c r="I400" s="360"/>
    </row>
    <row r="401" ht="12.75">
      <c r="I401" s="360"/>
    </row>
    <row r="402" ht="12.75">
      <c r="I402" s="360"/>
    </row>
    <row r="403" ht="12.75">
      <c r="I403" s="360"/>
    </row>
    <row r="404" ht="12.75">
      <c r="I404" s="360"/>
    </row>
    <row r="405" ht="12.75">
      <c r="I405" s="360"/>
    </row>
    <row r="406" ht="12.75">
      <c r="I406" s="360"/>
    </row>
    <row r="407" ht="12.75">
      <c r="I407" s="360"/>
    </row>
    <row r="408" ht="12.75">
      <c r="I408" s="360"/>
    </row>
    <row r="409" ht="12.75">
      <c r="I409" s="360"/>
    </row>
    <row r="410" ht="12.75">
      <c r="I410" s="360"/>
    </row>
    <row r="411" ht="12.75">
      <c r="I411" s="360"/>
    </row>
    <row r="412" ht="12.75">
      <c r="I412" s="360"/>
    </row>
    <row r="413" ht="12.75">
      <c r="I413" s="360"/>
    </row>
    <row r="414" ht="12.75">
      <c r="I414" s="360"/>
    </row>
    <row r="415" ht="12.75">
      <c r="I415" s="360"/>
    </row>
    <row r="416" ht="12.75">
      <c r="I416" s="360"/>
    </row>
    <row r="417" ht="12.75">
      <c r="I417" s="360"/>
    </row>
    <row r="418" ht="12.75">
      <c r="I418" s="360"/>
    </row>
    <row r="419" ht="12.75">
      <c r="I419" s="360"/>
    </row>
    <row r="420" ht="12.75">
      <c r="I420" s="360"/>
    </row>
    <row r="421" ht="12.75">
      <c r="I421" s="360"/>
    </row>
    <row r="422" ht="12.75">
      <c r="I422" s="360"/>
    </row>
    <row r="423" ht="12.75">
      <c r="I423" s="360"/>
    </row>
    <row r="424" ht="12.75">
      <c r="I424" s="360"/>
    </row>
    <row r="425" ht="12.75">
      <c r="I425" s="360"/>
    </row>
    <row r="426" ht="12.75">
      <c r="I426" s="360"/>
    </row>
    <row r="427" ht="12.75">
      <c r="I427" s="360"/>
    </row>
    <row r="428" ht="12.75">
      <c r="I428" s="360"/>
    </row>
    <row r="429" ht="12.75">
      <c r="I429" s="360"/>
    </row>
    <row r="430" ht="12.75">
      <c r="I430" s="360"/>
    </row>
    <row r="431" ht="12.75">
      <c r="I431" s="360"/>
    </row>
    <row r="432" ht="12.75">
      <c r="I432" s="360"/>
    </row>
    <row r="433" ht="12.75">
      <c r="I433" s="360"/>
    </row>
    <row r="434" ht="12.75">
      <c r="I434" s="360"/>
    </row>
    <row r="435" ht="12.75">
      <c r="I435" s="360"/>
    </row>
    <row r="436" ht="12.75">
      <c r="I436" s="360"/>
    </row>
    <row r="437" ht="12.75">
      <c r="I437" s="360"/>
    </row>
    <row r="438" ht="12.75">
      <c r="I438" s="360"/>
    </row>
    <row r="439" ht="12.75">
      <c r="I439" s="360"/>
    </row>
    <row r="440" ht="12.75">
      <c r="I440" s="360"/>
    </row>
    <row r="441" ht="12.75">
      <c r="I441" s="360"/>
    </row>
    <row r="442" ht="12.75">
      <c r="I442" s="360"/>
    </row>
    <row r="443" ht="12.75">
      <c r="I443" s="360"/>
    </row>
    <row r="444" ht="12.75">
      <c r="I444" s="360"/>
    </row>
    <row r="445" ht="12.75">
      <c r="I445" s="360"/>
    </row>
    <row r="446" ht="12.75">
      <c r="I446" s="360"/>
    </row>
    <row r="447" ht="12.75">
      <c r="I447" s="360"/>
    </row>
    <row r="448" ht="12.75">
      <c r="I448" s="360"/>
    </row>
    <row r="449" ht="12.75">
      <c r="I449" s="360"/>
    </row>
    <row r="450" ht="12.75">
      <c r="I450" s="360"/>
    </row>
    <row r="451" ht="12.75">
      <c r="I451" s="360"/>
    </row>
    <row r="452" ht="12.75">
      <c r="I452" s="360"/>
    </row>
    <row r="453" ht="12.75">
      <c r="I453" s="360"/>
    </row>
    <row r="454" ht="12.75">
      <c r="I454" s="360"/>
    </row>
    <row r="455" ht="12.75">
      <c r="I455" s="360"/>
    </row>
    <row r="456" ht="12.75">
      <c r="I456" s="360"/>
    </row>
    <row r="457" ht="12.75">
      <c r="I457" s="360"/>
    </row>
    <row r="458" ht="12.75">
      <c r="I458" s="360"/>
    </row>
    <row r="459" ht="12.75">
      <c r="I459" s="360"/>
    </row>
    <row r="460" ht="12.75">
      <c r="I460" s="360"/>
    </row>
    <row r="461" ht="12.75">
      <c r="I461" s="360"/>
    </row>
    <row r="462" ht="12.75">
      <c r="I462" s="360"/>
    </row>
    <row r="463" ht="12.75">
      <c r="I463" s="360"/>
    </row>
    <row r="464" ht="12.75">
      <c r="I464" s="360"/>
    </row>
    <row r="465" ht="12.75">
      <c r="I465" s="360"/>
    </row>
    <row r="466" ht="12.75">
      <c r="I466" s="360"/>
    </row>
    <row r="467" ht="12.75">
      <c r="I467" s="360"/>
    </row>
    <row r="468" ht="12.75">
      <c r="I468" s="360"/>
    </row>
    <row r="469" ht="12.75">
      <c r="I469" s="360"/>
    </row>
    <row r="470" ht="12.75">
      <c r="I470" s="360"/>
    </row>
    <row r="471" ht="12.75">
      <c r="I471" s="360"/>
    </row>
    <row r="472" ht="12.75">
      <c r="I472" s="360"/>
    </row>
    <row r="473" ht="12.75">
      <c r="I473" s="360"/>
    </row>
    <row r="474" ht="12.75">
      <c r="I474" s="360"/>
    </row>
    <row r="475" ht="12.75">
      <c r="I475" s="360"/>
    </row>
    <row r="476" ht="12.75">
      <c r="I476" s="360"/>
    </row>
    <row r="477" ht="12.75">
      <c r="I477" s="360"/>
    </row>
    <row r="478" ht="12.75">
      <c r="I478" s="360"/>
    </row>
    <row r="479" ht="12.75">
      <c r="I479" s="360"/>
    </row>
    <row r="480" ht="12.75">
      <c r="I480" s="360"/>
    </row>
    <row r="481" ht="12.75">
      <c r="I481" s="360"/>
    </row>
    <row r="482" ht="12.75">
      <c r="I482" s="360"/>
    </row>
    <row r="483" ht="12.75">
      <c r="I483" s="360"/>
    </row>
    <row r="484" ht="12.75">
      <c r="I484" s="360"/>
    </row>
    <row r="485" ht="12.75">
      <c r="I485" s="360"/>
    </row>
    <row r="486" ht="12.75">
      <c r="I486" s="360"/>
    </row>
    <row r="487" ht="12.75">
      <c r="I487" s="360"/>
    </row>
    <row r="488" ht="12.75">
      <c r="I488" s="360"/>
    </row>
    <row r="489" ht="12.75">
      <c r="I489" s="360"/>
    </row>
    <row r="490" ht="12.75">
      <c r="I490" s="360"/>
    </row>
    <row r="491" ht="12.75">
      <c r="I491" s="360"/>
    </row>
    <row r="492" ht="12.75">
      <c r="I492" s="360"/>
    </row>
    <row r="493" ht="12.75">
      <c r="I493" s="360"/>
    </row>
    <row r="494" ht="12.75">
      <c r="I494" s="360"/>
    </row>
    <row r="495" ht="12.75">
      <c r="I495" s="360"/>
    </row>
    <row r="496" ht="12.75">
      <c r="I496" s="360"/>
    </row>
    <row r="497" ht="12.75">
      <c r="I497" s="360"/>
    </row>
    <row r="498" ht="12.75">
      <c r="I498" s="360"/>
    </row>
    <row r="499" ht="12.75">
      <c r="I499" s="360"/>
    </row>
    <row r="500" ht="12.75">
      <c r="I500" s="360"/>
    </row>
    <row r="501" ht="12.75">
      <c r="I501" s="360"/>
    </row>
    <row r="502" ht="12.75">
      <c r="I502" s="360"/>
    </row>
    <row r="503" ht="12.75">
      <c r="I503" s="360"/>
    </row>
    <row r="504" ht="12.75">
      <c r="I504" s="360"/>
    </row>
    <row r="505" ht="12.75">
      <c r="I505" s="360"/>
    </row>
    <row r="506" ht="12.75">
      <c r="I506" s="360"/>
    </row>
    <row r="507" ht="12.75">
      <c r="I507" s="360"/>
    </row>
    <row r="508" ht="12.75">
      <c r="I508" s="360"/>
    </row>
    <row r="509" ht="12.75">
      <c r="I509" s="360"/>
    </row>
    <row r="510" ht="12.75">
      <c r="I510" s="360"/>
    </row>
    <row r="511" ht="12.75">
      <c r="I511" s="360"/>
    </row>
    <row r="512" ht="12.75">
      <c r="I512" s="360"/>
    </row>
    <row r="513" ht="12.75">
      <c r="I513" s="360"/>
    </row>
    <row r="514" ht="12.75">
      <c r="I514" s="360"/>
    </row>
    <row r="515" ht="12.75">
      <c r="I515" s="360"/>
    </row>
    <row r="516" ht="12.75">
      <c r="I516" s="360"/>
    </row>
    <row r="517" ht="12.75">
      <c r="I517" s="360"/>
    </row>
    <row r="518" ht="12.75">
      <c r="I518" s="360"/>
    </row>
    <row r="519" ht="12.75">
      <c r="I519" s="360"/>
    </row>
    <row r="520" ht="12.75">
      <c r="I520" s="360"/>
    </row>
    <row r="521" ht="12.75">
      <c r="I521" s="360"/>
    </row>
    <row r="522" ht="12.75">
      <c r="I522" s="360"/>
    </row>
    <row r="523" ht="12.75">
      <c r="I523" s="360"/>
    </row>
    <row r="524" ht="12.75">
      <c r="I524" s="360"/>
    </row>
    <row r="525" ht="12.75">
      <c r="I525" s="360"/>
    </row>
    <row r="526" ht="12.75">
      <c r="I526" s="360"/>
    </row>
    <row r="527" ht="12.75">
      <c r="I527" s="360"/>
    </row>
    <row r="528" ht="12.75">
      <c r="I528" s="360"/>
    </row>
    <row r="529" ht="12.75">
      <c r="I529" s="360"/>
    </row>
    <row r="530" ht="12.75">
      <c r="I530" s="360"/>
    </row>
    <row r="531" ht="12.75">
      <c r="I531" s="360"/>
    </row>
    <row r="532" ht="12.75">
      <c r="I532" s="360"/>
    </row>
    <row r="533" ht="12.75">
      <c r="I533" s="360"/>
    </row>
    <row r="534" ht="12.75">
      <c r="I534" s="360"/>
    </row>
    <row r="535" ht="12.75">
      <c r="I535" s="360"/>
    </row>
    <row r="536" ht="12.75">
      <c r="I536" s="360"/>
    </row>
    <row r="537" ht="12.75">
      <c r="I537" s="360"/>
    </row>
    <row r="538" ht="12.75">
      <c r="I538" s="360"/>
    </row>
    <row r="539" ht="12.75">
      <c r="I539" s="360"/>
    </row>
    <row r="540" ht="12.75">
      <c r="I540" s="360"/>
    </row>
    <row r="541" ht="12.75">
      <c r="I541" s="360"/>
    </row>
    <row r="542" ht="12.75">
      <c r="I542" s="360"/>
    </row>
    <row r="543" ht="12.75">
      <c r="I543" s="360"/>
    </row>
    <row r="544" ht="12.75">
      <c r="I544" s="360"/>
    </row>
    <row r="545" ht="12.75">
      <c r="I545" s="360"/>
    </row>
    <row r="546" ht="12.75">
      <c r="I546" s="360"/>
    </row>
    <row r="547" ht="12.75">
      <c r="I547" s="360"/>
    </row>
    <row r="548" ht="12.75">
      <c r="I548" s="360"/>
    </row>
    <row r="549" ht="12.75">
      <c r="I549" s="360"/>
    </row>
    <row r="550" ht="12.75">
      <c r="I550" s="360"/>
    </row>
    <row r="551" ht="12.75">
      <c r="I551" s="360"/>
    </row>
    <row r="552" ht="12.75">
      <c r="I552" s="360"/>
    </row>
    <row r="553" ht="12.75">
      <c r="I553" s="360"/>
    </row>
    <row r="554" ht="12.75">
      <c r="I554" s="360"/>
    </row>
    <row r="555" ht="12.75">
      <c r="I555" s="360"/>
    </row>
    <row r="556" ht="12.75">
      <c r="I556" s="360"/>
    </row>
    <row r="557" ht="12.75">
      <c r="I557" s="360"/>
    </row>
    <row r="558" ht="12.75">
      <c r="I558" s="360"/>
    </row>
    <row r="559" ht="12.75">
      <c r="I559" s="360"/>
    </row>
    <row r="560" ht="12.75">
      <c r="I560" s="360"/>
    </row>
    <row r="561" ht="12.75">
      <c r="I561" s="360"/>
    </row>
    <row r="562" ht="12.75">
      <c r="I562" s="360"/>
    </row>
    <row r="563" ht="12.75">
      <c r="I563" s="360"/>
    </row>
    <row r="564" ht="12.75">
      <c r="I564" s="360"/>
    </row>
    <row r="565" ht="12.75">
      <c r="I565" s="360"/>
    </row>
    <row r="566" ht="12.75">
      <c r="I566" s="360"/>
    </row>
    <row r="567" ht="12.75">
      <c r="I567" s="360"/>
    </row>
    <row r="568" ht="12.75">
      <c r="I568" s="360"/>
    </row>
    <row r="569" ht="12.75">
      <c r="I569" s="360"/>
    </row>
    <row r="570" ht="12.75">
      <c r="I570" s="360"/>
    </row>
    <row r="571" ht="12.75">
      <c r="I571" s="360"/>
    </row>
    <row r="572" ht="12.75">
      <c r="I572" s="360"/>
    </row>
    <row r="573" ht="12.75">
      <c r="I573" s="360"/>
    </row>
    <row r="574" ht="12.75">
      <c r="I574" s="360"/>
    </row>
    <row r="575" ht="12.75">
      <c r="I575" s="360"/>
    </row>
    <row r="576" ht="12.75">
      <c r="I576" s="360"/>
    </row>
    <row r="577" ht="12.75">
      <c r="I577" s="360"/>
    </row>
    <row r="578" ht="12.75">
      <c r="I578" s="360"/>
    </row>
    <row r="579" ht="12.75">
      <c r="I579" s="360"/>
    </row>
    <row r="580" ht="12.75">
      <c r="I580" s="360"/>
    </row>
    <row r="581" ht="12.75">
      <c r="I581" s="360"/>
    </row>
    <row r="582" ht="12.75">
      <c r="I582" s="360"/>
    </row>
    <row r="583" ht="12.75">
      <c r="I583" s="360"/>
    </row>
    <row r="584" ht="12.75">
      <c r="I584" s="360"/>
    </row>
    <row r="585" ht="12.75">
      <c r="I585" s="360"/>
    </row>
    <row r="586" ht="12.75">
      <c r="I586" s="360"/>
    </row>
    <row r="587" ht="12.75">
      <c r="I587" s="360"/>
    </row>
    <row r="588" ht="12.75">
      <c r="I588" s="360"/>
    </row>
    <row r="589" ht="12.75">
      <c r="I589" s="360"/>
    </row>
    <row r="590" ht="12.75">
      <c r="I590" s="360"/>
    </row>
    <row r="591" ht="12.75">
      <c r="I591" s="360"/>
    </row>
    <row r="592" ht="12.75">
      <c r="I592" s="360"/>
    </row>
    <row r="593" ht="12.75">
      <c r="I593" s="360"/>
    </row>
    <row r="594" ht="12.75">
      <c r="I594" s="360"/>
    </row>
    <row r="595" ht="12.75">
      <c r="I595" s="360"/>
    </row>
    <row r="596" ht="12.75">
      <c r="I596" s="360"/>
    </row>
    <row r="597" ht="12.75">
      <c r="I597" s="360"/>
    </row>
    <row r="598" ht="12.75">
      <c r="I598" s="360"/>
    </row>
    <row r="599" ht="12.75">
      <c r="I599" s="360"/>
    </row>
    <row r="600" ht="12.75">
      <c r="I600" s="360"/>
    </row>
    <row r="601" ht="12.75">
      <c r="I601" s="360"/>
    </row>
    <row r="602" ht="12.75">
      <c r="I602" s="360"/>
    </row>
    <row r="603" ht="12.75">
      <c r="I603" s="360"/>
    </row>
    <row r="604" ht="12.75">
      <c r="I604" s="360"/>
    </row>
    <row r="605" ht="12.75">
      <c r="I605" s="360"/>
    </row>
    <row r="606" ht="12.75">
      <c r="I606" s="360"/>
    </row>
    <row r="607" ht="12.75">
      <c r="I607" s="360"/>
    </row>
    <row r="608" ht="12.75">
      <c r="I608" s="360"/>
    </row>
    <row r="609" ht="12.75">
      <c r="I609" s="360"/>
    </row>
    <row r="610" ht="12.75">
      <c r="I610" s="360"/>
    </row>
    <row r="611" ht="12.75">
      <c r="I611" s="360"/>
    </row>
    <row r="612" ht="12.75">
      <c r="I612" s="360"/>
    </row>
    <row r="613" ht="12.75">
      <c r="I613" s="360"/>
    </row>
    <row r="614" ht="12.75">
      <c r="I614" s="360"/>
    </row>
    <row r="615" ht="12.75">
      <c r="I615" s="360"/>
    </row>
    <row r="616" ht="12.75">
      <c r="I616" s="360"/>
    </row>
    <row r="617" ht="12.75">
      <c r="I617" s="360"/>
    </row>
    <row r="618" ht="12.75">
      <c r="I618" s="360"/>
    </row>
    <row r="619" ht="12.75">
      <c r="I619" s="360"/>
    </row>
    <row r="620" ht="12.75">
      <c r="I620" s="360"/>
    </row>
    <row r="621" ht="12.75">
      <c r="I621" s="360"/>
    </row>
    <row r="622" ht="12.75">
      <c r="I622" s="360"/>
    </row>
    <row r="623" ht="12.75">
      <c r="I623" s="360"/>
    </row>
    <row r="624" ht="12.75">
      <c r="I624" s="360"/>
    </row>
    <row r="625" ht="12.75">
      <c r="I625" s="360"/>
    </row>
    <row r="626" ht="12.75">
      <c r="I626" s="360"/>
    </row>
    <row r="627" ht="12.75">
      <c r="I627" s="360"/>
    </row>
    <row r="628" ht="12.75">
      <c r="I628" s="360"/>
    </row>
    <row r="629" ht="12.75">
      <c r="I629" s="360"/>
    </row>
    <row r="630" ht="12.75">
      <c r="I630" s="360"/>
    </row>
    <row r="631" ht="12.75">
      <c r="I631" s="360"/>
    </row>
    <row r="632" ht="12.75">
      <c r="I632" s="360"/>
    </row>
    <row r="633" ht="12.75">
      <c r="I633" s="360"/>
    </row>
    <row r="634" ht="12.75">
      <c r="I634" s="360"/>
    </row>
    <row r="635" ht="12.75">
      <c r="I635" s="360"/>
    </row>
    <row r="636" ht="12.75">
      <c r="I636" s="360"/>
    </row>
    <row r="637" ht="12.75">
      <c r="I637" s="360"/>
    </row>
    <row r="638" ht="12.75">
      <c r="I638" s="360"/>
    </row>
    <row r="639" ht="12.75">
      <c r="I639" s="360"/>
    </row>
    <row r="640" ht="12.75">
      <c r="I640" s="360"/>
    </row>
    <row r="641" ht="12.75">
      <c r="I641" s="360"/>
    </row>
    <row r="642" ht="12.75">
      <c r="I642" s="360"/>
    </row>
    <row r="643" ht="12.75">
      <c r="I643" s="360"/>
    </row>
    <row r="644" ht="12.75">
      <c r="I644" s="360"/>
    </row>
    <row r="645" ht="12.75">
      <c r="I645" s="360"/>
    </row>
    <row r="646" ht="12.75">
      <c r="I646" s="360"/>
    </row>
    <row r="647" ht="12.75">
      <c r="I647" s="360"/>
    </row>
    <row r="648" ht="12.75">
      <c r="I648" s="360"/>
    </row>
    <row r="649" ht="12.75">
      <c r="I649" s="360"/>
    </row>
    <row r="650" ht="12.75">
      <c r="I650" s="360"/>
    </row>
    <row r="651" ht="12.75">
      <c r="I651" s="360"/>
    </row>
    <row r="652" ht="12.75">
      <c r="I652" s="360"/>
    </row>
    <row r="653" ht="12.75">
      <c r="I653" s="360"/>
    </row>
    <row r="654" ht="12.75">
      <c r="I654" s="360"/>
    </row>
    <row r="655" ht="12.75">
      <c r="I655" s="360"/>
    </row>
    <row r="656" ht="12.75">
      <c r="I656" s="360"/>
    </row>
    <row r="657" ht="12.75">
      <c r="I657" s="360"/>
    </row>
    <row r="658" ht="12.75">
      <c r="I658" s="360"/>
    </row>
    <row r="659" ht="12.75">
      <c r="I659" s="360"/>
    </row>
    <row r="660" ht="12.75">
      <c r="I660" s="360"/>
    </row>
    <row r="661" ht="12.75">
      <c r="I661" s="360"/>
    </row>
    <row r="662" ht="12.75">
      <c r="I662" s="360"/>
    </row>
    <row r="663" ht="12.75">
      <c r="I663" s="360"/>
    </row>
    <row r="664" ht="12.75">
      <c r="I664" s="360"/>
    </row>
    <row r="665" ht="12.75">
      <c r="I665" s="360"/>
    </row>
    <row r="666" ht="12.75">
      <c r="I666" s="360"/>
    </row>
    <row r="667" ht="12.75">
      <c r="I667" s="360"/>
    </row>
    <row r="668" ht="12.75">
      <c r="I668" s="360"/>
    </row>
    <row r="669" ht="12.75">
      <c r="I669" s="360"/>
    </row>
    <row r="670" ht="12.75">
      <c r="I670" s="360"/>
    </row>
    <row r="671" ht="12.75">
      <c r="I671" s="360"/>
    </row>
    <row r="672" ht="12.75">
      <c r="I672" s="360"/>
    </row>
    <row r="673" ht="12.75">
      <c r="I673" s="360"/>
    </row>
    <row r="674" ht="12.75">
      <c r="I674" s="360"/>
    </row>
    <row r="675" ht="12.75">
      <c r="I675" s="360"/>
    </row>
    <row r="676" ht="12.75">
      <c r="I676" s="360"/>
    </row>
    <row r="677" ht="12.75">
      <c r="I677" s="360"/>
    </row>
    <row r="678" ht="12.75">
      <c r="I678" s="360"/>
    </row>
    <row r="679" ht="12.75">
      <c r="I679" s="360"/>
    </row>
    <row r="680" ht="12.75">
      <c r="I680" s="360"/>
    </row>
    <row r="681" ht="12.75">
      <c r="I681" s="360"/>
    </row>
    <row r="682" ht="12.75">
      <c r="I682" s="360"/>
    </row>
    <row r="683" ht="12.75">
      <c r="I683" s="360"/>
    </row>
    <row r="684" ht="12.75">
      <c r="I684" s="360"/>
    </row>
    <row r="685" ht="12.75">
      <c r="I685" s="360"/>
    </row>
    <row r="686" ht="12.75">
      <c r="I686" s="360"/>
    </row>
    <row r="687" ht="12.75">
      <c r="I687" s="360"/>
    </row>
    <row r="688" ht="12.75">
      <c r="I688" s="360"/>
    </row>
    <row r="689" ht="12.75">
      <c r="I689" s="360"/>
    </row>
    <row r="690" ht="12.75">
      <c r="I690" s="360"/>
    </row>
    <row r="691" ht="12.75">
      <c r="I691" s="360"/>
    </row>
    <row r="692" ht="12.75">
      <c r="I692" s="360"/>
    </row>
    <row r="693" ht="12.75">
      <c r="I693" s="360"/>
    </row>
    <row r="694" ht="12.75">
      <c r="I694" s="360"/>
    </row>
    <row r="695" ht="12.75">
      <c r="I695" s="360"/>
    </row>
    <row r="696" ht="12.75">
      <c r="I696" s="360"/>
    </row>
    <row r="697" ht="12.75">
      <c r="I697" s="360"/>
    </row>
    <row r="698" ht="12.75">
      <c r="I698" s="360"/>
    </row>
    <row r="699" ht="12.75">
      <c r="I699" s="360"/>
    </row>
    <row r="700" ht="12.75">
      <c r="I700" s="360"/>
    </row>
    <row r="701" ht="12.75">
      <c r="I701" s="360"/>
    </row>
    <row r="702" ht="12.75">
      <c r="I702" s="360"/>
    </row>
    <row r="703" ht="12.75">
      <c r="I703" s="360"/>
    </row>
    <row r="704" ht="12.75">
      <c r="I704" s="360"/>
    </row>
    <row r="705" ht="12.75">
      <c r="I705" s="360"/>
    </row>
    <row r="706" ht="12.75">
      <c r="I706" s="360"/>
    </row>
    <row r="707" ht="12.75">
      <c r="I707" s="360"/>
    </row>
    <row r="708" ht="12.75">
      <c r="I708" s="360"/>
    </row>
    <row r="709" ht="12.75">
      <c r="I709" s="360"/>
    </row>
    <row r="710" ht="12.75">
      <c r="I710" s="360"/>
    </row>
    <row r="711" ht="12.75">
      <c r="I711" s="360"/>
    </row>
    <row r="712" ht="12.75">
      <c r="I712" s="360"/>
    </row>
    <row r="713" ht="12.75">
      <c r="I713" s="360"/>
    </row>
    <row r="714" ht="12.75">
      <c r="I714" s="360"/>
    </row>
    <row r="715" ht="12.75">
      <c r="I715" s="360"/>
    </row>
    <row r="716" ht="12.75">
      <c r="I716" s="360"/>
    </row>
    <row r="717" ht="12.75">
      <c r="I717" s="360"/>
    </row>
    <row r="718" ht="12.75">
      <c r="I718" s="360"/>
    </row>
    <row r="719" ht="12.75">
      <c r="I719" s="360"/>
    </row>
    <row r="720" ht="12.75">
      <c r="I720" s="360"/>
    </row>
    <row r="721" ht="12.75">
      <c r="I721" s="360"/>
    </row>
    <row r="722" ht="12.75">
      <c r="I722" s="360"/>
    </row>
    <row r="723" ht="12.75">
      <c r="I723" s="360"/>
    </row>
    <row r="724" ht="12.75">
      <c r="I724" s="360"/>
    </row>
    <row r="725" ht="12.75">
      <c r="I725" s="360"/>
    </row>
    <row r="726" ht="12.75">
      <c r="I726" s="360"/>
    </row>
    <row r="727" ht="12.75">
      <c r="I727" s="360"/>
    </row>
    <row r="728" ht="12.75">
      <c r="I728" s="360"/>
    </row>
    <row r="729" ht="12.75">
      <c r="I729" s="360"/>
    </row>
    <row r="730" ht="12.75">
      <c r="I730" s="360"/>
    </row>
    <row r="731" ht="12.75">
      <c r="I731" s="360"/>
    </row>
    <row r="732" ht="12.75">
      <c r="I732" s="360"/>
    </row>
    <row r="733" ht="12.75">
      <c r="I733" s="360"/>
    </row>
    <row r="734" ht="12.75">
      <c r="I734" s="360"/>
    </row>
    <row r="735" ht="12.75">
      <c r="I735" s="360"/>
    </row>
    <row r="736" ht="12.75">
      <c r="I736" s="360"/>
    </row>
    <row r="737" ht="12.75">
      <c r="I737" s="360"/>
    </row>
    <row r="738" ht="12.75">
      <c r="I738" s="360"/>
    </row>
    <row r="739" ht="12.75">
      <c r="I739" s="360"/>
    </row>
    <row r="740" ht="12.75">
      <c r="I740" s="360"/>
    </row>
    <row r="741" ht="12.75">
      <c r="I741" s="360"/>
    </row>
    <row r="742" ht="12.75">
      <c r="I742" s="360"/>
    </row>
    <row r="743" ht="12.75">
      <c r="I743" s="360"/>
    </row>
    <row r="744" ht="12.75">
      <c r="I744" s="360"/>
    </row>
    <row r="745" ht="12.75">
      <c r="I745" s="360"/>
    </row>
    <row r="746" ht="12.75">
      <c r="I746" s="360"/>
    </row>
    <row r="747" ht="12.75">
      <c r="I747" s="360"/>
    </row>
    <row r="748" ht="12.75">
      <c r="I748" s="360"/>
    </row>
    <row r="749" ht="12.75">
      <c r="I749" s="360"/>
    </row>
    <row r="750" ht="12.75">
      <c r="I750" s="360"/>
    </row>
    <row r="751" ht="12.75">
      <c r="I751" s="360"/>
    </row>
    <row r="752" ht="12.75">
      <c r="I752" s="360"/>
    </row>
    <row r="753" ht="12.75">
      <c r="I753" s="360"/>
    </row>
    <row r="754" ht="12.75">
      <c r="I754" s="360"/>
    </row>
    <row r="755" ht="12.75">
      <c r="I755" s="360"/>
    </row>
    <row r="756" ht="12.75">
      <c r="I756" s="360"/>
    </row>
    <row r="757" ht="12.75">
      <c r="I757" s="360"/>
    </row>
    <row r="758" ht="12.75">
      <c r="I758" s="360"/>
    </row>
    <row r="759" ht="12.75">
      <c r="I759" s="360"/>
    </row>
    <row r="760" ht="12.75">
      <c r="I760" s="360"/>
    </row>
    <row r="761" ht="12.75">
      <c r="I761" s="360"/>
    </row>
    <row r="762" ht="12.75">
      <c r="I762" s="360"/>
    </row>
    <row r="763" ht="12.75">
      <c r="I763" s="360"/>
    </row>
    <row r="764" ht="12.75">
      <c r="I764" s="360"/>
    </row>
    <row r="765" ht="12.75">
      <c r="I765" s="360"/>
    </row>
    <row r="766" ht="12.75">
      <c r="I766" s="360"/>
    </row>
    <row r="767" ht="12.75">
      <c r="I767" s="360"/>
    </row>
    <row r="768" ht="12.75">
      <c r="I768" s="360"/>
    </row>
    <row r="769" ht="12.75">
      <c r="I769" s="360"/>
    </row>
    <row r="770" ht="12.75">
      <c r="I770" s="360"/>
    </row>
    <row r="771" ht="12.75">
      <c r="I771" s="360"/>
    </row>
    <row r="772" ht="12.75">
      <c r="I772" s="360"/>
    </row>
    <row r="773" ht="12.75">
      <c r="I773" s="36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56.421875" style="285" bestFit="1" customWidth="1"/>
    <col min="2" max="5" width="8.421875" style="285" bestFit="1" customWidth="1"/>
    <col min="6" max="6" width="7.140625" style="285" bestFit="1" customWidth="1"/>
    <col min="7" max="7" width="7.00390625" style="285" bestFit="1" customWidth="1"/>
    <col min="8" max="8" width="7.140625" style="285" bestFit="1" customWidth="1"/>
    <col min="9" max="9" width="6.8515625" style="285" bestFit="1" customWidth="1"/>
    <col min="10" max="10" width="10.421875" style="285" bestFit="1" customWidth="1"/>
    <col min="11" max="11" width="54.8515625" style="285" customWidth="1"/>
    <col min="12" max="14" width="9.421875" style="285" bestFit="1" customWidth="1"/>
    <col min="15" max="15" width="10.28125" style="285" customWidth="1"/>
    <col min="16" max="16" width="8.421875" style="285" customWidth="1"/>
    <col min="17" max="17" width="6.8515625" style="285" customWidth="1"/>
    <col min="18" max="18" width="8.28125" style="285" customWidth="1"/>
    <col min="19" max="19" width="6.8515625" style="285" bestFit="1" customWidth="1"/>
    <col min="20" max="16384" width="9.140625" style="285" customWidth="1"/>
  </cols>
  <sheetData>
    <row r="1" spans="1:19" ht="12.75">
      <c r="A1" s="1850" t="s">
        <v>825</v>
      </c>
      <c r="B1" s="1850"/>
      <c r="C1" s="1850"/>
      <c r="D1" s="1850"/>
      <c r="E1" s="1850"/>
      <c r="F1" s="1850"/>
      <c r="G1" s="1850"/>
      <c r="H1" s="1850"/>
      <c r="I1" s="1850"/>
      <c r="J1" s="1850"/>
      <c r="K1" s="1850"/>
      <c r="L1" s="1850"/>
      <c r="M1" s="1850"/>
      <c r="N1" s="1850"/>
      <c r="O1" s="1850"/>
      <c r="P1" s="1850"/>
      <c r="Q1" s="1850"/>
      <c r="R1" s="1850"/>
      <c r="S1" s="1850"/>
    </row>
    <row r="2" spans="1:19" ht="15.75">
      <c r="A2" s="1851" t="s">
        <v>366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851"/>
      <c r="N2" s="1851"/>
      <c r="O2" s="1851"/>
      <c r="P2" s="1851"/>
      <c r="Q2" s="1851"/>
      <c r="R2" s="1851"/>
      <c r="S2" s="1851"/>
    </row>
    <row r="3" spans="1:19" ht="13.5" thickBot="1">
      <c r="A3" s="361"/>
      <c r="B3" s="361"/>
      <c r="C3" s="361"/>
      <c r="D3" s="361"/>
      <c r="E3" s="361"/>
      <c r="F3" s="361"/>
      <c r="G3" s="361"/>
      <c r="H3" s="1852" t="s">
        <v>89</v>
      </c>
      <c r="I3" s="1852"/>
      <c r="K3" s="361"/>
      <c r="L3" s="361"/>
      <c r="M3" s="361"/>
      <c r="N3" s="361"/>
      <c r="O3" s="361"/>
      <c r="P3" s="361"/>
      <c r="Q3" s="361"/>
      <c r="R3" s="1852" t="s">
        <v>89</v>
      </c>
      <c r="S3" s="1852"/>
    </row>
    <row r="4" spans="1:19" ht="13.5" customHeight="1" thickTop="1">
      <c r="A4" s="362"/>
      <c r="B4" s="322">
        <f>Deposits!B4</f>
        <v>2014</v>
      </c>
      <c r="C4" s="323">
        <f>Deposits!C4</f>
        <v>2014</v>
      </c>
      <c r="D4" s="324">
        <f>Deposits!D4</f>
        <v>2015</v>
      </c>
      <c r="E4" s="324">
        <f>Deposits!E4</f>
        <v>2015</v>
      </c>
      <c r="F4" s="1844" t="str">
        <f>Deposits!F4</f>
        <v>Changes during two months </v>
      </c>
      <c r="G4" s="1845"/>
      <c r="H4" s="1845"/>
      <c r="I4" s="1846"/>
      <c r="K4" s="362"/>
      <c r="L4" s="322">
        <f aca="true" t="shared" si="0" ref="L4:O5">B4</f>
        <v>2014</v>
      </c>
      <c r="M4" s="323">
        <f t="shared" si="0"/>
        <v>2014</v>
      </c>
      <c r="N4" s="324">
        <f t="shared" si="0"/>
        <v>2015</v>
      </c>
      <c r="O4" s="324">
        <f t="shared" si="0"/>
        <v>2015</v>
      </c>
      <c r="P4" s="1844" t="str">
        <f>F4</f>
        <v>Changes during two months </v>
      </c>
      <c r="Q4" s="1845"/>
      <c r="R4" s="1845"/>
      <c r="S4" s="1846"/>
    </row>
    <row r="5" spans="1:19" ht="12.75">
      <c r="A5" s="363" t="s">
        <v>282</v>
      </c>
      <c r="B5" s="326" t="str">
        <f>Deposits!B5</f>
        <v>Jul </v>
      </c>
      <c r="C5" s="326" t="str">
        <f>Deposits!C5</f>
        <v>Sept</v>
      </c>
      <c r="D5" s="327" t="str">
        <f>Deposits!D5</f>
        <v>Jul (p)</v>
      </c>
      <c r="E5" s="327" t="str">
        <f>Deposits!E5</f>
        <v>Sept(e)</v>
      </c>
      <c r="F5" s="1847" t="str">
        <f>Deposits!F5</f>
        <v>2014/15</v>
      </c>
      <c r="G5" s="1848"/>
      <c r="H5" s="1847" t="str">
        <f>Deposits!H5</f>
        <v>2015/16</v>
      </c>
      <c r="I5" s="1849"/>
      <c r="K5" s="363" t="s">
        <v>282</v>
      </c>
      <c r="L5" s="326" t="str">
        <f t="shared" si="0"/>
        <v>Jul </v>
      </c>
      <c r="M5" s="326" t="str">
        <f t="shared" si="0"/>
        <v>Sept</v>
      </c>
      <c r="N5" s="327" t="str">
        <f t="shared" si="0"/>
        <v>Jul (p)</v>
      </c>
      <c r="O5" s="327" t="str">
        <f t="shared" si="0"/>
        <v>Sept(e)</v>
      </c>
      <c r="P5" s="1847" t="str">
        <f>F5</f>
        <v>2014/15</v>
      </c>
      <c r="Q5" s="1848"/>
      <c r="R5" s="1847" t="str">
        <f>H5</f>
        <v>2015/16</v>
      </c>
      <c r="S5" s="1849"/>
    </row>
    <row r="6" spans="1:19" ht="12.75">
      <c r="A6" s="364"/>
      <c r="B6" s="365"/>
      <c r="C6" s="366"/>
      <c r="D6" s="366"/>
      <c r="E6" s="366"/>
      <c r="F6" s="366" t="s">
        <v>18</v>
      </c>
      <c r="G6" s="366" t="s">
        <v>367</v>
      </c>
      <c r="H6" s="366" t="s">
        <v>18</v>
      </c>
      <c r="I6" s="367" t="s">
        <v>367</v>
      </c>
      <c r="K6" s="364"/>
      <c r="L6" s="365"/>
      <c r="M6" s="366"/>
      <c r="N6" s="366"/>
      <c r="O6" s="366"/>
      <c r="P6" s="366" t="s">
        <v>18</v>
      </c>
      <c r="Q6" s="366" t="s">
        <v>367</v>
      </c>
      <c r="R6" s="366" t="s">
        <v>18</v>
      </c>
      <c r="S6" s="367" t="s">
        <v>367</v>
      </c>
    </row>
    <row r="7" spans="1:19" s="361" customFormat="1" ht="12.75">
      <c r="A7" s="368" t="s">
        <v>368</v>
      </c>
      <c r="B7" s="369">
        <v>50909.84338522675</v>
      </c>
      <c r="C7" s="370">
        <v>51391.358491581945</v>
      </c>
      <c r="D7" s="370">
        <v>65159.77609384413</v>
      </c>
      <c r="E7" s="370">
        <v>63919.68263187344</v>
      </c>
      <c r="F7" s="370">
        <v>481.5151063551966</v>
      </c>
      <c r="G7" s="370">
        <v>0.9458192646786356</v>
      </c>
      <c r="H7" s="370">
        <v>-1240.0934619706895</v>
      </c>
      <c r="I7" s="371">
        <v>-1.9031579546631463</v>
      </c>
      <c r="J7" s="354"/>
      <c r="K7" s="368" t="s">
        <v>369</v>
      </c>
      <c r="L7" s="372">
        <v>22381.9792591197</v>
      </c>
      <c r="M7" s="373">
        <v>22413.893778968002</v>
      </c>
      <c r="N7" s="373">
        <v>23002.465491631418</v>
      </c>
      <c r="O7" s="373">
        <v>22755.759579169204</v>
      </c>
      <c r="P7" s="373">
        <v>31.914519848302007</v>
      </c>
      <c r="Q7" s="373">
        <v>0.14259024851565888</v>
      </c>
      <c r="R7" s="373">
        <v>-246.70591246221375</v>
      </c>
      <c r="S7" s="374">
        <v>-1.0725194329797751</v>
      </c>
    </row>
    <row r="8" spans="1:19" s="257" customFormat="1" ht="12.75">
      <c r="A8" s="375" t="s">
        <v>370</v>
      </c>
      <c r="B8" s="376">
        <v>6686.876255879998</v>
      </c>
      <c r="C8" s="377">
        <v>6531.473086568797</v>
      </c>
      <c r="D8" s="377">
        <v>7998.323793673232</v>
      </c>
      <c r="E8" s="377">
        <v>8079.153235489998</v>
      </c>
      <c r="F8" s="378">
        <v>-155.40316931120105</v>
      </c>
      <c r="G8" s="378">
        <v>-2.3240024693824677</v>
      </c>
      <c r="H8" s="378">
        <v>80.82944181676612</v>
      </c>
      <c r="I8" s="379">
        <v>1.0105797652341002</v>
      </c>
      <c r="J8" s="338"/>
      <c r="K8" s="375" t="s">
        <v>371</v>
      </c>
      <c r="L8" s="380">
        <v>12500.041175756698</v>
      </c>
      <c r="M8" s="381">
        <v>12448.431321099999</v>
      </c>
      <c r="N8" s="381">
        <v>14342.269260266698</v>
      </c>
      <c r="O8" s="381">
        <v>14420.7284353467</v>
      </c>
      <c r="P8" s="382">
        <v>-51.6098546566991</v>
      </c>
      <c r="Q8" s="382">
        <v>-0.4128774772101889</v>
      </c>
      <c r="R8" s="382">
        <v>78.45917508000275</v>
      </c>
      <c r="S8" s="383">
        <v>0.5470485434084215</v>
      </c>
    </row>
    <row r="9" spans="1:19" s="257" customFormat="1" ht="12.75">
      <c r="A9" s="375" t="s">
        <v>372</v>
      </c>
      <c r="B9" s="384">
        <v>3207.8566312049998</v>
      </c>
      <c r="C9" s="378">
        <v>3285.1971340256</v>
      </c>
      <c r="D9" s="378">
        <v>3479.861155805159</v>
      </c>
      <c r="E9" s="378">
        <v>3463.565630850001</v>
      </c>
      <c r="F9" s="384">
        <v>77.34050282060025</v>
      </c>
      <c r="G9" s="378">
        <v>2.41097130302697</v>
      </c>
      <c r="H9" s="378">
        <v>-16.295524955157816</v>
      </c>
      <c r="I9" s="379">
        <v>-0.4682808947125193</v>
      </c>
      <c r="K9" s="375" t="s">
        <v>373</v>
      </c>
      <c r="L9" s="385">
        <v>53.789542870000005</v>
      </c>
      <c r="M9" s="382">
        <v>38.65051613000001</v>
      </c>
      <c r="N9" s="382">
        <v>44.92072345</v>
      </c>
      <c r="O9" s="382">
        <v>47.58373212</v>
      </c>
      <c r="P9" s="385">
        <v>-15.139026739999998</v>
      </c>
      <c r="Q9" s="382">
        <v>-28.14492544877803</v>
      </c>
      <c r="R9" s="382">
        <v>2.6630086700000035</v>
      </c>
      <c r="S9" s="383">
        <v>5.928240832906718</v>
      </c>
    </row>
    <row r="10" spans="1:19" s="257" customFormat="1" ht="12.75">
      <c r="A10" s="375" t="s">
        <v>374</v>
      </c>
      <c r="B10" s="384">
        <v>15442.179896470003</v>
      </c>
      <c r="C10" s="378">
        <v>15743.259174309802</v>
      </c>
      <c r="D10" s="378">
        <v>20730.12233032415</v>
      </c>
      <c r="E10" s="378">
        <v>22423.197335263943</v>
      </c>
      <c r="F10" s="384">
        <v>301.07927783979903</v>
      </c>
      <c r="G10" s="378">
        <v>1.9497200515623065</v>
      </c>
      <c r="H10" s="378">
        <v>1693.0750049397939</v>
      </c>
      <c r="I10" s="379">
        <v>8.167221485534379</v>
      </c>
      <c r="K10" s="375" t="s">
        <v>375</v>
      </c>
      <c r="L10" s="385">
        <v>6799.226489263001</v>
      </c>
      <c r="M10" s="382">
        <v>7985.273391732001</v>
      </c>
      <c r="N10" s="382">
        <v>6466.227867574001</v>
      </c>
      <c r="O10" s="382">
        <v>6620.478164212501</v>
      </c>
      <c r="P10" s="385">
        <v>1186.046902469</v>
      </c>
      <c r="Q10" s="382">
        <v>17.443850478314644</v>
      </c>
      <c r="R10" s="382">
        <v>154.2502966385</v>
      </c>
      <c r="S10" s="383">
        <v>2.385475733263505</v>
      </c>
    </row>
    <row r="11" spans="1:19" s="257" customFormat="1" ht="12.75">
      <c r="A11" s="375" t="s">
        <v>376</v>
      </c>
      <c r="B11" s="384">
        <v>5791.252341764999</v>
      </c>
      <c r="C11" s="378">
        <v>1409.8373483999999</v>
      </c>
      <c r="D11" s="378">
        <v>1769.28074207</v>
      </c>
      <c r="E11" s="378">
        <v>1809.8710032300003</v>
      </c>
      <c r="F11" s="384">
        <v>-4381.414993364999</v>
      </c>
      <c r="G11" s="378">
        <v>-75.65574308975242</v>
      </c>
      <c r="H11" s="378">
        <v>40.59026116000018</v>
      </c>
      <c r="I11" s="379">
        <v>2.2941673525768964</v>
      </c>
      <c r="K11" s="375" t="s">
        <v>377</v>
      </c>
      <c r="L11" s="386">
        <v>3028.9220512300003</v>
      </c>
      <c r="M11" s="387">
        <v>1941.5385500060002</v>
      </c>
      <c r="N11" s="387">
        <v>2149.04764034072</v>
      </c>
      <c r="O11" s="387">
        <v>1666.9692474900003</v>
      </c>
      <c r="P11" s="382">
        <v>-1087.3835012240002</v>
      </c>
      <c r="Q11" s="382">
        <v>-35.900016006764844</v>
      </c>
      <c r="R11" s="382">
        <v>-482.07839285071987</v>
      </c>
      <c r="S11" s="383">
        <v>-22.432187346683897</v>
      </c>
    </row>
    <row r="12" spans="1:19" s="257" customFormat="1" ht="12.75">
      <c r="A12" s="375" t="s">
        <v>378</v>
      </c>
      <c r="B12" s="388">
        <v>19781.678259906756</v>
      </c>
      <c r="C12" s="389">
        <v>24421.59174827775</v>
      </c>
      <c r="D12" s="389">
        <v>31182.18807197159</v>
      </c>
      <c r="E12" s="389">
        <v>28143.895427039497</v>
      </c>
      <c r="F12" s="378">
        <v>4639.913488370996</v>
      </c>
      <c r="G12" s="378">
        <v>23.45561093153108</v>
      </c>
      <c r="H12" s="378">
        <v>-3038.292644932091</v>
      </c>
      <c r="I12" s="379">
        <v>-9.74368007119773</v>
      </c>
      <c r="K12" s="368" t="s">
        <v>379</v>
      </c>
      <c r="L12" s="372">
        <v>47291.67585999333</v>
      </c>
      <c r="M12" s="373">
        <v>48873.942466538625</v>
      </c>
      <c r="N12" s="373">
        <v>60042.01386870157</v>
      </c>
      <c r="O12" s="373">
        <v>64185.0169954487</v>
      </c>
      <c r="P12" s="373">
        <v>1582.266606545294</v>
      </c>
      <c r="Q12" s="373">
        <v>3.3457613370048107</v>
      </c>
      <c r="R12" s="373">
        <v>4143.003126747128</v>
      </c>
      <c r="S12" s="374">
        <v>6.900173494858029</v>
      </c>
    </row>
    <row r="13" spans="1:19" s="361" customFormat="1" ht="12.75">
      <c r="A13" s="368" t="s">
        <v>380</v>
      </c>
      <c r="B13" s="369">
        <v>3587.9108865739513</v>
      </c>
      <c r="C13" s="370">
        <v>3629.417030635001</v>
      </c>
      <c r="D13" s="370">
        <v>3526.16618513</v>
      </c>
      <c r="E13" s="370">
        <v>3505.4088817200004</v>
      </c>
      <c r="F13" s="370">
        <v>41.50614406104978</v>
      </c>
      <c r="G13" s="370">
        <v>1.1568331927185473</v>
      </c>
      <c r="H13" s="370">
        <v>-20.757303409999622</v>
      </c>
      <c r="I13" s="371">
        <v>-0.5886649216232093</v>
      </c>
      <c r="K13" s="375" t="s">
        <v>381</v>
      </c>
      <c r="L13" s="380">
        <v>9033.107553747499</v>
      </c>
      <c r="M13" s="381">
        <v>9147.97913475</v>
      </c>
      <c r="N13" s="381">
        <v>10938.141335183493</v>
      </c>
      <c r="O13" s="381">
        <v>12675.557422199498</v>
      </c>
      <c r="P13" s="382">
        <v>114.87158100250053</v>
      </c>
      <c r="Q13" s="382">
        <v>1.2716729023650848</v>
      </c>
      <c r="R13" s="382">
        <v>1737.416087016005</v>
      </c>
      <c r="S13" s="383">
        <v>15.884015700432153</v>
      </c>
    </row>
    <row r="14" spans="1:19" s="257" customFormat="1" ht="12.75">
      <c r="A14" s="375" t="s">
        <v>382</v>
      </c>
      <c r="B14" s="376">
        <v>1109.246546085001</v>
      </c>
      <c r="C14" s="377">
        <v>1263.169152375001</v>
      </c>
      <c r="D14" s="377">
        <v>1064.9545842500002</v>
      </c>
      <c r="E14" s="377">
        <v>1000.9242634000002</v>
      </c>
      <c r="F14" s="378">
        <v>153.92260628999998</v>
      </c>
      <c r="G14" s="378">
        <v>13.876320537869402</v>
      </c>
      <c r="H14" s="378">
        <v>-64.03032084999995</v>
      </c>
      <c r="I14" s="379">
        <v>-6.012493095665074</v>
      </c>
      <c r="K14" s="375" t="s">
        <v>383</v>
      </c>
      <c r="L14" s="385">
        <v>5518.7037887878</v>
      </c>
      <c r="M14" s="382">
        <v>5494.3670530698</v>
      </c>
      <c r="N14" s="382">
        <v>6241.116634909785</v>
      </c>
      <c r="O14" s="382">
        <v>6660.828389148199</v>
      </c>
      <c r="P14" s="385">
        <v>-24.336735717999545</v>
      </c>
      <c r="Q14" s="382">
        <v>-0.4409864462637736</v>
      </c>
      <c r="R14" s="382">
        <v>419.71175423841396</v>
      </c>
      <c r="S14" s="383">
        <v>6.724946492599571</v>
      </c>
    </row>
    <row r="15" spans="1:19" s="257" customFormat="1" ht="12.75">
      <c r="A15" s="375" t="s">
        <v>384</v>
      </c>
      <c r="B15" s="384">
        <v>500.08196992</v>
      </c>
      <c r="C15" s="378">
        <v>449.04692982999995</v>
      </c>
      <c r="D15" s="378">
        <v>796.0430835399999</v>
      </c>
      <c r="E15" s="378">
        <v>825.11193151</v>
      </c>
      <c r="F15" s="384">
        <v>-51.03504009000005</v>
      </c>
      <c r="G15" s="378">
        <v>-10.20533495702001</v>
      </c>
      <c r="H15" s="378">
        <v>29.068847970000093</v>
      </c>
      <c r="I15" s="379">
        <v>3.65166767616786</v>
      </c>
      <c r="K15" s="375" t="s">
        <v>385</v>
      </c>
      <c r="L15" s="385">
        <v>0</v>
      </c>
      <c r="M15" s="382">
        <v>0</v>
      </c>
      <c r="N15" s="382">
        <v>0</v>
      </c>
      <c r="O15" s="382">
        <v>0</v>
      </c>
      <c r="P15" s="390">
        <v>0</v>
      </c>
      <c r="Q15" s="391"/>
      <c r="R15" s="391">
        <v>0</v>
      </c>
      <c r="S15" s="392"/>
    </row>
    <row r="16" spans="1:19" s="257" customFormat="1" ht="12.75">
      <c r="A16" s="375" t="s">
        <v>386</v>
      </c>
      <c r="B16" s="384">
        <v>296.53626492999996</v>
      </c>
      <c r="C16" s="378">
        <v>266.50665827</v>
      </c>
      <c r="D16" s="378">
        <v>241.57251959</v>
      </c>
      <c r="E16" s="378">
        <v>280.88263324</v>
      </c>
      <c r="F16" s="384">
        <v>-30.029606659999956</v>
      </c>
      <c r="G16" s="378">
        <v>-10.126790619383</v>
      </c>
      <c r="H16" s="378">
        <v>39.310113650000005</v>
      </c>
      <c r="I16" s="379">
        <v>16.27259330519781</v>
      </c>
      <c r="K16" s="375" t="s">
        <v>387</v>
      </c>
      <c r="L16" s="385">
        <v>0</v>
      </c>
      <c r="M16" s="382">
        <v>0</v>
      </c>
      <c r="N16" s="382">
        <v>0</v>
      </c>
      <c r="O16" s="382">
        <v>0</v>
      </c>
      <c r="P16" s="390">
        <v>0</v>
      </c>
      <c r="Q16" s="391"/>
      <c r="R16" s="391">
        <v>0</v>
      </c>
      <c r="S16" s="392"/>
    </row>
    <row r="17" spans="1:19" s="257" customFormat="1" ht="12.75">
      <c r="A17" s="375" t="s">
        <v>388</v>
      </c>
      <c r="B17" s="384">
        <v>0.4576</v>
      </c>
      <c r="C17" s="378">
        <v>0.08319999999999998</v>
      </c>
      <c r="D17" s="378">
        <v>11.854953219999999</v>
      </c>
      <c r="E17" s="378">
        <v>11.69771654</v>
      </c>
      <c r="F17" s="384">
        <v>-0.3744</v>
      </c>
      <c r="G17" s="378">
        <v>-81.81818181818183</v>
      </c>
      <c r="H17" s="378">
        <v>-0.15723667999999869</v>
      </c>
      <c r="I17" s="379">
        <v>-1.3263374142609963</v>
      </c>
      <c r="J17" s="338"/>
      <c r="K17" s="375" t="s">
        <v>389</v>
      </c>
      <c r="L17" s="385">
        <v>22866.757006658027</v>
      </c>
      <c r="M17" s="382">
        <v>23991.913617498023</v>
      </c>
      <c r="N17" s="382">
        <v>31477.382981504998</v>
      </c>
      <c r="O17" s="382">
        <v>32940.784871831</v>
      </c>
      <c r="P17" s="385">
        <v>1125.1566108399966</v>
      </c>
      <c r="Q17" s="393">
        <v>4.920490520419616</v>
      </c>
      <c r="R17" s="393">
        <v>1463.4018903260003</v>
      </c>
      <c r="S17" s="394">
        <v>4.649058313347853</v>
      </c>
    </row>
    <row r="18" spans="1:19" s="257" customFormat="1" ht="12.75">
      <c r="A18" s="375" t="s">
        <v>390</v>
      </c>
      <c r="B18" s="384">
        <v>5.009313099999999</v>
      </c>
      <c r="C18" s="378">
        <v>5.009313099999999</v>
      </c>
      <c r="D18" s="378">
        <v>16.02626883</v>
      </c>
      <c r="E18" s="378">
        <v>16.514198569999998</v>
      </c>
      <c r="F18" s="384">
        <v>0</v>
      </c>
      <c r="G18" s="378">
        <v>0</v>
      </c>
      <c r="H18" s="378">
        <v>0.48792973999999845</v>
      </c>
      <c r="I18" s="379">
        <v>3.0445623068959744</v>
      </c>
      <c r="K18" s="375" t="s">
        <v>391</v>
      </c>
      <c r="L18" s="385">
        <v>2598.2843517300007</v>
      </c>
      <c r="M18" s="382">
        <v>2799.5104033108005</v>
      </c>
      <c r="N18" s="382">
        <v>3063.0504860332953</v>
      </c>
      <c r="O18" s="382">
        <v>3401.809985839999</v>
      </c>
      <c r="P18" s="385">
        <v>201.22605158079978</v>
      </c>
      <c r="Q18" s="393">
        <v>7.744573893416192</v>
      </c>
      <c r="R18" s="393">
        <v>338.75949980670384</v>
      </c>
      <c r="S18" s="394">
        <v>11.059546728052903</v>
      </c>
    </row>
    <row r="19" spans="1:19" s="257" customFormat="1" ht="12.75">
      <c r="A19" s="375" t="s">
        <v>392</v>
      </c>
      <c r="B19" s="384">
        <v>818.1741856600001</v>
      </c>
      <c r="C19" s="378">
        <v>751.0612956</v>
      </c>
      <c r="D19" s="378">
        <v>517.13052966</v>
      </c>
      <c r="E19" s="378">
        <v>486.0313526499999</v>
      </c>
      <c r="F19" s="384">
        <v>-67.11289006000015</v>
      </c>
      <c r="G19" s="378">
        <v>-8.202763083494489</v>
      </c>
      <c r="H19" s="378">
        <v>-31.099177010000062</v>
      </c>
      <c r="I19" s="379">
        <v>-6.013796367900957</v>
      </c>
      <c r="K19" s="375" t="s">
        <v>393</v>
      </c>
      <c r="L19" s="386">
        <v>7274.823159070001</v>
      </c>
      <c r="M19" s="387">
        <v>7440.172257909999</v>
      </c>
      <c r="N19" s="387">
        <v>8322.322431069999</v>
      </c>
      <c r="O19" s="387">
        <v>8506.03632643</v>
      </c>
      <c r="P19" s="382">
        <v>165.34909883999808</v>
      </c>
      <c r="Q19" s="393">
        <v>2.272895096203768</v>
      </c>
      <c r="R19" s="393">
        <v>183.7138953600006</v>
      </c>
      <c r="S19" s="394">
        <v>2.2074835105419073</v>
      </c>
    </row>
    <row r="20" spans="1:19" s="257" customFormat="1" ht="12.75">
      <c r="A20" s="375" t="s">
        <v>394</v>
      </c>
      <c r="B20" s="388">
        <v>858.4050068789501</v>
      </c>
      <c r="C20" s="389">
        <v>894.5404814599999</v>
      </c>
      <c r="D20" s="389">
        <v>878.58424604</v>
      </c>
      <c r="E20" s="389">
        <v>884.24678581</v>
      </c>
      <c r="F20" s="378">
        <v>36.135474581049834</v>
      </c>
      <c r="G20" s="378">
        <v>4.209606688156883</v>
      </c>
      <c r="H20" s="378">
        <v>5.662539769999967</v>
      </c>
      <c r="I20" s="379">
        <v>0.6445073190786719</v>
      </c>
      <c r="J20" s="338"/>
      <c r="K20" s="368" t="s">
        <v>395</v>
      </c>
      <c r="L20" s="372">
        <v>244239.8243797957</v>
      </c>
      <c r="M20" s="373">
        <v>255317.82481147643</v>
      </c>
      <c r="N20" s="373">
        <v>297464.8425950582</v>
      </c>
      <c r="O20" s="373">
        <v>299896.00635978027</v>
      </c>
      <c r="P20" s="373">
        <v>11078.000431680732</v>
      </c>
      <c r="Q20" s="395">
        <v>4.535706025752097</v>
      </c>
      <c r="R20" s="395">
        <v>2431.163764722063</v>
      </c>
      <c r="S20" s="396">
        <v>0.8172944888252324</v>
      </c>
    </row>
    <row r="21" spans="1:19" s="361" customFormat="1" ht="12.75">
      <c r="A21" s="368" t="s">
        <v>396</v>
      </c>
      <c r="B21" s="369">
        <v>222679.3593088955</v>
      </c>
      <c r="C21" s="370">
        <v>234373.9565870713</v>
      </c>
      <c r="D21" s="370">
        <v>255565.55740765922</v>
      </c>
      <c r="E21" s="370">
        <v>258242.80738782109</v>
      </c>
      <c r="F21" s="370">
        <v>11694.597278175788</v>
      </c>
      <c r="G21" s="370">
        <v>5.2517652801189</v>
      </c>
      <c r="H21" s="370">
        <v>2677.2499801618687</v>
      </c>
      <c r="I21" s="371">
        <v>1.047578557658033</v>
      </c>
      <c r="J21" s="354"/>
      <c r="K21" s="375" t="s">
        <v>397</v>
      </c>
      <c r="L21" s="380">
        <v>57395.93432424599</v>
      </c>
      <c r="M21" s="381">
        <v>60590.52594992641</v>
      </c>
      <c r="N21" s="381">
        <v>66556.96564459868</v>
      </c>
      <c r="O21" s="381">
        <v>65485.033727887254</v>
      </c>
      <c r="P21" s="382">
        <v>3194.5916256804194</v>
      </c>
      <c r="Q21" s="393">
        <v>5.565884871972396</v>
      </c>
      <c r="R21" s="393">
        <v>-1071.9319167114227</v>
      </c>
      <c r="S21" s="394">
        <v>-1.6105480565855899</v>
      </c>
    </row>
    <row r="22" spans="1:19" s="257" customFormat="1" ht="12.75">
      <c r="A22" s="375" t="s">
        <v>398</v>
      </c>
      <c r="B22" s="376">
        <v>41324.93941762301</v>
      </c>
      <c r="C22" s="377">
        <v>41975.898985352</v>
      </c>
      <c r="D22" s="377">
        <v>49144.7073363505</v>
      </c>
      <c r="E22" s="377">
        <v>48393.148604140995</v>
      </c>
      <c r="F22" s="378">
        <v>650.9595677289908</v>
      </c>
      <c r="G22" s="378">
        <v>1.5752220738922347</v>
      </c>
      <c r="H22" s="378">
        <v>-751.5587322095016</v>
      </c>
      <c r="I22" s="379">
        <v>-1.529277053306617</v>
      </c>
      <c r="J22" s="338"/>
      <c r="K22" s="375" t="s">
        <v>399</v>
      </c>
      <c r="L22" s="385">
        <v>41644.00051949662</v>
      </c>
      <c r="M22" s="382">
        <v>42862.95879363912</v>
      </c>
      <c r="N22" s="382">
        <v>48139.0792284881</v>
      </c>
      <c r="O22" s="382">
        <v>48059.01868009287</v>
      </c>
      <c r="P22" s="385">
        <v>1218.9582741424965</v>
      </c>
      <c r="Q22" s="393">
        <v>2.9270921595820565</v>
      </c>
      <c r="R22" s="393">
        <v>-80.06054839523131</v>
      </c>
      <c r="S22" s="394">
        <v>-0.16631092592201574</v>
      </c>
    </row>
    <row r="23" spans="1:19" s="257" customFormat="1" ht="12.75">
      <c r="A23" s="375" t="s">
        <v>400</v>
      </c>
      <c r="B23" s="384">
        <v>11307.456106658003</v>
      </c>
      <c r="C23" s="378">
        <v>12307.938699923501</v>
      </c>
      <c r="D23" s="378">
        <v>14607.971609179998</v>
      </c>
      <c r="E23" s="378">
        <v>15523.276670090001</v>
      </c>
      <c r="F23" s="384">
        <v>1000.4825932654985</v>
      </c>
      <c r="G23" s="378">
        <v>8.847990068043678</v>
      </c>
      <c r="H23" s="378">
        <v>915.3050609100028</v>
      </c>
      <c r="I23" s="379">
        <v>6.265791619794792</v>
      </c>
      <c r="K23" s="375" t="s">
        <v>401</v>
      </c>
      <c r="L23" s="385">
        <v>17874.016371721</v>
      </c>
      <c r="M23" s="382">
        <v>21691.19598555948</v>
      </c>
      <c r="N23" s="382">
        <v>26139.835300735725</v>
      </c>
      <c r="O23" s="382">
        <v>29253.946643195723</v>
      </c>
      <c r="P23" s="385">
        <v>3817.179613838478</v>
      </c>
      <c r="Q23" s="393">
        <v>21.356026169237197</v>
      </c>
      <c r="R23" s="393">
        <v>3114.111342459997</v>
      </c>
      <c r="S23" s="394">
        <v>11.91327836090975</v>
      </c>
    </row>
    <row r="24" spans="1:19" s="257" customFormat="1" ht="12.75">
      <c r="A24" s="375" t="s">
        <v>402</v>
      </c>
      <c r="B24" s="384">
        <v>10020.960872068636</v>
      </c>
      <c r="C24" s="378">
        <v>10351.221729783638</v>
      </c>
      <c r="D24" s="378">
        <v>9952.86956710395</v>
      </c>
      <c r="E24" s="378">
        <v>10920.04418452395</v>
      </c>
      <c r="F24" s="384">
        <v>330.2608577150022</v>
      </c>
      <c r="G24" s="378">
        <v>3.295700501491192</v>
      </c>
      <c r="H24" s="378">
        <v>967.1746174199998</v>
      </c>
      <c r="I24" s="397">
        <v>9.71754538627421</v>
      </c>
      <c r="K24" s="375" t="s">
        <v>403</v>
      </c>
      <c r="L24" s="385">
        <v>95943.01699015798</v>
      </c>
      <c r="M24" s="382">
        <v>96504.1946395253</v>
      </c>
      <c r="N24" s="382">
        <v>119664.8019044213</v>
      </c>
      <c r="O24" s="382">
        <v>117636.446488242</v>
      </c>
      <c r="P24" s="385">
        <v>561.1776493673242</v>
      </c>
      <c r="Q24" s="393">
        <v>0.5849072365786568</v>
      </c>
      <c r="R24" s="393">
        <v>-2028.3554161793</v>
      </c>
      <c r="S24" s="394">
        <v>-1.6950309396737968</v>
      </c>
    </row>
    <row r="25" spans="1:19" s="257" customFormat="1" ht="12.75">
      <c r="A25" s="375" t="s">
        <v>404</v>
      </c>
      <c r="B25" s="384">
        <v>5925.236432443638</v>
      </c>
      <c r="C25" s="378">
        <v>5962.686945993639</v>
      </c>
      <c r="D25" s="378">
        <v>5640.701975473947</v>
      </c>
      <c r="E25" s="378">
        <v>6857.226383673948</v>
      </c>
      <c r="F25" s="384">
        <v>37.45051355000123</v>
      </c>
      <c r="G25" s="378">
        <v>0.6320509565650564</v>
      </c>
      <c r="H25" s="378">
        <v>1216.5244082000008</v>
      </c>
      <c r="I25" s="379">
        <v>21.5668974090372</v>
      </c>
      <c r="K25" s="375" t="s">
        <v>405</v>
      </c>
      <c r="L25" s="385">
        <v>30101.9835634031</v>
      </c>
      <c r="M25" s="382">
        <v>32305.832522156095</v>
      </c>
      <c r="N25" s="382">
        <v>35801.55782196435</v>
      </c>
      <c r="O25" s="382">
        <v>38338.15203368235</v>
      </c>
      <c r="P25" s="385">
        <v>2203.848958752995</v>
      </c>
      <c r="Q25" s="393">
        <v>7.321274872504928</v>
      </c>
      <c r="R25" s="393">
        <v>2536.594211718002</v>
      </c>
      <c r="S25" s="394">
        <v>7.085150384606434</v>
      </c>
    </row>
    <row r="26" spans="1:19" s="257" customFormat="1" ht="12.75">
      <c r="A26" s="375" t="s">
        <v>406</v>
      </c>
      <c r="B26" s="384">
        <v>4095.7244396249994</v>
      </c>
      <c r="C26" s="378">
        <v>4388.534783789999</v>
      </c>
      <c r="D26" s="378">
        <v>4312.167591630001</v>
      </c>
      <c r="E26" s="378">
        <v>4062.8178008500004</v>
      </c>
      <c r="F26" s="384">
        <v>292.8103441649996</v>
      </c>
      <c r="G26" s="378">
        <v>7.14917100701748</v>
      </c>
      <c r="H26" s="378">
        <v>-249.3497907800006</v>
      </c>
      <c r="I26" s="379">
        <v>-5.782469847971431</v>
      </c>
      <c r="K26" s="375" t="s">
        <v>407</v>
      </c>
      <c r="L26" s="386">
        <v>1280.872610771</v>
      </c>
      <c r="M26" s="387">
        <v>1363.1169206700001</v>
      </c>
      <c r="N26" s="387">
        <v>1162.6026948499998</v>
      </c>
      <c r="O26" s="387">
        <v>1123.40878668</v>
      </c>
      <c r="P26" s="382">
        <v>82.2443098990002</v>
      </c>
      <c r="Q26" s="393">
        <v>6.420959368433572</v>
      </c>
      <c r="R26" s="393">
        <v>-39.19390816999976</v>
      </c>
      <c r="S26" s="394">
        <v>-3.371221169847417</v>
      </c>
    </row>
    <row r="27" spans="1:19" s="257" customFormat="1" ht="12.75">
      <c r="A27" s="375" t="s">
        <v>408</v>
      </c>
      <c r="B27" s="384">
        <v>1117.4021679950006</v>
      </c>
      <c r="C27" s="378">
        <v>1700.1969780400002</v>
      </c>
      <c r="D27" s="378">
        <v>1277.4018440000004</v>
      </c>
      <c r="E27" s="378">
        <v>396.46485620600066</v>
      </c>
      <c r="F27" s="384">
        <v>582.7948100449996</v>
      </c>
      <c r="G27" s="378">
        <v>52.156226892841254</v>
      </c>
      <c r="H27" s="378">
        <v>-880.9369877939998</v>
      </c>
      <c r="I27" s="379">
        <v>-68.96318428940671</v>
      </c>
      <c r="K27" s="368" t="s">
        <v>409</v>
      </c>
      <c r="L27" s="372">
        <v>90656.92182198001</v>
      </c>
      <c r="M27" s="373">
        <v>90562.64190016678</v>
      </c>
      <c r="N27" s="373">
        <v>107252.81507546373</v>
      </c>
      <c r="O27" s="373">
        <v>108532.30106335998</v>
      </c>
      <c r="P27" s="373">
        <v>-94.2799218132277</v>
      </c>
      <c r="Q27" s="395">
        <v>-0.10399638540382174</v>
      </c>
      <c r="R27" s="395">
        <v>1279.4859878962452</v>
      </c>
      <c r="S27" s="396">
        <v>1.1929626154763313</v>
      </c>
    </row>
    <row r="28" spans="1:19" s="257" customFormat="1" ht="12.75">
      <c r="A28" s="375" t="s">
        <v>410</v>
      </c>
      <c r="B28" s="384">
        <v>5965.848269225006</v>
      </c>
      <c r="C28" s="378">
        <v>5271.185494366001</v>
      </c>
      <c r="D28" s="378">
        <v>5944.705740249078</v>
      </c>
      <c r="E28" s="378">
        <v>5936.45903087</v>
      </c>
      <c r="F28" s="384">
        <v>-694.6627748590054</v>
      </c>
      <c r="G28" s="378">
        <v>-11.643989982823442</v>
      </c>
      <c r="H28" s="378">
        <v>-8.246709379078311</v>
      </c>
      <c r="I28" s="379">
        <v>-0.1387235927128124</v>
      </c>
      <c r="K28" s="375" t="s">
        <v>411</v>
      </c>
      <c r="L28" s="380">
        <v>159.51203882000001</v>
      </c>
      <c r="M28" s="381">
        <v>162.03292439</v>
      </c>
      <c r="N28" s="381">
        <v>2160.39919307</v>
      </c>
      <c r="O28" s="381">
        <v>2098.5995853900004</v>
      </c>
      <c r="P28" s="382">
        <v>2.52088556999999</v>
      </c>
      <c r="Q28" s="393">
        <v>1.5803732361822933</v>
      </c>
      <c r="R28" s="393">
        <v>-61.79960767999955</v>
      </c>
      <c r="S28" s="394">
        <v>-2.8605642826676045</v>
      </c>
    </row>
    <row r="29" spans="1:19" s="257" customFormat="1" ht="12.75">
      <c r="A29" s="375" t="s">
        <v>412</v>
      </c>
      <c r="B29" s="384">
        <v>0</v>
      </c>
      <c r="C29" s="378">
        <v>0</v>
      </c>
      <c r="D29" s="378">
        <v>0</v>
      </c>
      <c r="E29" s="378">
        <v>0</v>
      </c>
      <c r="F29" s="398">
        <v>0</v>
      </c>
      <c r="G29" s="399"/>
      <c r="H29" s="399">
        <v>0</v>
      </c>
      <c r="I29" s="400"/>
      <c r="J29" s="338"/>
      <c r="K29" s="401" t="s">
        <v>413</v>
      </c>
      <c r="L29" s="385">
        <v>140.63570449</v>
      </c>
      <c r="M29" s="382">
        <v>90.77842919999999</v>
      </c>
      <c r="N29" s="382">
        <v>131.60030004</v>
      </c>
      <c r="O29" s="382">
        <v>135.99389552</v>
      </c>
      <c r="P29" s="385">
        <v>-49.857275290000004</v>
      </c>
      <c r="Q29" s="393">
        <v>-35.45136384163749</v>
      </c>
      <c r="R29" s="393">
        <v>4.393595479999988</v>
      </c>
      <c r="S29" s="394">
        <v>3.3385907772737227</v>
      </c>
    </row>
    <row r="30" spans="1:19" s="257" customFormat="1" ht="12.75">
      <c r="A30" s="375" t="s">
        <v>414</v>
      </c>
      <c r="B30" s="384">
        <v>11334.190188690505</v>
      </c>
      <c r="C30" s="378">
        <v>11713.897098259504</v>
      </c>
      <c r="D30" s="378">
        <v>13283.049057741999</v>
      </c>
      <c r="E30" s="378">
        <v>13664.2592119855</v>
      </c>
      <c r="F30" s="384">
        <v>379.7069095689985</v>
      </c>
      <c r="G30" s="402">
        <v>3.350101800372806</v>
      </c>
      <c r="H30" s="402">
        <v>381.21015424350117</v>
      </c>
      <c r="I30" s="403">
        <v>2.8698994680089176</v>
      </c>
      <c r="K30" s="375" t="s">
        <v>415</v>
      </c>
      <c r="L30" s="385">
        <v>509.33917166</v>
      </c>
      <c r="M30" s="382">
        <v>526.49331788</v>
      </c>
      <c r="N30" s="382">
        <v>567.73356983</v>
      </c>
      <c r="O30" s="382">
        <v>482.88</v>
      </c>
      <c r="P30" s="385">
        <v>17.154146219999973</v>
      </c>
      <c r="Q30" s="393">
        <v>3.3679220398644127</v>
      </c>
      <c r="R30" s="393">
        <v>-84.85356982999997</v>
      </c>
      <c r="S30" s="394">
        <v>-14.946019460397277</v>
      </c>
    </row>
    <row r="31" spans="1:19" s="257" customFormat="1" ht="12.75">
      <c r="A31" s="375" t="s">
        <v>416</v>
      </c>
      <c r="B31" s="384">
        <v>9800.926100849107</v>
      </c>
      <c r="C31" s="378">
        <v>9676.633807378905</v>
      </c>
      <c r="D31" s="378">
        <v>11736.549682733475</v>
      </c>
      <c r="E31" s="378">
        <v>11914.896371679999</v>
      </c>
      <c r="F31" s="384">
        <v>-124.29229347020191</v>
      </c>
      <c r="G31" s="402">
        <v>-1.268168866811819</v>
      </c>
      <c r="H31" s="402">
        <v>178.3466889465235</v>
      </c>
      <c r="I31" s="403">
        <v>1.5195836405728576</v>
      </c>
      <c r="K31" s="375" t="s">
        <v>417</v>
      </c>
      <c r="L31" s="385">
        <v>22735.644327280002</v>
      </c>
      <c r="M31" s="382">
        <v>22357.80519221</v>
      </c>
      <c r="N31" s="382">
        <v>30965.701122430008</v>
      </c>
      <c r="O31" s="382">
        <v>31277.48437190001</v>
      </c>
      <c r="P31" s="385">
        <v>-377.839135070004</v>
      </c>
      <c r="Q31" s="393">
        <v>-1.6618800401299518</v>
      </c>
      <c r="R31" s="393">
        <v>311.78324947000146</v>
      </c>
      <c r="S31" s="394">
        <v>1.0068664301747756</v>
      </c>
    </row>
    <row r="32" spans="1:19" s="257" customFormat="1" ht="12.75">
      <c r="A32" s="375" t="s">
        <v>418</v>
      </c>
      <c r="B32" s="384">
        <v>3367.954711386999</v>
      </c>
      <c r="C32" s="378">
        <v>3419.0127914649997</v>
      </c>
      <c r="D32" s="378">
        <v>3889.9394175924995</v>
      </c>
      <c r="E32" s="378">
        <v>3975.5749761195</v>
      </c>
      <c r="F32" s="384">
        <v>51.058080078000785</v>
      </c>
      <c r="G32" s="402">
        <v>1.515996634556108</v>
      </c>
      <c r="H32" s="402">
        <v>85.63555852700074</v>
      </c>
      <c r="I32" s="403">
        <v>2.20146252508994</v>
      </c>
      <c r="K32" s="375" t="s">
        <v>419</v>
      </c>
      <c r="L32" s="385">
        <v>1972.53856156</v>
      </c>
      <c r="M32" s="382">
        <v>2044.4421950088001</v>
      </c>
      <c r="N32" s="382">
        <v>3379.172844783744</v>
      </c>
      <c r="O32" s="382">
        <v>3717.68675711</v>
      </c>
      <c r="P32" s="385">
        <v>71.90363344880006</v>
      </c>
      <c r="Q32" s="393">
        <v>3.6452333480332277</v>
      </c>
      <c r="R32" s="393">
        <v>338.5139123262561</v>
      </c>
      <c r="S32" s="394">
        <v>10.017656032268448</v>
      </c>
    </row>
    <row r="33" spans="1:19" s="257" customFormat="1" ht="12.75">
      <c r="A33" s="375" t="s">
        <v>420</v>
      </c>
      <c r="B33" s="384">
        <v>6010.591573545</v>
      </c>
      <c r="C33" s="378">
        <v>6306.3110703699995</v>
      </c>
      <c r="D33" s="378">
        <v>6546.317520439999</v>
      </c>
      <c r="E33" s="378">
        <v>6558.098395079999</v>
      </c>
      <c r="F33" s="384">
        <v>295.7194968249996</v>
      </c>
      <c r="G33" s="402">
        <v>4.919973237352852</v>
      </c>
      <c r="H33" s="402">
        <v>11.780874640000548</v>
      </c>
      <c r="I33" s="403">
        <v>0.17996185799445788</v>
      </c>
      <c r="K33" s="375" t="s">
        <v>421</v>
      </c>
      <c r="L33" s="385">
        <v>41.79744922999999</v>
      </c>
      <c r="M33" s="382">
        <v>212.86736970999996</v>
      </c>
      <c r="N33" s="382">
        <v>40.99367049999999</v>
      </c>
      <c r="O33" s="382">
        <v>21.169323099999996</v>
      </c>
      <c r="P33" s="385">
        <v>171.06992047999998</v>
      </c>
      <c r="Q33" s="393">
        <v>409.2831587369094</v>
      </c>
      <c r="R33" s="393">
        <v>-19.824347399999997</v>
      </c>
      <c r="S33" s="394">
        <v>-48.35953247953242</v>
      </c>
    </row>
    <row r="34" spans="1:19" s="257" customFormat="1" ht="12.75">
      <c r="A34" s="375" t="s">
        <v>422</v>
      </c>
      <c r="B34" s="384">
        <v>0</v>
      </c>
      <c r="C34" s="378">
        <v>0</v>
      </c>
      <c r="D34" s="378">
        <v>0</v>
      </c>
      <c r="E34" s="378">
        <v>0</v>
      </c>
      <c r="F34" s="398">
        <v>0</v>
      </c>
      <c r="G34" s="399"/>
      <c r="H34" s="399">
        <v>0</v>
      </c>
      <c r="I34" s="400"/>
      <c r="K34" s="375" t="s">
        <v>423</v>
      </c>
      <c r="L34" s="385">
        <v>3313.9280454500017</v>
      </c>
      <c r="M34" s="382">
        <v>3421.03943682</v>
      </c>
      <c r="N34" s="382">
        <v>3323.2612199799996</v>
      </c>
      <c r="O34" s="382">
        <v>3074.2420108500005</v>
      </c>
      <c r="P34" s="385">
        <v>107.11139136999827</v>
      </c>
      <c r="Q34" s="393">
        <v>3.2321580282064786</v>
      </c>
      <c r="R34" s="393">
        <v>-249.01920912999913</v>
      </c>
      <c r="S34" s="394">
        <v>-7.493218036332931</v>
      </c>
    </row>
    <row r="35" spans="1:19" s="257" customFormat="1" ht="12.75">
      <c r="A35" s="375" t="s">
        <v>424</v>
      </c>
      <c r="B35" s="384">
        <v>7156.898515025001</v>
      </c>
      <c r="C35" s="378">
        <v>7299.812770900001</v>
      </c>
      <c r="D35" s="378">
        <v>8346.075369999999</v>
      </c>
      <c r="E35" s="378">
        <v>8160.912493489998</v>
      </c>
      <c r="F35" s="384">
        <v>142.91425587499998</v>
      </c>
      <c r="G35" s="378">
        <v>1.996874142828344</v>
      </c>
      <c r="H35" s="378">
        <v>-185.1628765100004</v>
      </c>
      <c r="I35" s="379">
        <v>-2.2185622379540098</v>
      </c>
      <c r="K35" s="375" t="s">
        <v>425</v>
      </c>
      <c r="L35" s="385">
        <v>0</v>
      </c>
      <c r="M35" s="382">
        <v>0</v>
      </c>
      <c r="N35" s="382">
        <v>0</v>
      </c>
      <c r="O35" s="382">
        <v>0</v>
      </c>
      <c r="P35" s="390">
        <v>0</v>
      </c>
      <c r="Q35" s="391"/>
      <c r="R35" s="391">
        <v>0</v>
      </c>
      <c r="S35" s="392"/>
    </row>
    <row r="36" spans="1:19" s="257" customFormat="1" ht="12.75">
      <c r="A36" s="375" t="s">
        <v>426</v>
      </c>
      <c r="B36" s="384">
        <v>1469.9452409685</v>
      </c>
      <c r="C36" s="378">
        <v>1343.904540312</v>
      </c>
      <c r="D36" s="378">
        <v>1650.7727841995002</v>
      </c>
      <c r="E36" s="378">
        <v>1673.4204769884998</v>
      </c>
      <c r="F36" s="384">
        <v>-126.0407006564999</v>
      </c>
      <c r="G36" s="378">
        <v>-8.574516733252983</v>
      </c>
      <c r="H36" s="378">
        <v>22.64769278899962</v>
      </c>
      <c r="I36" s="379">
        <v>1.3719448857997762</v>
      </c>
      <c r="K36" s="375" t="s">
        <v>427</v>
      </c>
      <c r="L36" s="385">
        <v>3290.27345412</v>
      </c>
      <c r="M36" s="382">
        <v>2483.38381678</v>
      </c>
      <c r="N36" s="382">
        <v>3358.7018525</v>
      </c>
      <c r="O36" s="382">
        <v>2121.15505264</v>
      </c>
      <c r="P36" s="385">
        <v>-806.8896373400003</v>
      </c>
      <c r="Q36" s="393">
        <v>-24.523482579529453</v>
      </c>
      <c r="R36" s="393">
        <v>-1237.5467998599997</v>
      </c>
      <c r="S36" s="394">
        <v>-36.845985568467476</v>
      </c>
    </row>
    <row r="37" spans="1:19" s="257" customFormat="1" ht="12.75">
      <c r="A37" s="375" t="s">
        <v>428</v>
      </c>
      <c r="B37" s="384">
        <v>437.643276845</v>
      </c>
      <c r="C37" s="378">
        <v>437.14276771</v>
      </c>
      <c r="D37" s="378">
        <v>804.1768271200002</v>
      </c>
      <c r="E37" s="378">
        <v>625.6660678000002</v>
      </c>
      <c r="F37" s="384">
        <v>-0.5005091350000157</v>
      </c>
      <c r="G37" s="378">
        <v>-0.11436463473361681</v>
      </c>
      <c r="H37" s="378">
        <v>-178.51075932000003</v>
      </c>
      <c r="I37" s="379">
        <v>-22.19794867247057</v>
      </c>
      <c r="K37" s="375" t="s">
        <v>429</v>
      </c>
      <c r="L37" s="385">
        <v>522.98073641</v>
      </c>
      <c r="M37" s="382">
        <v>953.53771904</v>
      </c>
      <c r="N37" s="382">
        <v>783.9566853</v>
      </c>
      <c r="O37" s="382">
        <v>649.2772957699999</v>
      </c>
      <c r="P37" s="385">
        <v>430.55698263</v>
      </c>
      <c r="Q37" s="393">
        <v>82.32750322422149</v>
      </c>
      <c r="R37" s="393">
        <v>-134.6793895300001</v>
      </c>
      <c r="S37" s="394">
        <v>-17.17944269822277</v>
      </c>
    </row>
    <row r="38" spans="1:19" s="257" customFormat="1" ht="12.75">
      <c r="A38" s="375" t="s">
        <v>430</v>
      </c>
      <c r="B38" s="384">
        <v>590.317351435</v>
      </c>
      <c r="C38" s="378">
        <v>581.1978475000001</v>
      </c>
      <c r="D38" s="378">
        <v>589.60718425</v>
      </c>
      <c r="E38" s="378">
        <v>619.28479149</v>
      </c>
      <c r="F38" s="384">
        <v>-9.119503934999898</v>
      </c>
      <c r="G38" s="378">
        <v>-1.5448476845261847</v>
      </c>
      <c r="H38" s="378">
        <v>29.67760723999993</v>
      </c>
      <c r="I38" s="379">
        <v>5.033454142481461</v>
      </c>
      <c r="K38" s="375" t="s">
        <v>431</v>
      </c>
      <c r="L38" s="385">
        <v>42852.56196691</v>
      </c>
      <c r="M38" s="382">
        <v>53598.51602971799</v>
      </c>
      <c r="N38" s="382">
        <v>56501.03256947998</v>
      </c>
      <c r="O38" s="382">
        <v>58577.18247664999</v>
      </c>
      <c r="P38" s="385">
        <v>10745.954062807992</v>
      </c>
      <c r="Q38" s="393">
        <v>25.07657318389932</v>
      </c>
      <c r="R38" s="393">
        <v>2076.149907170009</v>
      </c>
      <c r="S38" s="394">
        <v>3.6745344514136855</v>
      </c>
    </row>
    <row r="39" spans="1:19" s="257" customFormat="1" ht="12.75">
      <c r="A39" s="375" t="s">
        <v>432</v>
      </c>
      <c r="B39" s="384">
        <v>1248.796771355</v>
      </c>
      <c r="C39" s="378">
        <v>1331.17397121</v>
      </c>
      <c r="D39" s="378">
        <v>1541.6826397700002</v>
      </c>
      <c r="E39" s="378">
        <v>1580.4642199900004</v>
      </c>
      <c r="F39" s="384">
        <v>82.37719985500007</v>
      </c>
      <c r="G39" s="378">
        <v>6.59652569133544</v>
      </c>
      <c r="H39" s="378">
        <v>38.78158022000025</v>
      </c>
      <c r="I39" s="379">
        <v>2.5155358969201327</v>
      </c>
      <c r="K39" s="375" t="s">
        <v>433</v>
      </c>
      <c r="L39" s="386">
        <v>15117.71036605</v>
      </c>
      <c r="M39" s="387">
        <v>4711.74546941</v>
      </c>
      <c r="N39" s="387">
        <v>6040.262047549997</v>
      </c>
      <c r="O39" s="387">
        <v>6376.630294429998</v>
      </c>
      <c r="P39" s="382">
        <v>-10405.96489664</v>
      </c>
      <c r="Q39" s="393">
        <v>-68.83294258639049</v>
      </c>
      <c r="R39" s="393">
        <v>336.3682468800007</v>
      </c>
      <c r="S39" s="394">
        <v>5.568769106903825</v>
      </c>
    </row>
    <row r="40" spans="1:19" s="257" customFormat="1" ht="12.75">
      <c r="A40" s="375" t="s">
        <v>434</v>
      </c>
      <c r="B40" s="384">
        <v>10559.0287117775</v>
      </c>
      <c r="C40" s="378">
        <v>11396.8202948785</v>
      </c>
      <c r="D40" s="378">
        <v>12615.06808854875</v>
      </c>
      <c r="E40" s="378">
        <v>12879.866492328749</v>
      </c>
      <c r="F40" s="384">
        <v>837.7915831009996</v>
      </c>
      <c r="G40" s="378">
        <v>7.934362202903474</v>
      </c>
      <c r="H40" s="378">
        <v>264.7984037799979</v>
      </c>
      <c r="I40" s="379">
        <v>2.0990644039437805</v>
      </c>
      <c r="K40" s="368" t="s">
        <v>435</v>
      </c>
      <c r="L40" s="372">
        <v>87566.273708083</v>
      </c>
      <c r="M40" s="373">
        <v>88910.78636643382</v>
      </c>
      <c r="N40" s="373">
        <v>107993.85060592178</v>
      </c>
      <c r="O40" s="373">
        <v>109365.29140330297</v>
      </c>
      <c r="P40" s="373">
        <v>1344.5126583508245</v>
      </c>
      <c r="Q40" s="395">
        <v>1.5354229447206869</v>
      </c>
      <c r="R40" s="395">
        <v>1371.4407973811904</v>
      </c>
      <c r="S40" s="396">
        <v>1.2699248982108138</v>
      </c>
    </row>
    <row r="41" spans="1:19" s="257" customFormat="1" ht="12.75">
      <c r="A41" s="375" t="s">
        <v>436</v>
      </c>
      <c r="B41" s="384">
        <v>29698.033114945003</v>
      </c>
      <c r="C41" s="378">
        <v>31283.94167454001</v>
      </c>
      <c r="D41" s="378">
        <v>35459.97253626999</v>
      </c>
      <c r="E41" s="378">
        <v>34464.9559289875</v>
      </c>
      <c r="F41" s="384">
        <v>1585.9085595950055</v>
      </c>
      <c r="G41" s="378">
        <v>5.340113109365904</v>
      </c>
      <c r="H41" s="378">
        <v>-995.0166072824868</v>
      </c>
      <c r="I41" s="379">
        <v>-2.8060275745130396</v>
      </c>
      <c r="K41" s="375" t="s">
        <v>437</v>
      </c>
      <c r="L41" s="380">
        <v>7491.278704437999</v>
      </c>
      <c r="M41" s="381">
        <v>7572.7481158069995</v>
      </c>
      <c r="N41" s="381">
        <v>11154.811679539996</v>
      </c>
      <c r="O41" s="381">
        <v>11137.928892692502</v>
      </c>
      <c r="P41" s="382">
        <v>81.46941136900023</v>
      </c>
      <c r="Q41" s="393">
        <v>1.08752343335906</v>
      </c>
      <c r="R41" s="393">
        <v>-16.88278684749457</v>
      </c>
      <c r="S41" s="394">
        <v>-0.15134981506196782</v>
      </c>
    </row>
    <row r="42" spans="1:19" s="257" customFormat="1" ht="12.75">
      <c r="A42" s="375" t="s">
        <v>438</v>
      </c>
      <c r="B42" s="384">
        <v>4300.898186126249</v>
      </c>
      <c r="C42" s="378">
        <v>4224.699191216249</v>
      </c>
      <c r="D42" s="378">
        <v>5652.9988508021</v>
      </c>
      <c r="E42" s="378">
        <v>5512.041783120001</v>
      </c>
      <c r="F42" s="384">
        <v>-76.19899490999978</v>
      </c>
      <c r="G42" s="378">
        <v>-1.77169957558635</v>
      </c>
      <c r="H42" s="378">
        <v>-140.95706768209857</v>
      </c>
      <c r="I42" s="379">
        <v>-2.493491886383424</v>
      </c>
      <c r="K42" s="375" t="s">
        <v>439</v>
      </c>
      <c r="L42" s="385">
        <v>22990.984896433998</v>
      </c>
      <c r="M42" s="382">
        <v>23608.947673453593</v>
      </c>
      <c r="N42" s="382">
        <v>30110.321948470006</v>
      </c>
      <c r="O42" s="382">
        <v>31371.97383790003</v>
      </c>
      <c r="P42" s="385">
        <v>617.9627770195948</v>
      </c>
      <c r="Q42" s="393">
        <v>2.687848214434013</v>
      </c>
      <c r="R42" s="393">
        <v>1261.6518894300243</v>
      </c>
      <c r="S42" s="394">
        <v>4.190097640235071</v>
      </c>
    </row>
    <row r="43" spans="1:19" s="257" customFormat="1" ht="12.75">
      <c r="A43" s="375" t="s">
        <v>440</v>
      </c>
      <c r="B43" s="384">
        <v>34474.26013685199</v>
      </c>
      <c r="C43" s="378">
        <v>39157.3512581965</v>
      </c>
      <c r="D43" s="378">
        <v>38116.09233171301</v>
      </c>
      <c r="E43" s="378">
        <v>42003.11026175074</v>
      </c>
      <c r="F43" s="384">
        <v>4683.091121344507</v>
      </c>
      <c r="G43" s="378">
        <v>13.584312187568653</v>
      </c>
      <c r="H43" s="378">
        <v>3887.017930037735</v>
      </c>
      <c r="I43" s="379">
        <v>10.197839527226913</v>
      </c>
      <c r="K43" s="375" t="s">
        <v>441</v>
      </c>
      <c r="L43" s="385">
        <v>734.54777678</v>
      </c>
      <c r="M43" s="382">
        <v>697.73043504</v>
      </c>
      <c r="N43" s="382">
        <v>1011.4556164499999</v>
      </c>
      <c r="O43" s="382">
        <v>970.6286710800001</v>
      </c>
      <c r="P43" s="385">
        <v>-36.817341740000074</v>
      </c>
      <c r="Q43" s="393">
        <v>-5.012246024539669</v>
      </c>
      <c r="R43" s="393">
        <v>-40.82694536999975</v>
      </c>
      <c r="S43" s="394">
        <v>-4.036454462855611</v>
      </c>
    </row>
    <row r="44" spans="1:19" s="257" customFormat="1" ht="12.75">
      <c r="A44" s="375" t="s">
        <v>442</v>
      </c>
      <c r="B44" s="384">
        <v>3906.360325489999</v>
      </c>
      <c r="C44" s="378">
        <v>4296.1899777062</v>
      </c>
      <c r="D44" s="378">
        <v>3864.3572224248</v>
      </c>
      <c r="E44" s="378">
        <v>4352.7286989942</v>
      </c>
      <c r="F44" s="384">
        <v>389.8296522162009</v>
      </c>
      <c r="G44" s="378">
        <v>9.979357246500351</v>
      </c>
      <c r="H44" s="378">
        <v>488.37147656940033</v>
      </c>
      <c r="I44" s="379">
        <v>12.637845014311536</v>
      </c>
      <c r="K44" s="375" t="s">
        <v>443</v>
      </c>
      <c r="L44" s="385">
        <v>1740.6561667300052</v>
      </c>
      <c r="M44" s="382">
        <v>1615.06561676</v>
      </c>
      <c r="N44" s="382">
        <v>1863.5778728299995</v>
      </c>
      <c r="O44" s="382">
        <v>1531.1166211167001</v>
      </c>
      <c r="P44" s="385">
        <v>-125.59054997000521</v>
      </c>
      <c r="Q44" s="393">
        <v>-7.21512682231434</v>
      </c>
      <c r="R44" s="393">
        <v>-332.46125171329936</v>
      </c>
      <c r="S44" s="394">
        <v>-17.839944150465204</v>
      </c>
    </row>
    <row r="45" spans="1:19" s="257" customFormat="1" ht="12.75">
      <c r="A45" s="375" t="s">
        <v>444</v>
      </c>
      <c r="B45" s="388">
        <v>28586.908270035</v>
      </c>
      <c r="C45" s="389">
        <v>30299.425637963297</v>
      </c>
      <c r="D45" s="389">
        <v>30541.24179716959</v>
      </c>
      <c r="E45" s="389">
        <v>29088.1338721854</v>
      </c>
      <c r="F45" s="378">
        <v>1712.5173679282962</v>
      </c>
      <c r="G45" s="378">
        <v>5.990565162736989</v>
      </c>
      <c r="H45" s="378">
        <v>-1453.1079249841896</v>
      </c>
      <c r="I45" s="379">
        <v>-4.757854754677513</v>
      </c>
      <c r="K45" s="375" t="s">
        <v>445</v>
      </c>
      <c r="L45" s="385">
        <v>15312.859680540003</v>
      </c>
      <c r="M45" s="382">
        <v>16209.534849567599</v>
      </c>
      <c r="N45" s="382">
        <v>17695.73565615765</v>
      </c>
      <c r="O45" s="382">
        <v>18684.129050462758</v>
      </c>
      <c r="P45" s="385">
        <v>896.675169027596</v>
      </c>
      <c r="Q45" s="393">
        <v>5.855700292004341</v>
      </c>
      <c r="R45" s="393">
        <v>988.3933943051088</v>
      </c>
      <c r="S45" s="394">
        <v>5.585489145579398</v>
      </c>
    </row>
    <row r="46" spans="1:19" s="361" customFormat="1" ht="12.75">
      <c r="A46" s="368" t="s">
        <v>446</v>
      </c>
      <c r="B46" s="369">
        <v>119562.23078561232</v>
      </c>
      <c r="C46" s="370">
        <v>125605.84886667476</v>
      </c>
      <c r="D46" s="370">
        <v>152872.33680894147</v>
      </c>
      <c r="E46" s="370">
        <v>155050.11424918243</v>
      </c>
      <c r="F46" s="370">
        <v>6043.6180810624355</v>
      </c>
      <c r="G46" s="370">
        <v>5.054788658049781</v>
      </c>
      <c r="H46" s="370">
        <v>2177.777440240956</v>
      </c>
      <c r="I46" s="371">
        <v>1.4245726111734156</v>
      </c>
      <c r="K46" s="375" t="s">
        <v>447</v>
      </c>
      <c r="L46" s="385">
        <v>21069.005518539998</v>
      </c>
      <c r="M46" s="382">
        <v>20778.882968505604</v>
      </c>
      <c r="N46" s="382">
        <v>25902.419926873616</v>
      </c>
      <c r="O46" s="382">
        <v>25147.41386536</v>
      </c>
      <c r="P46" s="385">
        <v>-290.1225500343935</v>
      </c>
      <c r="Q46" s="393">
        <v>-1.3770111255564277</v>
      </c>
      <c r="R46" s="393">
        <v>-755.0060615136172</v>
      </c>
      <c r="S46" s="394">
        <v>-2.9148089778681356</v>
      </c>
    </row>
    <row r="47" spans="1:19" s="257" customFormat="1" ht="12.75">
      <c r="A47" s="375" t="s">
        <v>448</v>
      </c>
      <c r="B47" s="376">
        <v>96118.09947642233</v>
      </c>
      <c r="C47" s="377">
        <v>101488.20481910814</v>
      </c>
      <c r="D47" s="377">
        <v>126107.459511857</v>
      </c>
      <c r="E47" s="377">
        <v>127230.11224003244</v>
      </c>
      <c r="F47" s="378">
        <v>5370.1053426858125</v>
      </c>
      <c r="G47" s="378">
        <v>5.586986604955806</v>
      </c>
      <c r="H47" s="378">
        <v>1122.6527281754388</v>
      </c>
      <c r="I47" s="379">
        <v>0.8902349888904737</v>
      </c>
      <c r="K47" s="375" t="s">
        <v>449</v>
      </c>
      <c r="L47" s="385">
        <v>2713.4745796810003</v>
      </c>
      <c r="M47" s="382">
        <v>2774.9351485099996</v>
      </c>
      <c r="N47" s="382">
        <v>2766.58713587</v>
      </c>
      <c r="O47" s="382">
        <v>3116.5041678200005</v>
      </c>
      <c r="P47" s="385">
        <v>61.460568828999385</v>
      </c>
      <c r="Q47" s="393">
        <v>2.265013620883995</v>
      </c>
      <c r="R47" s="393">
        <v>349.91703195000036</v>
      </c>
      <c r="S47" s="394">
        <v>12.647967143820432</v>
      </c>
    </row>
    <row r="48" spans="1:19" s="257" customFormat="1" ht="12.75">
      <c r="A48" s="375" t="s">
        <v>450</v>
      </c>
      <c r="B48" s="384">
        <v>11157.8985131</v>
      </c>
      <c r="C48" s="378">
        <v>11571.86365256001</v>
      </c>
      <c r="D48" s="378">
        <v>11680.472307719998</v>
      </c>
      <c r="E48" s="378">
        <v>11834.807672200006</v>
      </c>
      <c r="F48" s="384">
        <v>413.9651394600096</v>
      </c>
      <c r="G48" s="378">
        <v>3.7100636734954278</v>
      </c>
      <c r="H48" s="378">
        <v>154.33536448000814</v>
      </c>
      <c r="I48" s="379">
        <v>1.3213109916625798</v>
      </c>
      <c r="K48" s="375" t="s">
        <v>451</v>
      </c>
      <c r="L48" s="386">
        <v>15513.466384940002</v>
      </c>
      <c r="M48" s="387">
        <v>15652.94155879</v>
      </c>
      <c r="N48" s="387">
        <v>17488.940769730503</v>
      </c>
      <c r="O48" s="387">
        <v>17405.596296871</v>
      </c>
      <c r="P48" s="382">
        <v>139.4751738499981</v>
      </c>
      <c r="Q48" s="391">
        <v>0.899058729939276</v>
      </c>
      <c r="R48" s="393">
        <v>-83.34447285950228</v>
      </c>
      <c r="S48" s="394">
        <v>-0.4765552926095625</v>
      </c>
    </row>
    <row r="49" spans="1:19" s="257" customFormat="1" ht="12.75">
      <c r="A49" s="375" t="s">
        <v>452</v>
      </c>
      <c r="B49" s="388">
        <v>12286.232796089997</v>
      </c>
      <c r="C49" s="389">
        <v>12545.780395006599</v>
      </c>
      <c r="D49" s="389">
        <v>15084.404989364477</v>
      </c>
      <c r="E49" s="389">
        <v>15985.194336949999</v>
      </c>
      <c r="F49" s="378">
        <v>259.5475989166025</v>
      </c>
      <c r="G49" s="378">
        <v>2.1125075783945886</v>
      </c>
      <c r="H49" s="378">
        <v>900.7893475855217</v>
      </c>
      <c r="I49" s="379">
        <v>5.971659791822342</v>
      </c>
      <c r="K49" s="368" t="s">
        <v>453</v>
      </c>
      <c r="L49" s="372">
        <v>52557.46850573962</v>
      </c>
      <c r="M49" s="373">
        <v>52500.391694656784</v>
      </c>
      <c r="N49" s="373">
        <v>58687.86635401688</v>
      </c>
      <c r="O49" s="373">
        <v>53972.00243722938</v>
      </c>
      <c r="P49" s="373">
        <v>-57.076811082835775</v>
      </c>
      <c r="Q49" s="395">
        <v>-0.10859885893591432</v>
      </c>
      <c r="R49" s="395">
        <v>-4715.863916787501</v>
      </c>
      <c r="S49" s="396">
        <v>-8.035500708682221</v>
      </c>
    </row>
    <row r="50" spans="1:19" s="361" customFormat="1" ht="12.75">
      <c r="A50" s="368" t="s">
        <v>454</v>
      </c>
      <c r="B50" s="369">
        <v>14096.226503636</v>
      </c>
      <c r="C50" s="370">
        <v>14776.179762339003</v>
      </c>
      <c r="D50" s="370">
        <v>16208.358571580195</v>
      </c>
      <c r="E50" s="370">
        <v>16218.185304714694</v>
      </c>
      <c r="F50" s="370">
        <v>679.9532587030026</v>
      </c>
      <c r="G50" s="370">
        <v>4.823654461905918</v>
      </c>
      <c r="H50" s="370">
        <v>9.826733134499591</v>
      </c>
      <c r="I50" s="371">
        <v>0.06062756503752223</v>
      </c>
      <c r="K50" s="375" t="s">
        <v>455</v>
      </c>
      <c r="L50" s="380">
        <v>32043.60831100969</v>
      </c>
      <c r="M50" s="381">
        <v>31261.564444660038</v>
      </c>
      <c r="N50" s="381">
        <v>32646.192379403477</v>
      </c>
      <c r="O50" s="381">
        <v>29923.446978280008</v>
      </c>
      <c r="P50" s="382">
        <v>-782.0438663496534</v>
      </c>
      <c r="Q50" s="393">
        <v>-2.4405611838694057</v>
      </c>
      <c r="R50" s="393">
        <v>-2722.7454011234695</v>
      </c>
      <c r="S50" s="394">
        <v>-8.3401622139593</v>
      </c>
    </row>
    <row r="51" spans="1:19" s="257" customFormat="1" ht="12.75">
      <c r="A51" s="375" t="s">
        <v>456</v>
      </c>
      <c r="B51" s="376">
        <v>2728.635840231</v>
      </c>
      <c r="C51" s="377">
        <v>3441.6274137230002</v>
      </c>
      <c r="D51" s="377">
        <v>3481.42543444</v>
      </c>
      <c r="E51" s="377">
        <v>3730.2550054999997</v>
      </c>
      <c r="F51" s="378">
        <v>712.991573492</v>
      </c>
      <c r="G51" s="378">
        <v>26.12996439391633</v>
      </c>
      <c r="H51" s="378">
        <v>248.82957105999958</v>
      </c>
      <c r="I51" s="379">
        <v>7.14734742265203</v>
      </c>
      <c r="K51" s="375" t="s">
        <v>457</v>
      </c>
      <c r="L51" s="385">
        <v>8460.906970401</v>
      </c>
      <c r="M51" s="382">
        <v>7598.076291339957</v>
      </c>
      <c r="N51" s="382">
        <v>7280.060389245924</v>
      </c>
      <c r="O51" s="382">
        <v>6447.262544270001</v>
      </c>
      <c r="P51" s="385">
        <v>-862.8306790610432</v>
      </c>
      <c r="Q51" s="393">
        <v>-10.197850916923032</v>
      </c>
      <c r="R51" s="393">
        <v>-832.797844975923</v>
      </c>
      <c r="S51" s="394">
        <v>-11.439435944873873</v>
      </c>
    </row>
    <row r="52" spans="1:19" s="257" customFormat="1" ht="12.75">
      <c r="A52" s="375" t="s">
        <v>458</v>
      </c>
      <c r="B52" s="384">
        <v>88</v>
      </c>
      <c r="C52" s="378">
        <v>94.2</v>
      </c>
      <c r="D52" s="378">
        <v>105</v>
      </c>
      <c r="E52" s="378">
        <v>128.3</v>
      </c>
      <c r="F52" s="384">
        <v>6.200000000000003</v>
      </c>
      <c r="G52" s="378">
        <v>7.045454545454549</v>
      </c>
      <c r="H52" s="378">
        <v>23.30000000000001</v>
      </c>
      <c r="I52" s="379">
        <v>22.1904761904762</v>
      </c>
      <c r="K52" s="375" t="s">
        <v>459</v>
      </c>
      <c r="L52" s="385">
        <v>11642.070250589</v>
      </c>
      <c r="M52" s="382">
        <v>13201.02414623</v>
      </c>
      <c r="N52" s="382">
        <v>18336.65131876</v>
      </c>
      <c r="O52" s="382">
        <v>17129.166211089992</v>
      </c>
      <c r="P52" s="385">
        <v>1558.9538956409997</v>
      </c>
      <c r="Q52" s="393">
        <v>13.390693081946731</v>
      </c>
      <c r="R52" s="393">
        <v>-1207.485107670007</v>
      </c>
      <c r="S52" s="394">
        <v>-6.585090629032379</v>
      </c>
    </row>
    <row r="53" spans="1:19" s="257" customFormat="1" ht="12.75">
      <c r="A53" s="375" t="s">
        <v>460</v>
      </c>
      <c r="B53" s="384">
        <v>908.9005225300001</v>
      </c>
      <c r="C53" s="378">
        <v>979.5177012800004</v>
      </c>
      <c r="D53" s="378">
        <v>1058.8240239400002</v>
      </c>
      <c r="E53" s="378">
        <v>1023.2308363300004</v>
      </c>
      <c r="F53" s="384">
        <v>70.61717875000033</v>
      </c>
      <c r="G53" s="378">
        <v>7.769516795240865</v>
      </c>
      <c r="H53" s="378">
        <v>-35.593187609999745</v>
      </c>
      <c r="I53" s="379">
        <v>-3.3615772597937092</v>
      </c>
      <c r="K53" s="375" t="s">
        <v>461</v>
      </c>
      <c r="L53" s="386">
        <v>410.88297373892766</v>
      </c>
      <c r="M53" s="387">
        <v>439.52681242679967</v>
      </c>
      <c r="N53" s="387">
        <v>424.9622666074799</v>
      </c>
      <c r="O53" s="387">
        <v>472.1267035893797</v>
      </c>
      <c r="P53" s="382">
        <v>28.643838687872005</v>
      </c>
      <c r="Q53" s="393">
        <v>6.971288789900579</v>
      </c>
      <c r="R53" s="393">
        <v>47.164436981899826</v>
      </c>
      <c r="S53" s="394">
        <v>11.098499958224213</v>
      </c>
    </row>
    <row r="54" spans="1:19" s="257" customFormat="1" ht="12.75">
      <c r="A54" s="375" t="s">
        <v>462</v>
      </c>
      <c r="B54" s="384">
        <v>468.31326961</v>
      </c>
      <c r="C54" s="378">
        <v>461.71720092</v>
      </c>
      <c r="D54" s="378">
        <v>588.85996013</v>
      </c>
      <c r="E54" s="378">
        <v>558.09040737</v>
      </c>
      <c r="F54" s="384">
        <v>-6.596068690000038</v>
      </c>
      <c r="G54" s="378">
        <v>-1.4084735833970892</v>
      </c>
      <c r="H54" s="378">
        <v>-30.76955276000001</v>
      </c>
      <c r="I54" s="379">
        <v>-5.225275081227658</v>
      </c>
      <c r="K54" s="368" t="s">
        <v>463</v>
      </c>
      <c r="L54" s="372">
        <v>1181.2053794421</v>
      </c>
      <c r="M54" s="373">
        <v>1558.079756821</v>
      </c>
      <c r="N54" s="373">
        <v>1715.20585942</v>
      </c>
      <c r="O54" s="373">
        <v>1696.9077561400002</v>
      </c>
      <c r="P54" s="373">
        <v>376.87437737890014</v>
      </c>
      <c r="Q54" s="395">
        <v>31.905914410659324</v>
      </c>
      <c r="R54" s="395">
        <v>-18.29810327999985</v>
      </c>
      <c r="S54" s="396">
        <v>-1.066816742696261</v>
      </c>
    </row>
    <row r="55" spans="1:19" s="257" customFormat="1" ht="12.75">
      <c r="A55" s="375" t="s">
        <v>464</v>
      </c>
      <c r="B55" s="384">
        <v>313.80593701</v>
      </c>
      <c r="C55" s="378">
        <v>331.20245045999997</v>
      </c>
      <c r="D55" s="378">
        <v>398.3091532</v>
      </c>
      <c r="E55" s="378">
        <v>414.8156693</v>
      </c>
      <c r="F55" s="384">
        <v>17.396513449999986</v>
      </c>
      <c r="G55" s="378">
        <v>5.543717118852858</v>
      </c>
      <c r="H55" s="378">
        <v>16.5065161</v>
      </c>
      <c r="I55" s="379">
        <v>4.144146818466837</v>
      </c>
      <c r="K55" s="368" t="s">
        <v>465</v>
      </c>
      <c r="L55" s="372">
        <v>176637.06983665196</v>
      </c>
      <c r="M55" s="372">
        <v>175584.8397695528</v>
      </c>
      <c r="N55" s="372">
        <v>212595.52070235155</v>
      </c>
      <c r="O55" s="372">
        <v>214642.40276671355</v>
      </c>
      <c r="P55" s="373">
        <v>-1052.2300670991535</v>
      </c>
      <c r="Q55" s="395">
        <v>-0.5957017222218532</v>
      </c>
      <c r="R55" s="395">
        <v>2046.8820643619983</v>
      </c>
      <c r="S55" s="396">
        <v>0.9628058284575877</v>
      </c>
    </row>
    <row r="56" spans="1:19" s="257" customFormat="1" ht="13.5" thickBot="1">
      <c r="A56" s="375" t="s">
        <v>466</v>
      </c>
      <c r="B56" s="384">
        <v>1114.9768798520006</v>
      </c>
      <c r="C56" s="378">
        <v>960.3717752</v>
      </c>
      <c r="D56" s="378">
        <v>1385.9421205899998</v>
      </c>
      <c r="E56" s="378">
        <v>1336.68994264</v>
      </c>
      <c r="F56" s="384">
        <v>-154.6051046520006</v>
      </c>
      <c r="G56" s="378">
        <v>-13.866216192081266</v>
      </c>
      <c r="H56" s="378">
        <v>-49.252177949999805</v>
      </c>
      <c r="I56" s="379">
        <v>-3.5536965951386916</v>
      </c>
      <c r="K56" s="404" t="s">
        <v>467</v>
      </c>
      <c r="L56" s="405">
        <v>1133347.9896207498</v>
      </c>
      <c r="M56" s="405">
        <v>1165499.2612829162</v>
      </c>
      <c r="N56" s="405">
        <v>1362086.77561972</v>
      </c>
      <c r="O56" s="405">
        <v>1371981.8868164555</v>
      </c>
      <c r="P56" s="405">
        <v>32151.171662166314</v>
      </c>
      <c r="Q56" s="406">
        <v>2.8368314018825767</v>
      </c>
      <c r="R56" s="406">
        <v>9895.111196735545</v>
      </c>
      <c r="S56" s="407">
        <v>0.726467019124643</v>
      </c>
    </row>
    <row r="57" spans="1:11" s="257" customFormat="1" ht="13.5" thickTop="1">
      <c r="A57" s="375" t="s">
        <v>468</v>
      </c>
      <c r="B57" s="384">
        <v>3203.131745606</v>
      </c>
      <c r="C57" s="378">
        <v>3093.5293536750005</v>
      </c>
      <c r="D57" s="378">
        <v>3501.7259398301962</v>
      </c>
      <c r="E57" s="378">
        <v>3436.1995176146984</v>
      </c>
      <c r="F57" s="384">
        <v>-109.6023919309996</v>
      </c>
      <c r="G57" s="378">
        <v>-3.4217260055366205</v>
      </c>
      <c r="H57" s="378">
        <v>-65.52642221549786</v>
      </c>
      <c r="I57" s="379">
        <v>-1.871260725180433</v>
      </c>
      <c r="K57" s="408" t="s">
        <v>363</v>
      </c>
    </row>
    <row r="58" spans="1:9" s="257" customFormat="1" ht="12.75">
      <c r="A58" s="375" t="s">
        <v>469</v>
      </c>
      <c r="B58" s="384">
        <v>1949.2470419510007</v>
      </c>
      <c r="C58" s="378">
        <v>2112.8779151209997</v>
      </c>
      <c r="D58" s="378">
        <v>2301.5686457199995</v>
      </c>
      <c r="E58" s="378">
        <v>2423.3954017000005</v>
      </c>
      <c r="F58" s="384">
        <v>163.63087316999895</v>
      </c>
      <c r="G58" s="378">
        <v>8.394568243449577</v>
      </c>
      <c r="H58" s="378">
        <v>121.82675598000105</v>
      </c>
      <c r="I58" s="379">
        <v>5.293205406084684</v>
      </c>
    </row>
    <row r="59" spans="1:9" s="257" customFormat="1" ht="12.75">
      <c r="A59" s="375" t="s">
        <v>470</v>
      </c>
      <c r="B59" s="384">
        <v>714.2748082699997</v>
      </c>
      <c r="C59" s="378">
        <v>660.90581074</v>
      </c>
      <c r="D59" s="378">
        <v>670.0209974599998</v>
      </c>
      <c r="E59" s="378">
        <v>683.9878444899999</v>
      </c>
      <c r="F59" s="384">
        <v>-53.36899752999966</v>
      </c>
      <c r="G59" s="378">
        <v>-7.471773736394452</v>
      </c>
      <c r="H59" s="378">
        <v>13.966847030000167</v>
      </c>
      <c r="I59" s="379">
        <v>2.0845387059431655</v>
      </c>
    </row>
    <row r="60" spans="1:9" s="257" customFormat="1" ht="12.75">
      <c r="A60" s="375" t="s">
        <v>471</v>
      </c>
      <c r="B60" s="384">
        <v>1983.981852081</v>
      </c>
      <c r="C60" s="378">
        <v>1990.3299108099998</v>
      </c>
      <c r="D60" s="378">
        <v>1998.9845559299993</v>
      </c>
      <c r="E60" s="378">
        <v>1782.6251577500002</v>
      </c>
      <c r="F60" s="384">
        <v>6.348058728999831</v>
      </c>
      <c r="G60" s="378">
        <v>0.31996556431911655</v>
      </c>
      <c r="H60" s="378">
        <v>-216.35939817999906</v>
      </c>
      <c r="I60" s="379">
        <v>-10.823465220787606</v>
      </c>
    </row>
    <row r="61" spans="1:9" s="257" customFormat="1" ht="12.75">
      <c r="A61" s="375" t="s">
        <v>472</v>
      </c>
      <c r="B61" s="384">
        <v>553.7359723510002</v>
      </c>
      <c r="C61" s="378">
        <v>545.4191670000001</v>
      </c>
      <c r="D61" s="378">
        <v>611.52664983</v>
      </c>
      <c r="E61" s="378">
        <v>594.70337498</v>
      </c>
      <c r="F61" s="384">
        <v>-8.316805351000085</v>
      </c>
      <c r="G61" s="378">
        <v>-1.5019442055912267</v>
      </c>
      <c r="H61" s="378">
        <v>-16.82327484999996</v>
      </c>
      <c r="I61" s="379">
        <v>-2.751028897052436</v>
      </c>
    </row>
    <row r="62" spans="1:9" s="257" customFormat="1" ht="12.75">
      <c r="A62" s="375" t="s">
        <v>473</v>
      </c>
      <c r="B62" s="384">
        <v>66.699491021</v>
      </c>
      <c r="C62" s="378">
        <v>65.68029496</v>
      </c>
      <c r="D62" s="378">
        <v>101.79091411</v>
      </c>
      <c r="E62" s="378">
        <v>100.54589368999999</v>
      </c>
      <c r="F62" s="384">
        <v>-1.0191960610000024</v>
      </c>
      <c r="G62" s="378">
        <v>-1.528041736748956</v>
      </c>
      <c r="H62" s="378">
        <v>-1.2450204200000172</v>
      </c>
      <c r="I62" s="379">
        <v>-1.223115472422804</v>
      </c>
    </row>
    <row r="63" spans="1:9" s="257" customFormat="1" ht="13.5" thickBot="1">
      <c r="A63" s="409" t="s">
        <v>474</v>
      </c>
      <c r="B63" s="410">
        <v>2.5243661310000003</v>
      </c>
      <c r="C63" s="410">
        <v>38.7450053</v>
      </c>
      <c r="D63" s="410">
        <v>4.4153975499999945</v>
      </c>
      <c r="E63" s="410">
        <v>5.384923319999995</v>
      </c>
      <c r="F63" s="410">
        <v>36.220639169</v>
      </c>
      <c r="G63" s="410">
        <v>1434.840957664552</v>
      </c>
      <c r="H63" s="410">
        <v>0.9695257700000006</v>
      </c>
      <c r="I63" s="411">
        <v>21.957836390066436</v>
      </c>
    </row>
    <row r="64" spans="1:5" ht="13.5" thickTop="1">
      <c r="A64" s="408" t="s">
        <v>363</v>
      </c>
      <c r="B64" s="286"/>
      <c r="C64" s="286"/>
      <c r="D64" s="286"/>
      <c r="E64" s="286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4.421875" style="285" bestFit="1" customWidth="1"/>
    <col min="2" max="2" width="12.57421875" style="285" bestFit="1" customWidth="1"/>
    <col min="3" max="4" width="9.421875" style="285" bestFit="1" customWidth="1"/>
    <col min="5" max="6" width="9.140625" style="285" customWidth="1"/>
    <col min="7" max="7" width="7.28125" style="285" bestFit="1" customWidth="1"/>
    <col min="8" max="8" width="9.57421875" style="285" customWidth="1"/>
    <col min="9" max="9" width="7.28125" style="285" bestFit="1" customWidth="1"/>
    <col min="10" max="16384" width="9.140625" style="285" customWidth="1"/>
  </cols>
  <sheetData>
    <row r="1" spans="1:9" ht="12.75">
      <c r="A1" s="1850" t="s">
        <v>826</v>
      </c>
      <c r="B1" s="1850"/>
      <c r="C1" s="1850"/>
      <c r="D1" s="1850"/>
      <c r="E1" s="1850"/>
      <c r="F1" s="1850"/>
      <c r="G1" s="1850"/>
      <c r="H1" s="1850"/>
      <c r="I1" s="1850"/>
    </row>
    <row r="2" spans="1:9" ht="15.75">
      <c r="A2" s="1851" t="s">
        <v>73</v>
      </c>
      <c r="B2" s="1851"/>
      <c r="C2" s="1851"/>
      <c r="D2" s="1851"/>
      <c r="E2" s="1851"/>
      <c r="F2" s="1851"/>
      <c r="G2" s="1851"/>
      <c r="H2" s="1851"/>
      <c r="I2" s="1851"/>
    </row>
    <row r="3" spans="1:9" ht="13.5" thickBot="1">
      <c r="A3" s="361"/>
      <c r="B3" s="361"/>
      <c r="C3" s="361"/>
      <c r="D3" s="361"/>
      <c r="E3" s="361"/>
      <c r="F3" s="361"/>
      <c r="G3" s="361"/>
      <c r="H3" s="1852" t="s">
        <v>89</v>
      </c>
      <c r="I3" s="1852"/>
    </row>
    <row r="4" spans="1:9" ht="13.5" customHeight="1" thickTop="1">
      <c r="A4" s="362"/>
      <c r="B4" s="322">
        <f>'Sect credit'!B4</f>
        <v>2014</v>
      </c>
      <c r="C4" s="323">
        <f>'Sect credit'!C4</f>
        <v>2014</v>
      </c>
      <c r="D4" s="324">
        <f>'Sect credit'!D4</f>
        <v>2015</v>
      </c>
      <c r="E4" s="324">
        <f>'Sect credit'!E4</f>
        <v>2015</v>
      </c>
      <c r="F4" s="1844" t="str">
        <f>'Sect credit'!F4</f>
        <v>Changes during two months </v>
      </c>
      <c r="G4" s="1845"/>
      <c r="H4" s="1845"/>
      <c r="I4" s="1846"/>
    </row>
    <row r="5" spans="1:9" ht="12.75">
      <c r="A5" s="363" t="s">
        <v>282</v>
      </c>
      <c r="B5" s="326" t="str">
        <f>'Sect credit'!B5</f>
        <v>Jul </v>
      </c>
      <c r="C5" s="326" t="str">
        <f>'Sect credit'!C5</f>
        <v>Sept</v>
      </c>
      <c r="D5" s="327" t="str">
        <f>'Sect credit'!D5</f>
        <v>Jul (p)</v>
      </c>
      <c r="E5" s="327" t="str">
        <f>'Sect credit'!E5</f>
        <v>Sept(e)</v>
      </c>
      <c r="F5" s="1847" t="str">
        <f>'Sect credit'!F5:G5</f>
        <v>2014/15</v>
      </c>
      <c r="G5" s="1848"/>
      <c r="H5" s="1847" t="str">
        <f>'Sect credit'!H5:I5</f>
        <v>2015/16</v>
      </c>
      <c r="I5" s="1849"/>
    </row>
    <row r="6" spans="1:9" ht="12.75">
      <c r="A6" s="364"/>
      <c r="B6" s="366"/>
      <c r="C6" s="366"/>
      <c r="D6" s="366"/>
      <c r="E6" s="366"/>
      <c r="F6" s="366" t="s">
        <v>18</v>
      </c>
      <c r="G6" s="366" t="s">
        <v>252</v>
      </c>
      <c r="H6" s="366" t="s">
        <v>18</v>
      </c>
      <c r="I6" s="367" t="s">
        <v>252</v>
      </c>
    </row>
    <row r="7" spans="1:9" s="361" customFormat="1" ht="12.75">
      <c r="A7" s="368" t="s">
        <v>475</v>
      </c>
      <c r="B7" s="412">
        <v>31131.010655409995</v>
      </c>
      <c r="C7" s="412">
        <v>30253.387955798004</v>
      </c>
      <c r="D7" s="412">
        <v>31372.375535628995</v>
      </c>
      <c r="E7" s="412">
        <v>28585.05023023001</v>
      </c>
      <c r="F7" s="412">
        <v>-877.6226996119913</v>
      </c>
      <c r="G7" s="412">
        <v>-2.8191269127957996</v>
      </c>
      <c r="H7" s="412">
        <v>-2787.3253053989865</v>
      </c>
      <c r="I7" s="413">
        <v>-8.884648541304994</v>
      </c>
    </row>
    <row r="8" spans="1:9" s="361" customFormat="1" ht="12.75">
      <c r="A8" s="368" t="s">
        <v>476</v>
      </c>
      <c r="B8" s="412">
        <v>998.1809681700001</v>
      </c>
      <c r="C8" s="412">
        <v>925.4649946200001</v>
      </c>
      <c r="D8" s="412">
        <v>784.7315755800001</v>
      </c>
      <c r="E8" s="412">
        <v>789.53104238</v>
      </c>
      <c r="F8" s="412">
        <v>-72.71597355000006</v>
      </c>
      <c r="G8" s="412">
        <v>-7.284848726710626</v>
      </c>
      <c r="H8" s="412">
        <v>4.799466799999891</v>
      </c>
      <c r="I8" s="413">
        <v>0.6116061783868674</v>
      </c>
    </row>
    <row r="9" spans="1:9" s="361" customFormat="1" ht="12.75">
      <c r="A9" s="368" t="s">
        <v>477</v>
      </c>
      <c r="B9" s="412">
        <v>14016.878224209997</v>
      </c>
      <c r="C9" s="412">
        <v>14851.899842960001</v>
      </c>
      <c r="D9" s="412">
        <v>18762.58201681</v>
      </c>
      <c r="E9" s="412">
        <v>19510.64200513999</v>
      </c>
      <c r="F9" s="412">
        <v>835.0216187500046</v>
      </c>
      <c r="G9" s="412">
        <v>5.9572581383189345</v>
      </c>
      <c r="H9" s="412">
        <v>748.059988329991</v>
      </c>
      <c r="I9" s="413">
        <v>3.9869778459051113</v>
      </c>
    </row>
    <row r="10" spans="1:9" s="361" customFormat="1" ht="12.75">
      <c r="A10" s="368" t="s">
        <v>478</v>
      </c>
      <c r="B10" s="412">
        <v>10941.39531124</v>
      </c>
      <c r="C10" s="412">
        <v>10098.087738449998</v>
      </c>
      <c r="D10" s="412">
        <v>9911.185088269443</v>
      </c>
      <c r="E10" s="412">
        <v>9278.619936460002</v>
      </c>
      <c r="F10" s="412">
        <v>-843.3075727900014</v>
      </c>
      <c r="G10" s="412">
        <v>-7.707495696857593</v>
      </c>
      <c r="H10" s="412">
        <v>-632.5651518094419</v>
      </c>
      <c r="I10" s="413">
        <v>-6.382336180545406</v>
      </c>
    </row>
    <row r="11" spans="1:10" ht="12.75">
      <c r="A11" s="375" t="s">
        <v>479</v>
      </c>
      <c r="B11" s="414">
        <v>10060.285384929999</v>
      </c>
      <c r="C11" s="414">
        <v>9211.40889707</v>
      </c>
      <c r="D11" s="414">
        <v>9012.167387389443</v>
      </c>
      <c r="E11" s="414">
        <v>8296.759012470002</v>
      </c>
      <c r="F11" s="414">
        <v>-848.8764878599995</v>
      </c>
      <c r="G11" s="414">
        <v>-8.437896693582775</v>
      </c>
      <c r="H11" s="414">
        <v>-715.4083749194415</v>
      </c>
      <c r="I11" s="415">
        <v>-7.938249969929531</v>
      </c>
      <c r="J11" s="361"/>
    </row>
    <row r="12" spans="1:10" ht="12.75">
      <c r="A12" s="375" t="s">
        <v>480</v>
      </c>
      <c r="B12" s="414">
        <v>881.1099263100001</v>
      </c>
      <c r="C12" s="414">
        <v>886.6788413799999</v>
      </c>
      <c r="D12" s="414">
        <v>899.0177008799999</v>
      </c>
      <c r="E12" s="414">
        <v>981.86092399</v>
      </c>
      <c r="F12" s="414">
        <v>5.568915069999775</v>
      </c>
      <c r="G12" s="414">
        <v>0.632034086067085</v>
      </c>
      <c r="H12" s="414">
        <v>82.84322311000005</v>
      </c>
      <c r="I12" s="415">
        <v>9.214860066593717</v>
      </c>
      <c r="J12" s="361"/>
    </row>
    <row r="13" spans="1:9" s="361" customFormat="1" ht="12.75">
      <c r="A13" s="368" t="s">
        <v>481</v>
      </c>
      <c r="B13" s="412">
        <v>936454.8555095992</v>
      </c>
      <c r="C13" s="412">
        <v>968572.6045182378</v>
      </c>
      <c r="D13" s="412">
        <v>1132441.7169778894</v>
      </c>
      <c r="E13" s="412">
        <v>1142226.6611390477</v>
      </c>
      <c r="F13" s="412">
        <v>32117.74900863855</v>
      </c>
      <c r="G13" s="412">
        <v>3.429716747120793</v>
      </c>
      <c r="H13" s="412">
        <v>9784.944161158288</v>
      </c>
      <c r="I13" s="413">
        <v>0.864057197333833</v>
      </c>
    </row>
    <row r="14" spans="1:10" ht="12.75">
      <c r="A14" s="375" t="s">
        <v>482</v>
      </c>
      <c r="B14" s="414">
        <v>785736.4798745038</v>
      </c>
      <c r="C14" s="414">
        <v>808013.6340196453</v>
      </c>
      <c r="D14" s="414">
        <v>957843.1807565038</v>
      </c>
      <c r="E14" s="414">
        <v>965470.7909463021</v>
      </c>
      <c r="F14" s="414">
        <v>22277.15414514148</v>
      </c>
      <c r="G14" s="414">
        <v>2.835194077879589</v>
      </c>
      <c r="H14" s="414">
        <v>7627.610189798288</v>
      </c>
      <c r="I14" s="415">
        <v>0.7963318362588339</v>
      </c>
      <c r="J14" s="361"/>
    </row>
    <row r="15" spans="1:10" ht="12.75">
      <c r="A15" s="375" t="s">
        <v>483</v>
      </c>
      <c r="B15" s="414">
        <v>667193.7469102835</v>
      </c>
      <c r="C15" s="414">
        <v>685457.5263262178</v>
      </c>
      <c r="D15" s="414">
        <v>811773.974706145</v>
      </c>
      <c r="E15" s="414">
        <v>814730.0291924155</v>
      </c>
      <c r="F15" s="414">
        <v>18263.779415934347</v>
      </c>
      <c r="G15" s="414">
        <v>2.7374026660939688</v>
      </c>
      <c r="H15" s="414">
        <v>2956.0544862705283</v>
      </c>
      <c r="I15" s="415">
        <v>0.3641474817347518</v>
      </c>
      <c r="J15" s="361"/>
    </row>
    <row r="16" spans="1:10" ht="12.75">
      <c r="A16" s="375" t="s">
        <v>484</v>
      </c>
      <c r="B16" s="414">
        <v>24901.3498277888</v>
      </c>
      <c r="C16" s="414">
        <v>26522.076981841798</v>
      </c>
      <c r="D16" s="414">
        <v>29897.539750808795</v>
      </c>
      <c r="E16" s="414">
        <v>32406.1538283048</v>
      </c>
      <c r="F16" s="414">
        <v>1620.7271540529982</v>
      </c>
      <c r="G16" s="414">
        <v>6.508591563355087</v>
      </c>
      <c r="H16" s="414">
        <v>2508.614077496004</v>
      </c>
      <c r="I16" s="415">
        <v>8.390704045901103</v>
      </c>
      <c r="J16" s="361"/>
    </row>
    <row r="17" spans="1:10" ht="12.75">
      <c r="A17" s="375" t="s">
        <v>485</v>
      </c>
      <c r="B17" s="414">
        <v>704.64358072</v>
      </c>
      <c r="C17" s="414">
        <v>686.2906237000001</v>
      </c>
      <c r="D17" s="414">
        <v>897.6051129200002</v>
      </c>
      <c r="E17" s="414">
        <v>964.1956927700002</v>
      </c>
      <c r="F17" s="414">
        <v>-18.352957019999963</v>
      </c>
      <c r="G17" s="414">
        <v>-2.6045730809393075</v>
      </c>
      <c r="H17" s="414">
        <v>66.59057984999993</v>
      </c>
      <c r="I17" s="415">
        <v>7.418694355848089</v>
      </c>
      <c r="J17" s="361"/>
    </row>
    <row r="18" spans="1:10" ht="12.75">
      <c r="A18" s="375" t="s">
        <v>486</v>
      </c>
      <c r="B18" s="414">
        <v>65732.2958622479</v>
      </c>
      <c r="C18" s="414">
        <v>67929.3340605753</v>
      </c>
      <c r="D18" s="414">
        <v>84902.03660718203</v>
      </c>
      <c r="E18" s="414">
        <v>87445.21237248876</v>
      </c>
      <c r="F18" s="414">
        <v>2197.0381983273983</v>
      </c>
      <c r="G18" s="414">
        <v>3.342402953536917</v>
      </c>
      <c r="H18" s="414">
        <v>2543.1757653067325</v>
      </c>
      <c r="I18" s="415">
        <v>2.995423745926491</v>
      </c>
      <c r="J18" s="361"/>
    </row>
    <row r="19" spans="1:10" ht="12.75">
      <c r="A19" s="375" t="s">
        <v>487</v>
      </c>
      <c r="B19" s="414">
        <v>27204.4436934635</v>
      </c>
      <c r="C19" s="414">
        <v>27418.406027310506</v>
      </c>
      <c r="D19" s="414">
        <v>30372.02457944801</v>
      </c>
      <c r="E19" s="414">
        <v>29925.19986032299</v>
      </c>
      <c r="F19" s="414">
        <v>213.96233384700463</v>
      </c>
      <c r="G19" s="414">
        <v>0.7864977363915514</v>
      </c>
      <c r="H19" s="414">
        <v>-446.8247191250193</v>
      </c>
      <c r="I19" s="415">
        <v>-1.4711719923583046</v>
      </c>
      <c r="J19" s="361"/>
    </row>
    <row r="20" spans="1:10" ht="12.75">
      <c r="A20" s="375" t="s">
        <v>488</v>
      </c>
      <c r="B20" s="414">
        <v>150718.3756350955</v>
      </c>
      <c r="C20" s="414">
        <v>160558.97049859227</v>
      </c>
      <c r="D20" s="414">
        <v>174598.5362213854</v>
      </c>
      <c r="E20" s="414">
        <v>176755.8701927458</v>
      </c>
      <c r="F20" s="414">
        <v>9840.594863496779</v>
      </c>
      <c r="G20" s="414">
        <v>6.529127468386376</v>
      </c>
      <c r="H20" s="414">
        <v>2157.333971360378</v>
      </c>
      <c r="I20" s="415">
        <v>1.2355968257517047</v>
      </c>
      <c r="J20" s="361"/>
    </row>
    <row r="21" spans="1:10" ht="12.75">
      <c r="A21" s="375" t="s">
        <v>489</v>
      </c>
      <c r="B21" s="414">
        <v>9319.821996192002</v>
      </c>
      <c r="C21" s="414">
        <v>9883.4239724</v>
      </c>
      <c r="D21" s="414">
        <v>14736.283729769999</v>
      </c>
      <c r="E21" s="414">
        <v>14470.692330649998</v>
      </c>
      <c r="F21" s="414">
        <v>563.6019762079977</v>
      </c>
      <c r="G21" s="414">
        <v>6.0473470033899845</v>
      </c>
      <c r="H21" s="414">
        <v>-265.59139912000137</v>
      </c>
      <c r="I21" s="415">
        <v>-1.802295639730782</v>
      </c>
      <c r="J21" s="361"/>
    </row>
    <row r="22" spans="1:10" ht="12.75">
      <c r="A22" s="375" t="s">
        <v>490</v>
      </c>
      <c r="B22" s="414">
        <v>4510.362767390001</v>
      </c>
      <c r="C22" s="414">
        <v>4578.66449035</v>
      </c>
      <c r="D22" s="414">
        <v>6347.36656492</v>
      </c>
      <c r="E22" s="414">
        <v>5709.4141996</v>
      </c>
      <c r="F22" s="414">
        <v>68.3017229599991</v>
      </c>
      <c r="G22" s="414">
        <v>1.5143288130573822</v>
      </c>
      <c r="H22" s="414">
        <v>-637.9523653200004</v>
      </c>
      <c r="I22" s="415">
        <v>-10.050662094194664</v>
      </c>
      <c r="J22" s="361"/>
    </row>
    <row r="23" spans="1:10" ht="12.75">
      <c r="A23" s="375" t="s">
        <v>491</v>
      </c>
      <c r="B23" s="414">
        <v>148.73102008999993</v>
      </c>
      <c r="C23" s="414">
        <v>149.78019708999994</v>
      </c>
      <c r="D23" s="414">
        <v>390.41168038</v>
      </c>
      <c r="E23" s="414">
        <v>423.65919983</v>
      </c>
      <c r="F23" s="414">
        <v>1.0491770000000145</v>
      </c>
      <c r="G23" s="414">
        <v>0.705419084307455</v>
      </c>
      <c r="H23" s="414">
        <v>33.24751944999997</v>
      </c>
      <c r="I23" s="415">
        <v>8.516015560200225</v>
      </c>
      <c r="J23" s="361"/>
    </row>
    <row r="24" spans="1:10" ht="12.75">
      <c r="A24" s="375" t="s">
        <v>492</v>
      </c>
      <c r="B24" s="414">
        <v>4660.728208712</v>
      </c>
      <c r="C24" s="414">
        <v>5154.97928496</v>
      </c>
      <c r="D24" s="414">
        <v>7998.505484470001</v>
      </c>
      <c r="E24" s="414">
        <v>8337.618931219997</v>
      </c>
      <c r="F24" s="414">
        <v>494.25107624799966</v>
      </c>
      <c r="G24" s="414">
        <v>10.604589113866968</v>
      </c>
      <c r="H24" s="414">
        <v>339.113446749996</v>
      </c>
      <c r="I24" s="415">
        <v>4.239710123452724</v>
      </c>
      <c r="J24" s="361"/>
    </row>
    <row r="25" spans="1:10" ht="12.75">
      <c r="A25" s="375" t="s">
        <v>493</v>
      </c>
      <c r="B25" s="414">
        <v>141398.55363890348</v>
      </c>
      <c r="C25" s="414">
        <v>150675.5465261923</v>
      </c>
      <c r="D25" s="414">
        <v>159862.2524916154</v>
      </c>
      <c r="E25" s="414">
        <v>162285.17786209576</v>
      </c>
      <c r="F25" s="414">
        <v>9276.992887288827</v>
      </c>
      <c r="G25" s="414">
        <v>6.560882447906748</v>
      </c>
      <c r="H25" s="414">
        <v>2422.9253704803705</v>
      </c>
      <c r="I25" s="415">
        <v>1.5156331984046394</v>
      </c>
      <c r="J25" s="361"/>
    </row>
    <row r="26" spans="1:10" ht="12.75">
      <c r="A26" s="375" t="s">
        <v>494</v>
      </c>
      <c r="B26" s="414">
        <v>16692.426604757</v>
      </c>
      <c r="C26" s="414">
        <v>17173.501483091004</v>
      </c>
      <c r="D26" s="414">
        <v>17614.07052342538</v>
      </c>
      <c r="E26" s="414">
        <v>17707.07036394889</v>
      </c>
      <c r="F26" s="414">
        <v>481.0748783340023</v>
      </c>
      <c r="G26" s="414">
        <v>2.881994869439209</v>
      </c>
      <c r="H26" s="414">
        <v>92.99984052350919</v>
      </c>
      <c r="I26" s="415">
        <v>0.5279860802182349</v>
      </c>
      <c r="J26" s="361"/>
    </row>
    <row r="27" spans="1:10" ht="12.75">
      <c r="A27" s="375" t="s">
        <v>495</v>
      </c>
      <c r="B27" s="414">
        <v>3407.83948167</v>
      </c>
      <c r="C27" s="414">
        <v>4187.424063359999</v>
      </c>
      <c r="D27" s="414">
        <v>3638.109822330001</v>
      </c>
      <c r="E27" s="414">
        <v>3542.69805713</v>
      </c>
      <c r="F27" s="414">
        <v>779.5845816899991</v>
      </c>
      <c r="G27" s="414">
        <v>22.87621191911206</v>
      </c>
      <c r="H27" s="414">
        <v>-95.4117652000009</v>
      </c>
      <c r="I27" s="415">
        <v>-2.6225641846868473</v>
      </c>
      <c r="J27" s="361"/>
    </row>
    <row r="28" spans="1:9" ht="12.75">
      <c r="A28" s="375" t="s">
        <v>496</v>
      </c>
      <c r="B28" s="414">
        <v>121298.28755247648</v>
      </c>
      <c r="C28" s="414">
        <v>129314.59318221001</v>
      </c>
      <c r="D28" s="414">
        <v>138610.07214586</v>
      </c>
      <c r="E28" s="414">
        <v>141035.4094410169</v>
      </c>
      <c r="F28" s="414">
        <v>8016.305629733528</v>
      </c>
      <c r="G28" s="414">
        <v>6.608754164204904</v>
      </c>
      <c r="H28" s="414">
        <v>2425.3372951569036</v>
      </c>
      <c r="I28" s="415">
        <v>1.7497554525508872</v>
      </c>
    </row>
    <row r="29" spans="1:9" ht="12.75">
      <c r="A29" s="375" t="s">
        <v>497</v>
      </c>
      <c r="B29" s="414">
        <v>5152.600128495</v>
      </c>
      <c r="C29" s="414">
        <v>4653.584032798999</v>
      </c>
      <c r="D29" s="414">
        <v>6111.564597540002</v>
      </c>
      <c r="E29" s="414">
        <v>6235.61064961</v>
      </c>
      <c r="F29" s="414">
        <v>-499.0160956960008</v>
      </c>
      <c r="G29" s="414">
        <v>-9.684743299530139</v>
      </c>
      <c r="H29" s="414">
        <v>124.04605206999804</v>
      </c>
      <c r="I29" s="415">
        <v>2.029693871188541</v>
      </c>
    </row>
    <row r="30" spans="1:9" ht="12.75">
      <c r="A30" s="375" t="s">
        <v>498</v>
      </c>
      <c r="B30" s="414">
        <v>2598.1558661500007</v>
      </c>
      <c r="C30" s="414">
        <v>3002.9354587000007</v>
      </c>
      <c r="D30" s="414">
        <v>4633.831004360001</v>
      </c>
      <c r="E30" s="414">
        <v>4649.511155680001</v>
      </c>
      <c r="F30" s="414">
        <v>404.77959254999996</v>
      </c>
      <c r="G30" s="414">
        <v>15.579496127374776</v>
      </c>
      <c r="H30" s="414">
        <v>15.680151319999823</v>
      </c>
      <c r="I30" s="415">
        <v>0.33838418589815356</v>
      </c>
    </row>
    <row r="31" spans="1:9" ht="12.75">
      <c r="A31" s="375" t="s">
        <v>499</v>
      </c>
      <c r="B31" s="414">
        <v>113547.53155783148</v>
      </c>
      <c r="C31" s="414">
        <v>121658.098565587</v>
      </c>
      <c r="D31" s="414">
        <v>127864.67654396</v>
      </c>
      <c r="E31" s="414">
        <v>130150.28763572687</v>
      </c>
      <c r="F31" s="414">
        <v>8110.567007755526</v>
      </c>
      <c r="G31" s="414">
        <v>7.1428827174677</v>
      </c>
      <c r="H31" s="414">
        <v>2285.6110917668702</v>
      </c>
      <c r="I31" s="415">
        <v>1.7875234611656605</v>
      </c>
    </row>
    <row r="32" spans="1:9" s="361" customFormat="1" ht="12.75">
      <c r="A32" s="368" t="s">
        <v>500</v>
      </c>
      <c r="B32" s="412">
        <v>11913.811131974002</v>
      </c>
      <c r="C32" s="412">
        <v>13190.673345131998</v>
      </c>
      <c r="D32" s="412">
        <v>13965.210994323697</v>
      </c>
      <c r="E32" s="412">
        <v>15218.484716129195</v>
      </c>
      <c r="F32" s="412">
        <v>1276.862213157996</v>
      </c>
      <c r="G32" s="412">
        <v>10.717495845902606</v>
      </c>
      <c r="H32" s="412">
        <v>1253.2737218054972</v>
      </c>
      <c r="I32" s="413">
        <v>8.97425554339926</v>
      </c>
    </row>
    <row r="33" spans="1:10" ht="12.75">
      <c r="A33" s="375" t="s">
        <v>501</v>
      </c>
      <c r="B33" s="414">
        <v>2798.5927896422486</v>
      </c>
      <c r="C33" s="414">
        <v>2963.6617089442984</v>
      </c>
      <c r="D33" s="414">
        <v>3529.000557676497</v>
      </c>
      <c r="E33" s="414">
        <v>3157.981814674762</v>
      </c>
      <c r="F33" s="414">
        <v>165.06891930204984</v>
      </c>
      <c r="G33" s="414">
        <v>5.898282876772187</v>
      </c>
      <c r="H33" s="414">
        <v>-371.01874300173495</v>
      </c>
      <c r="I33" s="415">
        <v>-10.513422623146726</v>
      </c>
      <c r="J33" s="361"/>
    </row>
    <row r="34" spans="1:10" ht="12.75">
      <c r="A34" s="375" t="s">
        <v>502</v>
      </c>
      <c r="B34" s="414">
        <v>9115.218342331753</v>
      </c>
      <c r="C34" s="414">
        <v>10227.011636187699</v>
      </c>
      <c r="D34" s="414">
        <v>10436.210436647201</v>
      </c>
      <c r="E34" s="414">
        <v>12060.502901454433</v>
      </c>
      <c r="F34" s="414">
        <v>1111.793293855946</v>
      </c>
      <c r="G34" s="414">
        <v>12.197110942397234</v>
      </c>
      <c r="H34" s="414">
        <v>1624.2924648072312</v>
      </c>
      <c r="I34" s="415">
        <v>15.564006443406491</v>
      </c>
      <c r="J34" s="361"/>
    </row>
    <row r="35" spans="1:10" ht="12.75">
      <c r="A35" s="375" t="s">
        <v>503</v>
      </c>
      <c r="B35" s="414">
        <v>8492.211742571753</v>
      </c>
      <c r="C35" s="414">
        <v>9716.341891293696</v>
      </c>
      <c r="D35" s="414">
        <v>9867.0592467172</v>
      </c>
      <c r="E35" s="414">
        <v>11507.973774041933</v>
      </c>
      <c r="F35" s="414">
        <v>1224.1301487219425</v>
      </c>
      <c r="G35" s="414">
        <v>14.414738890521717</v>
      </c>
      <c r="H35" s="414">
        <v>1640.914527324734</v>
      </c>
      <c r="I35" s="415">
        <v>16.63022878747456</v>
      </c>
      <c r="J35" s="361"/>
    </row>
    <row r="36" spans="1:10" ht="12.75">
      <c r="A36" s="375" t="s">
        <v>504</v>
      </c>
      <c r="B36" s="414">
        <v>278.74096392</v>
      </c>
      <c r="C36" s="414">
        <v>201.47270500000005</v>
      </c>
      <c r="D36" s="414">
        <v>314.94784489</v>
      </c>
      <c r="E36" s="414">
        <v>349.45386735000005</v>
      </c>
      <c r="F36" s="414">
        <v>-77.26825891999997</v>
      </c>
      <c r="G36" s="414">
        <v>-27.72045336765655</v>
      </c>
      <c r="H36" s="414">
        <v>34.506022460000054</v>
      </c>
      <c r="I36" s="415">
        <v>10.956106866535876</v>
      </c>
      <c r="J36" s="361"/>
    </row>
    <row r="37" spans="1:10" ht="12.75">
      <c r="A37" s="375" t="s">
        <v>505</v>
      </c>
      <c r="B37" s="414">
        <v>288.0290049199999</v>
      </c>
      <c r="C37" s="414">
        <v>217.02024442000203</v>
      </c>
      <c r="D37" s="414">
        <v>132.45744493999985</v>
      </c>
      <c r="E37" s="414">
        <v>94.15103299999987</v>
      </c>
      <c r="F37" s="414">
        <v>-71.00876049999789</v>
      </c>
      <c r="G37" s="414">
        <v>-24.653336742846637</v>
      </c>
      <c r="H37" s="414">
        <v>-38.306411939999975</v>
      </c>
      <c r="I37" s="415">
        <v>-28.919787753230402</v>
      </c>
      <c r="J37" s="361"/>
    </row>
    <row r="38" spans="1:10" ht="12.75">
      <c r="A38" s="375" t="s">
        <v>506</v>
      </c>
      <c r="B38" s="414">
        <v>56.236630919999996</v>
      </c>
      <c r="C38" s="414">
        <v>92.17679547400002</v>
      </c>
      <c r="D38" s="414">
        <v>121.74590009999999</v>
      </c>
      <c r="E38" s="414">
        <v>108.92422706250001</v>
      </c>
      <c r="F38" s="414">
        <v>35.94016455400002</v>
      </c>
      <c r="G38" s="414">
        <v>63.90881524379915</v>
      </c>
      <c r="H38" s="414">
        <v>-12.821673037499977</v>
      </c>
      <c r="I38" s="415">
        <v>-10.531502931078974</v>
      </c>
      <c r="J38" s="361"/>
    </row>
    <row r="39" spans="1:9" s="361" customFormat="1" ht="12.75">
      <c r="A39" s="368" t="s">
        <v>507</v>
      </c>
      <c r="B39" s="416">
        <v>29832.1202605196</v>
      </c>
      <c r="C39" s="416">
        <v>31539.6187010196</v>
      </c>
      <c r="D39" s="416">
        <v>40499.24487677</v>
      </c>
      <c r="E39" s="416">
        <v>40057.048226177605</v>
      </c>
      <c r="F39" s="416">
        <v>1707.4984404999996</v>
      </c>
      <c r="G39" s="416">
        <v>5.723691194553596</v>
      </c>
      <c r="H39" s="416">
        <v>-442.19665059239196</v>
      </c>
      <c r="I39" s="417">
        <v>-1.091863939532443</v>
      </c>
    </row>
    <row r="40" spans="1:10" ht="12.75">
      <c r="A40" s="375" t="s">
        <v>508</v>
      </c>
      <c r="B40" s="414">
        <v>2169.6615384</v>
      </c>
      <c r="C40" s="414">
        <v>2330.8008902799993</v>
      </c>
      <c r="D40" s="414">
        <v>2385.5424673799994</v>
      </c>
      <c r="E40" s="414">
        <v>2345.4732751999995</v>
      </c>
      <c r="F40" s="414">
        <v>161.13935187999914</v>
      </c>
      <c r="G40" s="414">
        <v>7.426934986312663</v>
      </c>
      <c r="H40" s="414">
        <v>-40.069192179999845</v>
      </c>
      <c r="I40" s="415">
        <v>-1.6796679467210307</v>
      </c>
      <c r="J40" s="361"/>
    </row>
    <row r="41" spans="1:10" ht="12.75">
      <c r="A41" s="375" t="s">
        <v>509</v>
      </c>
      <c r="B41" s="414">
        <v>20493.15509181979</v>
      </c>
      <c r="C41" s="414">
        <v>20488.079766029787</v>
      </c>
      <c r="D41" s="414">
        <v>27840.505172060002</v>
      </c>
      <c r="E41" s="414">
        <v>26244.187569338603</v>
      </c>
      <c r="F41" s="414">
        <v>-5.075325790003262</v>
      </c>
      <c r="G41" s="414">
        <v>-0.024765956082717443</v>
      </c>
      <c r="H41" s="414">
        <v>-1596.3176027213995</v>
      </c>
      <c r="I41" s="415">
        <v>-5.733795392202228</v>
      </c>
      <c r="J41" s="361"/>
    </row>
    <row r="42" spans="1:10" ht="12.75">
      <c r="A42" s="375" t="s">
        <v>510</v>
      </c>
      <c r="B42" s="414">
        <v>2008.577815459999</v>
      </c>
      <c r="C42" s="414">
        <v>2387.9414973399994</v>
      </c>
      <c r="D42" s="414">
        <v>2363.42399965</v>
      </c>
      <c r="E42" s="414">
        <v>2734.41989478</v>
      </c>
      <c r="F42" s="414">
        <v>379.3636818800003</v>
      </c>
      <c r="G42" s="414">
        <v>18.887178727159217</v>
      </c>
      <c r="H42" s="414">
        <v>370.99589513</v>
      </c>
      <c r="I42" s="415">
        <v>15.697390531065983</v>
      </c>
      <c r="J42" s="361"/>
    </row>
    <row r="43" spans="1:10" ht="12.75">
      <c r="A43" s="375" t="s">
        <v>511</v>
      </c>
      <c r="B43" s="414">
        <v>2261.9029490800003</v>
      </c>
      <c r="C43" s="414">
        <v>2725.6129686099985</v>
      </c>
      <c r="D43" s="414">
        <v>3581.0110196199985</v>
      </c>
      <c r="E43" s="414">
        <v>3598.898656489</v>
      </c>
      <c r="F43" s="414">
        <v>463.71001952999814</v>
      </c>
      <c r="G43" s="414">
        <v>20.50088045194893</v>
      </c>
      <c r="H43" s="414">
        <v>17.887636869001653</v>
      </c>
      <c r="I43" s="415">
        <v>0.49951359465237866</v>
      </c>
      <c r="J43" s="361"/>
    </row>
    <row r="44" spans="1:10" ht="12.75">
      <c r="A44" s="375" t="s">
        <v>512</v>
      </c>
      <c r="B44" s="414">
        <v>2898.8224067200003</v>
      </c>
      <c r="C44" s="414">
        <v>3607.19415577</v>
      </c>
      <c r="D44" s="414">
        <v>4328.76517678</v>
      </c>
      <c r="E44" s="414">
        <v>5134.06778906</v>
      </c>
      <c r="F44" s="414">
        <v>708.3717490499998</v>
      </c>
      <c r="G44" s="414">
        <v>24.436534898028405</v>
      </c>
      <c r="H44" s="414">
        <v>805.3026122800002</v>
      </c>
      <c r="I44" s="415">
        <v>18.603518079468415</v>
      </c>
      <c r="J44" s="361"/>
    </row>
    <row r="45" spans="1:9" s="361" customFormat="1" ht="12.75">
      <c r="A45" s="368" t="s">
        <v>513</v>
      </c>
      <c r="B45" s="412">
        <v>410.885689375</v>
      </c>
      <c r="C45" s="412">
        <v>439.52441245280016</v>
      </c>
      <c r="D45" s="412">
        <v>424.96186282739984</v>
      </c>
      <c r="E45" s="412">
        <v>472.13</v>
      </c>
      <c r="F45" s="412">
        <v>28.638723077800137</v>
      </c>
      <c r="G45" s="412">
        <v>6.969997694824228</v>
      </c>
      <c r="H45" s="412">
        <v>47.168137172600154</v>
      </c>
      <c r="I45" s="413">
        <v>11.099381214769783</v>
      </c>
    </row>
    <row r="46" spans="1:9" s="361" customFormat="1" ht="12.75">
      <c r="A46" s="368" t="s">
        <v>514</v>
      </c>
      <c r="B46" s="412">
        <v>0</v>
      </c>
      <c r="C46" s="412">
        <v>0</v>
      </c>
      <c r="D46" s="412">
        <v>0</v>
      </c>
      <c r="E46" s="412">
        <v>0</v>
      </c>
      <c r="F46" s="412">
        <v>0</v>
      </c>
      <c r="G46" s="418"/>
      <c r="H46" s="418">
        <v>0</v>
      </c>
      <c r="I46" s="419"/>
    </row>
    <row r="47" spans="1:9" s="361" customFormat="1" ht="12.75">
      <c r="A47" s="368" t="s">
        <v>515</v>
      </c>
      <c r="B47" s="412">
        <v>97648.89767212688</v>
      </c>
      <c r="C47" s="412">
        <v>95628.00599486631</v>
      </c>
      <c r="D47" s="412">
        <v>113924.7790809148</v>
      </c>
      <c r="E47" s="412">
        <v>115843.7206065335</v>
      </c>
      <c r="F47" s="412">
        <v>-2020.8916772605735</v>
      </c>
      <c r="G47" s="412">
        <v>-2.0695488893751444</v>
      </c>
      <c r="H47" s="412">
        <v>1918.9415256187058</v>
      </c>
      <c r="I47" s="413">
        <v>1.6843934577707473</v>
      </c>
    </row>
    <row r="48" spans="1:10" ht="13.5" thickBot="1">
      <c r="A48" s="420" t="s">
        <v>516</v>
      </c>
      <c r="B48" s="421">
        <v>1133348.0354226248</v>
      </c>
      <c r="C48" s="421">
        <v>1165499.2675035363</v>
      </c>
      <c r="D48" s="421">
        <v>1362086.7880090137</v>
      </c>
      <c r="E48" s="421">
        <v>1371981.8879020982</v>
      </c>
      <c r="F48" s="421">
        <v>32151.23208091178</v>
      </c>
      <c r="G48" s="421">
        <v>2.836836618234628</v>
      </c>
      <c r="H48" s="421">
        <v>9895.099893084262</v>
      </c>
      <c r="I48" s="422">
        <v>0.7264661826393679</v>
      </c>
      <c r="J48" s="361"/>
    </row>
    <row r="49" spans="1:8" ht="13.5" thickTop="1">
      <c r="A49" s="408" t="s">
        <v>363</v>
      </c>
      <c r="B49" s="286"/>
      <c r="C49" s="286"/>
      <c r="D49" s="286"/>
      <c r="E49" s="286"/>
      <c r="F49" s="286"/>
      <c r="H49" s="286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23.140625" style="338" bestFit="1" customWidth="1"/>
    <col min="2" max="2" width="7.421875" style="338" bestFit="1" customWidth="1"/>
    <col min="3" max="3" width="7.421875" style="423" bestFit="1" customWidth="1"/>
    <col min="4" max="5" width="7.421875" style="338" bestFit="1" customWidth="1"/>
    <col min="6" max="9" width="7.140625" style="338" bestFit="1" customWidth="1"/>
    <col min="10" max="16384" width="9.140625" style="338" customWidth="1"/>
  </cols>
  <sheetData>
    <row r="1" spans="1:9" ht="12.75">
      <c r="A1" s="1850" t="s">
        <v>827</v>
      </c>
      <c r="B1" s="1850"/>
      <c r="C1" s="1850"/>
      <c r="D1" s="1850"/>
      <c r="E1" s="1850"/>
      <c r="F1" s="1850"/>
      <c r="G1" s="1850"/>
      <c r="H1" s="1850"/>
      <c r="I1" s="1850"/>
    </row>
    <row r="2" spans="1:10" ht="15.75" customHeight="1">
      <c r="A2" s="1853" t="s">
        <v>517</v>
      </c>
      <c r="B2" s="1853"/>
      <c r="C2" s="1853"/>
      <c r="D2" s="1853"/>
      <c r="E2" s="1853"/>
      <c r="F2" s="1853"/>
      <c r="G2" s="1853"/>
      <c r="H2" s="1853"/>
      <c r="I2" s="1853"/>
      <c r="J2" s="353"/>
    </row>
    <row r="3" spans="8:9" ht="13.5" thickBot="1">
      <c r="H3" s="1842" t="s">
        <v>89</v>
      </c>
      <c r="I3" s="1842"/>
    </row>
    <row r="4" spans="1:9" s="425" customFormat="1" ht="13.5" customHeight="1" thickTop="1">
      <c r="A4" s="424"/>
      <c r="B4" s="322">
        <f>Deposits!B4</f>
        <v>2014</v>
      </c>
      <c r="C4" s="323">
        <f>Deposits!C4</f>
        <v>2014</v>
      </c>
      <c r="D4" s="324">
        <f>Deposits!D4</f>
        <v>2015</v>
      </c>
      <c r="E4" s="324">
        <f>Deposits!E4</f>
        <v>2015</v>
      </c>
      <c r="F4" s="1844" t="str">
        <f>'Secu Credit'!F4</f>
        <v>Changes during two months </v>
      </c>
      <c r="G4" s="1845"/>
      <c r="H4" s="1845"/>
      <c r="I4" s="1846"/>
    </row>
    <row r="5" spans="1:9" s="425" customFormat="1" ht="14.25" customHeight="1">
      <c r="A5" s="328" t="s">
        <v>282</v>
      </c>
      <c r="B5" s="326" t="str">
        <f>Deposits!B5</f>
        <v>Jul </v>
      </c>
      <c r="C5" s="326" t="str">
        <f>Deposits!C5</f>
        <v>Sept</v>
      </c>
      <c r="D5" s="327" t="str">
        <f>Deposits!D5</f>
        <v>Jul (p)</v>
      </c>
      <c r="E5" s="327" t="str">
        <f>Deposits!E5</f>
        <v>Sept(e)</v>
      </c>
      <c r="F5" s="1847" t="str">
        <f>'Secu Credit'!F5:G5</f>
        <v>2014/15</v>
      </c>
      <c r="G5" s="1848"/>
      <c r="H5" s="1847" t="str">
        <f>'Secu Credit'!H5:I5</f>
        <v>2015/16</v>
      </c>
      <c r="I5" s="1849"/>
    </row>
    <row r="6" spans="1:9" s="425" customFormat="1" ht="12.75">
      <c r="A6" s="426"/>
      <c r="B6" s="427"/>
      <c r="C6" s="428"/>
      <c r="D6" s="427"/>
      <c r="E6" s="427"/>
      <c r="F6" s="429" t="s">
        <v>18</v>
      </c>
      <c r="G6" s="429" t="s">
        <v>252</v>
      </c>
      <c r="H6" s="429" t="s">
        <v>18</v>
      </c>
      <c r="I6" s="430" t="s">
        <v>252</v>
      </c>
    </row>
    <row r="7" spans="1:9" s="425" customFormat="1" ht="12.75">
      <c r="A7" s="431" t="s">
        <v>518</v>
      </c>
      <c r="B7" s="432">
        <v>10398.222919500002</v>
      </c>
      <c r="C7" s="432">
        <v>9640.78630565</v>
      </c>
      <c r="D7" s="432">
        <v>11521.307362674499</v>
      </c>
      <c r="E7" s="432">
        <v>8305.36753926</v>
      </c>
      <c r="F7" s="432">
        <v>-757.4366138500027</v>
      </c>
      <c r="G7" s="432">
        <v>-7.284289053176252</v>
      </c>
      <c r="H7" s="432">
        <v>-3215.939823414499</v>
      </c>
      <c r="I7" s="433">
        <v>-27.91297655883357</v>
      </c>
    </row>
    <row r="8" spans="1:9" s="425" customFormat="1" ht="12.75">
      <c r="A8" s="401" t="s">
        <v>519</v>
      </c>
      <c r="B8" s="434">
        <v>10047.264570730002</v>
      </c>
      <c r="C8" s="434">
        <v>9273.70639951</v>
      </c>
      <c r="D8" s="434">
        <v>11272.152784284499</v>
      </c>
      <c r="E8" s="434">
        <v>8051.16753926</v>
      </c>
      <c r="F8" s="434">
        <v>-773.5581712200019</v>
      </c>
      <c r="G8" s="434">
        <v>-7.699191812600967</v>
      </c>
      <c r="H8" s="434">
        <v>-3220.985245024499</v>
      </c>
      <c r="I8" s="435">
        <v>-28.574712449916028</v>
      </c>
    </row>
    <row r="9" spans="1:12" ht="12.75">
      <c r="A9" s="401" t="s">
        <v>520</v>
      </c>
      <c r="B9" s="434">
        <v>530.91652659</v>
      </c>
      <c r="C9" s="434">
        <v>672.63242874</v>
      </c>
      <c r="D9" s="434">
        <v>439.98387076</v>
      </c>
      <c r="E9" s="434">
        <v>372.60820105000005</v>
      </c>
      <c r="F9" s="434">
        <v>141.71590215000003</v>
      </c>
      <c r="G9" s="434">
        <v>26.69268991497039</v>
      </c>
      <c r="H9" s="434">
        <v>-67.37566970999995</v>
      </c>
      <c r="I9" s="435">
        <v>-15.313213548855673</v>
      </c>
      <c r="K9" s="425"/>
      <c r="L9" s="425"/>
    </row>
    <row r="10" spans="1:12" ht="12.75">
      <c r="A10" s="401" t="s">
        <v>521</v>
      </c>
      <c r="B10" s="434">
        <v>6977.46813351</v>
      </c>
      <c r="C10" s="434">
        <v>6055.0503918800005</v>
      </c>
      <c r="D10" s="434">
        <v>7211.27353776</v>
      </c>
      <c r="E10" s="434">
        <v>4989.423447529999</v>
      </c>
      <c r="F10" s="434">
        <v>-922.4177416299999</v>
      </c>
      <c r="G10" s="434">
        <v>-13.219949184719237</v>
      </c>
      <c r="H10" s="434">
        <v>-2221.850090230001</v>
      </c>
      <c r="I10" s="435">
        <v>-30.810786452571076</v>
      </c>
      <c r="K10" s="425"/>
      <c r="L10" s="425"/>
    </row>
    <row r="11" spans="1:12" ht="12.75">
      <c r="A11" s="401" t="s">
        <v>522</v>
      </c>
      <c r="B11" s="434">
        <v>848.7388204099999</v>
      </c>
      <c r="C11" s="434">
        <v>770.7742634599999</v>
      </c>
      <c r="D11" s="434">
        <v>1232.8289471245</v>
      </c>
      <c r="E11" s="434">
        <v>1373.77224523</v>
      </c>
      <c r="F11" s="434">
        <v>-77.96455694999997</v>
      </c>
      <c r="G11" s="434">
        <v>-9.185930356330074</v>
      </c>
      <c r="H11" s="434">
        <v>140.94329810549993</v>
      </c>
      <c r="I11" s="435">
        <v>11.432510441472173</v>
      </c>
      <c r="K11" s="425"/>
      <c r="L11" s="425"/>
    </row>
    <row r="12" spans="1:12" ht="12.75">
      <c r="A12" s="401" t="s">
        <v>523</v>
      </c>
      <c r="B12" s="434">
        <v>1690.14109022</v>
      </c>
      <c r="C12" s="434">
        <v>1775.2493154299998</v>
      </c>
      <c r="D12" s="434">
        <v>2388.0664286399997</v>
      </c>
      <c r="E12" s="434">
        <v>1315.36364545</v>
      </c>
      <c r="F12" s="434">
        <v>85.10822520999977</v>
      </c>
      <c r="G12" s="434">
        <v>5.035569261198278</v>
      </c>
      <c r="H12" s="434">
        <v>-1072.7027831899998</v>
      </c>
      <c r="I12" s="435">
        <v>-44.91930250872051</v>
      </c>
      <c r="K12" s="425"/>
      <c r="L12" s="425"/>
    </row>
    <row r="13" spans="1:12" ht="12.75">
      <c r="A13" s="401" t="s">
        <v>524</v>
      </c>
      <c r="B13" s="434">
        <v>0</v>
      </c>
      <c r="C13" s="434">
        <v>0</v>
      </c>
      <c r="D13" s="434">
        <v>0</v>
      </c>
      <c r="E13" s="434">
        <v>0</v>
      </c>
      <c r="F13" s="434">
        <v>0</v>
      </c>
      <c r="G13" s="434"/>
      <c r="H13" s="434">
        <v>0</v>
      </c>
      <c r="I13" s="435"/>
      <c r="K13" s="425"/>
      <c r="L13" s="425"/>
    </row>
    <row r="14" spans="1:12" ht="12.75">
      <c r="A14" s="401" t="s">
        <v>525</v>
      </c>
      <c r="B14" s="434">
        <v>1690.14109022</v>
      </c>
      <c r="C14" s="434">
        <v>1775.2493154299998</v>
      </c>
      <c r="D14" s="434">
        <v>2388.0664286399997</v>
      </c>
      <c r="E14" s="434">
        <v>1315.36364545</v>
      </c>
      <c r="F14" s="434">
        <v>85.10822520999977</v>
      </c>
      <c r="G14" s="434">
        <v>5.035569261198278</v>
      </c>
      <c r="H14" s="434">
        <v>-1072.7027831899998</v>
      </c>
      <c r="I14" s="435">
        <v>-44.91930250872051</v>
      </c>
      <c r="K14" s="425"/>
      <c r="L14" s="425"/>
    </row>
    <row r="15" spans="1:9" s="425" customFormat="1" ht="12.75">
      <c r="A15" s="401" t="s">
        <v>526</v>
      </c>
      <c r="B15" s="434">
        <v>350.95834877000004</v>
      </c>
      <c r="C15" s="434">
        <v>367.07990613999993</v>
      </c>
      <c r="D15" s="434">
        <v>249.15457839000004</v>
      </c>
      <c r="E15" s="434">
        <v>254.20000000000002</v>
      </c>
      <c r="F15" s="434">
        <v>16.12155736999989</v>
      </c>
      <c r="G15" s="434">
        <v>4.5935813826629115</v>
      </c>
      <c r="H15" s="434">
        <v>5.045421609999977</v>
      </c>
      <c r="I15" s="435">
        <v>2.025016615228483</v>
      </c>
    </row>
    <row r="16" spans="1:12" ht="12.75">
      <c r="A16" s="431" t="s">
        <v>527</v>
      </c>
      <c r="B16" s="432">
        <v>998.8926769799999</v>
      </c>
      <c r="C16" s="432">
        <v>1747.01347698</v>
      </c>
      <c r="D16" s="432">
        <v>1079.82878677</v>
      </c>
      <c r="E16" s="432">
        <v>1007.9019452200001</v>
      </c>
      <c r="F16" s="432">
        <v>748.1208</v>
      </c>
      <c r="G16" s="432">
        <v>74.89501297194704</v>
      </c>
      <c r="H16" s="432">
        <v>-71.92684154999995</v>
      </c>
      <c r="I16" s="433">
        <v>-6.660948701427806</v>
      </c>
      <c r="K16" s="425"/>
      <c r="L16" s="425"/>
    </row>
    <row r="17" spans="1:12" ht="12.75">
      <c r="A17" s="401" t="s">
        <v>519</v>
      </c>
      <c r="B17" s="434">
        <v>996.6286769799999</v>
      </c>
      <c r="C17" s="434">
        <v>1741.55847698</v>
      </c>
      <c r="D17" s="434">
        <v>1078.2287867700002</v>
      </c>
      <c r="E17" s="434">
        <v>1006.3019452200001</v>
      </c>
      <c r="F17" s="434">
        <v>744.9298000000001</v>
      </c>
      <c r="G17" s="434">
        <v>74.74496943608911</v>
      </c>
      <c r="H17" s="434">
        <v>-71.92684155000006</v>
      </c>
      <c r="I17" s="435">
        <v>-6.670832983922454</v>
      </c>
      <c r="K17" s="425"/>
      <c r="L17" s="425"/>
    </row>
    <row r="18" spans="1:12" ht="12.75">
      <c r="A18" s="401" t="s">
        <v>526</v>
      </c>
      <c r="B18" s="434">
        <v>2.264</v>
      </c>
      <c r="C18" s="434">
        <v>5.455</v>
      </c>
      <c r="D18" s="434">
        <v>1.6</v>
      </c>
      <c r="E18" s="434">
        <v>1.6</v>
      </c>
      <c r="F18" s="434">
        <v>3.1910000000000003</v>
      </c>
      <c r="G18" s="434">
        <v>140.94522968197882</v>
      </c>
      <c r="H18" s="434">
        <v>0</v>
      </c>
      <c r="I18" s="435">
        <v>0</v>
      </c>
      <c r="K18" s="425"/>
      <c r="L18" s="425"/>
    </row>
    <row r="19" spans="1:12" ht="12.75">
      <c r="A19" s="431" t="s">
        <v>528</v>
      </c>
      <c r="B19" s="432">
        <v>11397.115596480002</v>
      </c>
      <c r="C19" s="432">
        <v>11387.79978263</v>
      </c>
      <c r="D19" s="432">
        <v>12601.1361494445</v>
      </c>
      <c r="E19" s="432">
        <v>9313.26948448</v>
      </c>
      <c r="F19" s="432">
        <v>-9.315813850002087</v>
      </c>
      <c r="G19" s="432">
        <v>-0.08173834661183287</v>
      </c>
      <c r="H19" s="432">
        <v>-3287.8666649644983</v>
      </c>
      <c r="I19" s="433">
        <v>-26.091827165199216</v>
      </c>
      <c r="K19" s="425"/>
      <c r="L19" s="425"/>
    </row>
    <row r="20" spans="1:12" ht="12.75">
      <c r="A20" s="401" t="s">
        <v>519</v>
      </c>
      <c r="B20" s="434">
        <v>11043.893247710002</v>
      </c>
      <c r="C20" s="434">
        <v>11015.26487649</v>
      </c>
      <c r="D20" s="434">
        <v>12350.381571054499</v>
      </c>
      <c r="E20" s="434">
        <v>9057.46948448</v>
      </c>
      <c r="F20" s="434">
        <v>-28.62837122000201</v>
      </c>
      <c r="G20" s="434">
        <v>-0.25922354171558315</v>
      </c>
      <c r="H20" s="434">
        <v>-3292.912086574499</v>
      </c>
      <c r="I20" s="435">
        <v>-26.662431987462426</v>
      </c>
      <c r="K20" s="425"/>
      <c r="L20" s="425"/>
    </row>
    <row r="21" spans="1:10" s="425" customFormat="1" ht="13.5" thickBot="1">
      <c r="A21" s="436" t="s">
        <v>526</v>
      </c>
      <c r="B21" s="437">
        <v>353.22234877000005</v>
      </c>
      <c r="C21" s="437">
        <v>372.5349061399999</v>
      </c>
      <c r="D21" s="437">
        <v>250.75457839000003</v>
      </c>
      <c r="E21" s="437">
        <v>255.8</v>
      </c>
      <c r="F21" s="437">
        <v>19.312557369999865</v>
      </c>
      <c r="G21" s="437">
        <v>5.467535516155914</v>
      </c>
      <c r="H21" s="437">
        <v>5.045421609999977</v>
      </c>
      <c r="I21" s="438">
        <v>2.012095508841639</v>
      </c>
      <c r="J21" s="338"/>
    </row>
    <row r="22" spans="1:11" ht="13.5" thickTop="1">
      <c r="A22" s="408" t="s">
        <v>363</v>
      </c>
      <c r="D22" s="423"/>
      <c r="K22" s="425"/>
    </row>
    <row r="23" spans="3:5" ht="12.75">
      <c r="C23" s="338"/>
      <c r="D23" s="423"/>
      <c r="E23" s="423"/>
    </row>
    <row r="24" ht="12.75">
      <c r="C24" s="338"/>
    </row>
    <row r="25" ht="12.75">
      <c r="C25" s="338"/>
    </row>
    <row r="26" ht="12.75">
      <c r="C26" s="338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">
      <pane xSplit="2" ySplit="6" topLeftCell="C1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:K20"/>
    </sheetView>
  </sheetViews>
  <sheetFormatPr defaultColWidth="9.140625" defaultRowHeight="15"/>
  <cols>
    <col min="1" max="1" width="9.140625" style="122" customWidth="1"/>
    <col min="2" max="2" width="10.00390625" style="122" customWidth="1"/>
    <col min="3" max="3" width="10.00390625" style="122" bestFit="1" customWidth="1"/>
    <col min="4" max="4" width="9.7109375" style="122" customWidth="1"/>
    <col min="5" max="8" width="10.28125" style="122" customWidth="1"/>
    <col min="9" max="9" width="10.7109375" style="122" customWidth="1"/>
    <col min="10" max="10" width="11.57421875" style="122" customWidth="1"/>
    <col min="11" max="11" width="13.00390625" style="122" bestFit="1" customWidth="1"/>
    <col min="12" max="16384" width="9.140625" style="122" customWidth="1"/>
  </cols>
  <sheetData>
    <row r="1" spans="2:12" ht="12.75">
      <c r="B1" s="1825" t="s">
        <v>673</v>
      </c>
      <c r="C1" s="1825"/>
      <c r="D1" s="1825"/>
      <c r="E1" s="1825"/>
      <c r="F1" s="1825"/>
      <c r="G1" s="1825"/>
      <c r="H1" s="1825"/>
      <c r="I1" s="1825"/>
      <c r="J1" s="1825"/>
      <c r="K1" s="1825"/>
      <c r="L1" s="604"/>
    </row>
    <row r="2" spans="2:12" ht="15.75" customHeight="1">
      <c r="B2" s="1826" t="s">
        <v>75</v>
      </c>
      <c r="C2" s="1826"/>
      <c r="D2" s="1826"/>
      <c r="E2" s="1826"/>
      <c r="F2" s="1826"/>
      <c r="G2" s="1826"/>
      <c r="H2" s="1826"/>
      <c r="I2" s="1826"/>
      <c r="J2" s="1826"/>
      <c r="K2" s="1826"/>
      <c r="L2" s="605"/>
    </row>
    <row r="3" spans="2:11" ht="13.5" thickBot="1">
      <c r="B3" s="256"/>
      <c r="K3" s="606" t="s">
        <v>89</v>
      </c>
    </row>
    <row r="4" spans="2:12" ht="18.75" customHeight="1" thickTop="1">
      <c r="B4" s="607"/>
      <c r="C4" s="1881" t="s">
        <v>674</v>
      </c>
      <c r="D4" s="1881"/>
      <c r="E4" s="1881"/>
      <c r="F4" s="1881"/>
      <c r="G4" s="1881"/>
      <c r="H4" s="1881"/>
      <c r="I4" s="1882" t="s">
        <v>675</v>
      </c>
      <c r="J4" s="1883"/>
      <c r="K4" s="1884"/>
      <c r="L4" s="608"/>
    </row>
    <row r="5" spans="2:12" ht="17.25" customHeight="1">
      <c r="B5" s="1871" t="s">
        <v>676</v>
      </c>
      <c r="C5" s="1734" t="s">
        <v>19</v>
      </c>
      <c r="D5" s="1885"/>
      <c r="E5" s="1734" t="s">
        <v>23</v>
      </c>
      <c r="F5" s="1886"/>
      <c r="G5" s="1887" t="s">
        <v>25</v>
      </c>
      <c r="H5" s="1888"/>
      <c r="I5" s="609" t="s">
        <v>19</v>
      </c>
      <c r="J5" s="610" t="s">
        <v>23</v>
      </c>
      <c r="K5" s="611" t="s">
        <v>25</v>
      </c>
      <c r="L5" s="608"/>
    </row>
    <row r="6" spans="2:12" ht="25.5">
      <c r="B6" s="1872"/>
      <c r="C6" s="612" t="s">
        <v>18</v>
      </c>
      <c r="D6" s="613" t="s">
        <v>677</v>
      </c>
      <c r="E6" s="614" t="s">
        <v>18</v>
      </c>
      <c r="F6" s="615" t="s">
        <v>677</v>
      </c>
      <c r="G6" s="616" t="s">
        <v>18</v>
      </c>
      <c r="H6" s="615" t="s">
        <v>677</v>
      </c>
      <c r="I6" s="617" t="s">
        <v>18</v>
      </c>
      <c r="J6" s="614" t="s">
        <v>18</v>
      </c>
      <c r="K6" s="618" t="s">
        <v>18</v>
      </c>
      <c r="L6" s="619"/>
    </row>
    <row r="7" spans="2:12" ht="15.75" customHeight="1">
      <c r="B7" s="15" t="s">
        <v>198</v>
      </c>
      <c r="C7" s="620">
        <v>0</v>
      </c>
      <c r="D7" s="621">
        <v>0</v>
      </c>
      <c r="E7" s="622">
        <v>0</v>
      </c>
      <c r="F7" s="623">
        <v>0</v>
      </c>
      <c r="G7" s="624">
        <v>5900</v>
      </c>
      <c r="H7" s="623">
        <v>1.06</v>
      </c>
      <c r="I7" s="625">
        <v>0</v>
      </c>
      <c r="J7" s="626">
        <v>0</v>
      </c>
      <c r="K7" s="627">
        <v>0</v>
      </c>
      <c r="L7" s="628"/>
    </row>
    <row r="8" spans="2:12" ht="15.75" customHeight="1">
      <c r="B8" s="15" t="s">
        <v>199</v>
      </c>
      <c r="C8" s="620">
        <v>0</v>
      </c>
      <c r="D8" s="621">
        <v>0</v>
      </c>
      <c r="E8" s="622">
        <v>0</v>
      </c>
      <c r="F8" s="623">
        <v>0</v>
      </c>
      <c r="G8" s="620">
        <v>3200</v>
      </c>
      <c r="H8" s="623">
        <v>2.88</v>
      </c>
      <c r="I8" s="625">
        <v>0</v>
      </c>
      <c r="J8" s="626">
        <v>0</v>
      </c>
      <c r="K8" s="627">
        <v>0</v>
      </c>
      <c r="L8" s="628"/>
    </row>
    <row r="9" spans="2:12" ht="15.75" customHeight="1">
      <c r="B9" s="15" t="s">
        <v>200</v>
      </c>
      <c r="C9" s="620">
        <v>8500</v>
      </c>
      <c r="D9" s="621">
        <v>0.05</v>
      </c>
      <c r="E9" s="622">
        <v>0</v>
      </c>
      <c r="F9" s="623">
        <v>0</v>
      </c>
      <c r="G9" s="620"/>
      <c r="H9" s="623"/>
      <c r="I9" s="625">
        <v>0</v>
      </c>
      <c r="J9" s="626">
        <v>0</v>
      </c>
      <c r="K9" s="627"/>
      <c r="L9" s="628"/>
    </row>
    <row r="10" spans="2:12" ht="15.75" customHeight="1">
      <c r="B10" s="15" t="s">
        <v>201</v>
      </c>
      <c r="C10" s="620">
        <v>0</v>
      </c>
      <c r="D10" s="621">
        <v>0</v>
      </c>
      <c r="E10" s="621">
        <v>0</v>
      </c>
      <c r="F10" s="623">
        <v>0</v>
      </c>
      <c r="G10" s="620"/>
      <c r="H10" s="623"/>
      <c r="I10" s="625">
        <v>0</v>
      </c>
      <c r="J10" s="626">
        <v>0</v>
      </c>
      <c r="K10" s="627"/>
      <c r="L10" s="628"/>
    </row>
    <row r="11" spans="2:12" ht="15.75" customHeight="1">
      <c r="B11" s="15" t="s">
        <v>202</v>
      </c>
      <c r="C11" s="629">
        <v>0</v>
      </c>
      <c r="D11" s="621">
        <v>0</v>
      </c>
      <c r="E11" s="623">
        <v>0</v>
      </c>
      <c r="F11" s="623">
        <v>0</v>
      </c>
      <c r="G11" s="620"/>
      <c r="H11" s="623"/>
      <c r="I11" s="630">
        <v>0</v>
      </c>
      <c r="J11" s="626">
        <v>0</v>
      </c>
      <c r="K11" s="627"/>
      <c r="L11" s="628"/>
    </row>
    <row r="12" spans="2:12" ht="15.75" customHeight="1">
      <c r="B12" s="15" t="s">
        <v>203</v>
      </c>
      <c r="C12" s="629">
        <v>0</v>
      </c>
      <c r="D12" s="621">
        <v>0</v>
      </c>
      <c r="E12" s="623">
        <v>0</v>
      </c>
      <c r="F12" s="623">
        <v>0</v>
      </c>
      <c r="G12" s="620"/>
      <c r="H12" s="623"/>
      <c r="I12" s="625">
        <v>0</v>
      </c>
      <c r="J12" s="631">
        <v>0</v>
      </c>
      <c r="K12" s="627"/>
      <c r="L12" s="628"/>
    </row>
    <row r="13" spans="2:12" ht="15.75" customHeight="1">
      <c r="B13" s="15" t="s">
        <v>204</v>
      </c>
      <c r="C13" s="629">
        <v>0</v>
      </c>
      <c r="D13" s="621">
        <v>0</v>
      </c>
      <c r="E13" s="623">
        <v>0</v>
      </c>
      <c r="F13" s="623">
        <v>0</v>
      </c>
      <c r="G13" s="620"/>
      <c r="H13" s="623"/>
      <c r="I13" s="625">
        <v>0</v>
      </c>
      <c r="J13" s="631">
        <v>210</v>
      </c>
      <c r="K13" s="632"/>
      <c r="L13" s="628"/>
    </row>
    <row r="14" spans="2:12" ht="15.75" customHeight="1">
      <c r="B14" s="15" t="s">
        <v>205</v>
      </c>
      <c r="C14" s="629">
        <v>0</v>
      </c>
      <c r="D14" s="621">
        <v>0</v>
      </c>
      <c r="E14" s="623">
        <v>0</v>
      </c>
      <c r="F14" s="623">
        <v>0</v>
      </c>
      <c r="G14" s="620"/>
      <c r="H14" s="623"/>
      <c r="I14" s="625">
        <v>0</v>
      </c>
      <c r="J14" s="631">
        <v>1510</v>
      </c>
      <c r="K14" s="633"/>
      <c r="L14" s="628"/>
    </row>
    <row r="15" spans="2:12" ht="15.75" customHeight="1">
      <c r="B15" s="15" t="s">
        <v>206</v>
      </c>
      <c r="C15" s="629">
        <v>0</v>
      </c>
      <c r="D15" s="621">
        <v>0</v>
      </c>
      <c r="E15" s="623">
        <v>0</v>
      </c>
      <c r="F15" s="623">
        <v>0</v>
      </c>
      <c r="G15" s="620"/>
      <c r="H15" s="623"/>
      <c r="I15" s="625">
        <v>0</v>
      </c>
      <c r="J15" s="631">
        <v>4900</v>
      </c>
      <c r="K15" s="633"/>
      <c r="L15" s="628"/>
    </row>
    <row r="16" spans="2:12" ht="15.75" customHeight="1">
      <c r="B16" s="15" t="s">
        <v>207</v>
      </c>
      <c r="C16" s="620">
        <v>0</v>
      </c>
      <c r="D16" s="621">
        <v>0</v>
      </c>
      <c r="E16" s="622">
        <v>6000</v>
      </c>
      <c r="F16" s="623">
        <v>0.7854</v>
      </c>
      <c r="G16" s="620"/>
      <c r="H16" s="634"/>
      <c r="I16" s="625">
        <v>0</v>
      </c>
      <c r="J16" s="631">
        <v>1250</v>
      </c>
      <c r="K16" s="633"/>
      <c r="L16" s="628"/>
    </row>
    <row r="17" spans="2:12" ht="15.75" customHeight="1">
      <c r="B17" s="15" t="s">
        <v>208</v>
      </c>
      <c r="C17" s="620">
        <v>0</v>
      </c>
      <c r="D17" s="621">
        <v>0</v>
      </c>
      <c r="E17" s="622">
        <v>0</v>
      </c>
      <c r="F17" s="623">
        <v>0</v>
      </c>
      <c r="G17" s="620"/>
      <c r="H17" s="623"/>
      <c r="I17" s="625">
        <v>0</v>
      </c>
      <c r="J17" s="631">
        <v>2340</v>
      </c>
      <c r="K17" s="633"/>
      <c r="L17" s="628"/>
    </row>
    <row r="18" spans="2:12" ht="15.75" customHeight="1">
      <c r="B18" s="635" t="s">
        <v>209</v>
      </c>
      <c r="C18" s="620">
        <v>0</v>
      </c>
      <c r="D18" s="621">
        <v>0</v>
      </c>
      <c r="E18" s="636">
        <v>0</v>
      </c>
      <c r="F18" s="637">
        <v>0</v>
      </c>
      <c r="G18" s="620"/>
      <c r="H18" s="623"/>
      <c r="I18" s="638">
        <v>0</v>
      </c>
      <c r="J18" s="639">
        <v>100</v>
      </c>
      <c r="K18" s="633"/>
      <c r="L18" s="628"/>
    </row>
    <row r="19" spans="2:12" ht="15.75" customHeight="1" thickBot="1">
      <c r="B19" s="640" t="s">
        <v>356</v>
      </c>
      <c r="C19" s="641">
        <v>8500</v>
      </c>
      <c r="D19" s="642">
        <v>0.05</v>
      </c>
      <c r="E19" s="643">
        <v>6000</v>
      </c>
      <c r="F19" s="644">
        <v>0.7854</v>
      </c>
      <c r="G19" s="641">
        <f>SUM(G7:G18)</f>
        <v>9100</v>
      </c>
      <c r="H19" s="645"/>
      <c r="I19" s="646">
        <v>0</v>
      </c>
      <c r="J19" s="647">
        <v>10310</v>
      </c>
      <c r="K19" s="648">
        <f>SUM(K7:K18)</f>
        <v>0</v>
      </c>
      <c r="L19" s="649"/>
    </row>
    <row r="20" spans="2:12" ht="21" customHeight="1" thickTop="1">
      <c r="B20" s="650"/>
      <c r="C20" s="1866" t="s">
        <v>678</v>
      </c>
      <c r="D20" s="1867"/>
      <c r="E20" s="1867"/>
      <c r="F20" s="1867"/>
      <c r="G20" s="1867"/>
      <c r="H20" s="1867"/>
      <c r="I20" s="1868" t="s">
        <v>679</v>
      </c>
      <c r="J20" s="1869"/>
      <c r="K20" s="1870"/>
      <c r="L20" s="649"/>
    </row>
    <row r="21" spans="2:12" ht="15.75" customHeight="1">
      <c r="B21" s="1871" t="s">
        <v>676</v>
      </c>
      <c r="C21" s="1873" t="s">
        <v>19</v>
      </c>
      <c r="D21" s="1873"/>
      <c r="E21" s="1873" t="s">
        <v>23</v>
      </c>
      <c r="F21" s="1873"/>
      <c r="G21" s="1874" t="s">
        <v>25</v>
      </c>
      <c r="H21" s="1875"/>
      <c r="I21" s="1876" t="s">
        <v>25</v>
      </c>
      <c r="J21" s="1877"/>
      <c r="K21" s="1878"/>
      <c r="L21" s="649"/>
    </row>
    <row r="22" spans="2:11" ht="28.5" customHeight="1">
      <c r="B22" s="1872"/>
      <c r="C22" s="612" t="s">
        <v>18</v>
      </c>
      <c r="D22" s="616" t="s">
        <v>677</v>
      </c>
      <c r="E22" s="612" t="s">
        <v>18</v>
      </c>
      <c r="F22" s="616" t="s">
        <v>677</v>
      </c>
      <c r="G22" s="616" t="s">
        <v>18</v>
      </c>
      <c r="H22" s="615" t="s">
        <v>677</v>
      </c>
      <c r="I22" s="651" t="s">
        <v>18</v>
      </c>
      <c r="J22" s="1879" t="s">
        <v>680</v>
      </c>
      <c r="K22" s="1880"/>
    </row>
    <row r="23" spans="2:11" ht="12.75">
      <c r="B23" s="15" t="s">
        <v>198</v>
      </c>
      <c r="C23" s="652">
        <v>0</v>
      </c>
      <c r="D23" s="653">
        <v>0</v>
      </c>
      <c r="E23" s="654">
        <v>99500</v>
      </c>
      <c r="F23" s="655">
        <v>0.0009</v>
      </c>
      <c r="G23" s="656">
        <v>13000</v>
      </c>
      <c r="H23" s="657">
        <v>0.72</v>
      </c>
      <c r="I23" s="658">
        <v>57250</v>
      </c>
      <c r="J23" s="1862">
        <v>1.39</v>
      </c>
      <c r="K23" s="1863"/>
    </row>
    <row r="24" spans="2:11" ht="12.75">
      <c r="B24" s="15" t="s">
        <v>199</v>
      </c>
      <c r="C24" s="659">
        <v>15000</v>
      </c>
      <c r="D24" s="653">
        <v>0.07</v>
      </c>
      <c r="E24" s="654">
        <v>68500</v>
      </c>
      <c r="F24" s="655">
        <v>0.0513</v>
      </c>
      <c r="G24" s="656">
        <v>8300</v>
      </c>
      <c r="H24" s="660">
        <v>1.3</v>
      </c>
      <c r="I24" s="661">
        <v>0</v>
      </c>
      <c r="J24" s="1864" t="s">
        <v>3</v>
      </c>
      <c r="K24" s="1865"/>
    </row>
    <row r="25" spans="2:11" ht="12.75">
      <c r="B25" s="15" t="s">
        <v>200</v>
      </c>
      <c r="C25" s="659">
        <v>20000</v>
      </c>
      <c r="D25" s="653">
        <v>0.05</v>
      </c>
      <c r="E25" s="654">
        <v>19000</v>
      </c>
      <c r="F25" s="655">
        <v>0.1107</v>
      </c>
      <c r="G25" s="656"/>
      <c r="H25" s="660"/>
      <c r="I25" s="662"/>
      <c r="J25" s="1856"/>
      <c r="K25" s="1857"/>
    </row>
    <row r="26" spans="2:11" ht="12.75">
      <c r="B26" s="15" t="s">
        <v>201</v>
      </c>
      <c r="C26" s="659">
        <v>0</v>
      </c>
      <c r="D26" s="653">
        <v>0</v>
      </c>
      <c r="E26" s="654">
        <v>11000</v>
      </c>
      <c r="F26" s="655">
        <v>0.0292</v>
      </c>
      <c r="G26" s="656"/>
      <c r="H26" s="660"/>
      <c r="I26" s="663"/>
      <c r="J26" s="1858"/>
      <c r="K26" s="1859"/>
    </row>
    <row r="27" spans="2:11" ht="12.75">
      <c r="B27" s="15" t="s">
        <v>202</v>
      </c>
      <c r="C27" s="659">
        <v>29500</v>
      </c>
      <c r="D27" s="653">
        <v>0.0579</v>
      </c>
      <c r="E27" s="654">
        <v>22500</v>
      </c>
      <c r="F27" s="655">
        <v>0.053</v>
      </c>
      <c r="G27" s="656"/>
      <c r="H27" s="660"/>
      <c r="I27" s="662"/>
      <c r="J27" s="1856"/>
      <c r="K27" s="1857"/>
    </row>
    <row r="28" spans="2:11" ht="12.75">
      <c r="B28" s="15" t="s">
        <v>203</v>
      </c>
      <c r="C28" s="659">
        <v>54000</v>
      </c>
      <c r="D28" s="653">
        <v>0.6801</v>
      </c>
      <c r="E28" s="654">
        <v>40000</v>
      </c>
      <c r="F28" s="655">
        <v>0.0114</v>
      </c>
      <c r="G28" s="656"/>
      <c r="H28" s="660"/>
      <c r="I28" s="662"/>
      <c r="J28" s="1856"/>
      <c r="K28" s="1857"/>
    </row>
    <row r="29" spans="2:11" ht="12.75">
      <c r="B29" s="15" t="s">
        <v>204</v>
      </c>
      <c r="C29" s="659">
        <v>58500</v>
      </c>
      <c r="D29" s="653">
        <v>0.3898</v>
      </c>
      <c r="E29" s="654">
        <v>9750</v>
      </c>
      <c r="F29" s="655">
        <v>0.1726</v>
      </c>
      <c r="G29" s="656"/>
      <c r="H29" s="660"/>
      <c r="I29" s="661"/>
      <c r="J29" s="1856"/>
      <c r="K29" s="1857"/>
    </row>
    <row r="30" spans="2:11" ht="12.75">
      <c r="B30" s="15" t="s">
        <v>205</v>
      </c>
      <c r="C30" s="659">
        <v>93000</v>
      </c>
      <c r="D30" s="653">
        <v>0.18154677419354842</v>
      </c>
      <c r="E30" s="654">
        <v>850</v>
      </c>
      <c r="F30" s="655">
        <v>0.3983</v>
      </c>
      <c r="G30" s="656"/>
      <c r="H30" s="660"/>
      <c r="I30" s="662"/>
      <c r="J30" s="1856"/>
      <c r="K30" s="1857"/>
    </row>
    <row r="31" spans="2:11" ht="12.75">
      <c r="B31" s="15" t="s">
        <v>206</v>
      </c>
      <c r="C31" s="659">
        <v>78000</v>
      </c>
      <c r="D31" s="653">
        <v>0.08</v>
      </c>
      <c r="E31" s="654">
        <v>2700</v>
      </c>
      <c r="F31" s="655">
        <v>0.0424</v>
      </c>
      <c r="G31" s="656"/>
      <c r="H31" s="660"/>
      <c r="I31" s="662"/>
      <c r="J31" s="1856"/>
      <c r="K31" s="1857"/>
    </row>
    <row r="32" spans="2:11" ht="12.75">
      <c r="B32" s="15" t="s">
        <v>207</v>
      </c>
      <c r="C32" s="659">
        <v>78000</v>
      </c>
      <c r="D32" s="653">
        <v>0.0459</v>
      </c>
      <c r="E32" s="654">
        <v>6000</v>
      </c>
      <c r="F32" s="655">
        <v>0.3192</v>
      </c>
      <c r="G32" s="656"/>
      <c r="H32" s="660"/>
      <c r="I32" s="662"/>
      <c r="J32" s="1856"/>
      <c r="K32" s="1857"/>
    </row>
    <row r="33" spans="2:11" ht="12.75">
      <c r="B33" s="15" t="s">
        <v>208</v>
      </c>
      <c r="C33" s="659">
        <v>97500</v>
      </c>
      <c r="D33" s="653">
        <v>0.041</v>
      </c>
      <c r="E33" s="654">
        <v>11000</v>
      </c>
      <c r="F33" s="655">
        <v>0.2581</v>
      </c>
      <c r="G33" s="664"/>
      <c r="H33" s="660"/>
      <c r="I33" s="663"/>
      <c r="J33" s="1858"/>
      <c r="K33" s="1859"/>
    </row>
    <row r="34" spans="2:11" ht="12.75">
      <c r="B34" s="635" t="s">
        <v>209</v>
      </c>
      <c r="C34" s="665">
        <v>79000</v>
      </c>
      <c r="D34" s="653">
        <v>0.02</v>
      </c>
      <c r="E34" s="654">
        <v>25000</v>
      </c>
      <c r="F34" s="666">
        <v>0.0184</v>
      </c>
      <c r="G34" s="667"/>
      <c r="H34" s="668"/>
      <c r="I34" s="663"/>
      <c r="J34" s="1860"/>
      <c r="K34" s="1861"/>
    </row>
    <row r="35" spans="2:11" ht="13.5" thickBot="1">
      <c r="B35" s="640" t="s">
        <v>356</v>
      </c>
      <c r="C35" s="669">
        <v>602500</v>
      </c>
      <c r="D35" s="670">
        <v>0.16</v>
      </c>
      <c r="E35" s="671">
        <v>315800</v>
      </c>
      <c r="F35" s="672">
        <v>0.05</v>
      </c>
      <c r="G35" s="673">
        <f>SUM(G23:G34)</f>
        <v>21300</v>
      </c>
      <c r="H35" s="674"/>
      <c r="I35" s="675">
        <f>SUM(I23:I34)</f>
        <v>57250</v>
      </c>
      <c r="J35" s="1854"/>
      <c r="K35" s="1855"/>
    </row>
    <row r="36" ht="13.5" thickTop="1">
      <c r="B36" s="257" t="s">
        <v>681</v>
      </c>
    </row>
  </sheetData>
  <sheetProtection/>
  <mergeCells count="29">
    <mergeCell ref="B1:K1"/>
    <mergeCell ref="B2:K2"/>
    <mergeCell ref="C4:H4"/>
    <mergeCell ref="I4:K4"/>
    <mergeCell ref="B5:B6"/>
    <mergeCell ref="C5:D5"/>
    <mergeCell ref="E5:F5"/>
    <mergeCell ref="G5:H5"/>
    <mergeCell ref="C20:H20"/>
    <mergeCell ref="I20:K20"/>
    <mergeCell ref="B21:B22"/>
    <mergeCell ref="C21:D21"/>
    <mergeCell ref="E21:F21"/>
    <mergeCell ref="G21:H21"/>
    <mergeCell ref="I21:K21"/>
    <mergeCell ref="J22:K22"/>
    <mergeCell ref="J23:K23"/>
    <mergeCell ref="J24:K24"/>
    <mergeCell ref="J25:K25"/>
    <mergeCell ref="J26:K26"/>
    <mergeCell ref="J27:K27"/>
    <mergeCell ref="J28:K28"/>
    <mergeCell ref="J35:K35"/>
    <mergeCell ref="J29:K29"/>
    <mergeCell ref="J30:K30"/>
    <mergeCell ref="J31:K31"/>
    <mergeCell ref="J32:K32"/>
    <mergeCell ref="J33:K33"/>
    <mergeCell ref="J34:K3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pane xSplit="4" ySplit="8" topLeftCell="E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M33" sqref="M33"/>
    </sheetView>
  </sheetViews>
  <sheetFormatPr defaultColWidth="9.140625" defaultRowHeight="15"/>
  <cols>
    <col min="1" max="1" width="11.57421875" style="256" bestFit="1" customWidth="1"/>
    <col min="2" max="2" width="9.00390625" style="256" hidden="1" customWidth="1"/>
    <col min="3" max="3" width="8.140625" style="256" hidden="1" customWidth="1"/>
    <col min="4" max="4" width="9.00390625" style="256" hidden="1" customWidth="1"/>
    <col min="5" max="20" width="10.7109375" style="256" customWidth="1"/>
    <col min="21" max="16384" width="9.140625" style="256" customWidth="1"/>
  </cols>
  <sheetData>
    <row r="1" spans="1:20" ht="12.75">
      <c r="A1" s="1825" t="s">
        <v>682</v>
      </c>
      <c r="B1" s="1825"/>
      <c r="C1" s="1825"/>
      <c r="D1" s="1825"/>
      <c r="E1" s="1825"/>
      <c r="F1" s="1825"/>
      <c r="G1" s="1825"/>
      <c r="H1" s="1825"/>
      <c r="I1" s="1825"/>
      <c r="J1" s="1825"/>
      <c r="K1" s="1825"/>
      <c r="L1" s="1825"/>
      <c r="M1" s="1825"/>
      <c r="N1" s="1825"/>
      <c r="O1" s="1825"/>
      <c r="P1" s="1825"/>
      <c r="Q1" s="1825"/>
      <c r="R1" s="1825"/>
      <c r="S1" s="1825"/>
      <c r="T1" s="1825"/>
    </row>
    <row r="2" spans="1:20" ht="15.75">
      <c r="A2" s="1826" t="s">
        <v>76</v>
      </c>
      <c r="B2" s="1826"/>
      <c r="C2" s="1826"/>
      <c r="D2" s="1826"/>
      <c r="E2" s="1826"/>
      <c r="F2" s="1826"/>
      <c r="G2" s="1826"/>
      <c r="H2" s="1826"/>
      <c r="I2" s="1826"/>
      <c r="J2" s="1826"/>
      <c r="K2" s="1826"/>
      <c r="L2" s="1826"/>
      <c r="M2" s="1826"/>
      <c r="N2" s="1826"/>
      <c r="O2" s="1826"/>
      <c r="P2" s="1826"/>
      <c r="Q2" s="1826"/>
      <c r="R2" s="1826"/>
      <c r="S2" s="1826"/>
      <c r="T2" s="1826"/>
    </row>
    <row r="3" spans="1:4" ht="12.75" hidden="1">
      <c r="A3" s="1896" t="s">
        <v>683</v>
      </c>
      <c r="B3" s="1896"/>
      <c r="C3" s="1896"/>
      <c r="D3" s="1896"/>
    </row>
    <row r="4" spans="1:20" ht="13.5" thickBot="1">
      <c r="A4" s="676"/>
      <c r="B4" s="676"/>
      <c r="C4" s="676"/>
      <c r="D4" s="676"/>
      <c r="T4" s="677" t="s">
        <v>684</v>
      </c>
    </row>
    <row r="5" spans="1:20" s="285" customFormat="1" ht="16.5" customHeight="1" thickTop="1">
      <c r="A5" s="1897" t="s">
        <v>676</v>
      </c>
      <c r="B5" s="678"/>
      <c r="C5" s="678"/>
      <c r="D5" s="678"/>
      <c r="E5" s="1899" t="s">
        <v>685</v>
      </c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1"/>
      <c r="Q5" s="1902" t="s">
        <v>686</v>
      </c>
      <c r="R5" s="1900"/>
      <c r="S5" s="1900"/>
      <c r="T5" s="1901"/>
    </row>
    <row r="6" spans="1:20" s="285" customFormat="1" ht="16.5" customHeight="1">
      <c r="A6" s="1898"/>
      <c r="B6" s="1903" t="s">
        <v>687</v>
      </c>
      <c r="C6" s="1904"/>
      <c r="D6" s="1905"/>
      <c r="E6" s="1903" t="s">
        <v>23</v>
      </c>
      <c r="F6" s="1904"/>
      <c r="G6" s="1904"/>
      <c r="H6" s="1904"/>
      <c r="I6" s="1904"/>
      <c r="J6" s="1904"/>
      <c r="K6" s="1903" t="s">
        <v>25</v>
      </c>
      <c r="L6" s="1904"/>
      <c r="M6" s="1904"/>
      <c r="N6" s="1904"/>
      <c r="O6" s="1904"/>
      <c r="P6" s="1904"/>
      <c r="Q6" s="1906" t="s">
        <v>23</v>
      </c>
      <c r="R6" s="1907"/>
      <c r="S6" s="1889" t="s">
        <v>25</v>
      </c>
      <c r="T6" s="1890"/>
    </row>
    <row r="7" spans="1:20" s="285" customFormat="1" ht="26.25" customHeight="1">
      <c r="A7" s="1898"/>
      <c r="B7" s="679"/>
      <c r="C7" s="680"/>
      <c r="D7" s="681"/>
      <c r="E7" s="1893" t="s">
        <v>688</v>
      </c>
      <c r="F7" s="1894"/>
      <c r="G7" s="1893" t="s">
        <v>689</v>
      </c>
      <c r="H7" s="1894"/>
      <c r="I7" s="1895" t="s">
        <v>690</v>
      </c>
      <c r="J7" s="1895"/>
      <c r="K7" s="1893" t="s">
        <v>688</v>
      </c>
      <c r="L7" s="1894"/>
      <c r="M7" s="1893" t="s">
        <v>689</v>
      </c>
      <c r="N7" s="1894"/>
      <c r="O7" s="1895" t="s">
        <v>690</v>
      </c>
      <c r="P7" s="1895"/>
      <c r="Q7" s="1908"/>
      <c r="R7" s="1909"/>
      <c r="S7" s="1891"/>
      <c r="T7" s="1892"/>
    </row>
    <row r="8" spans="1:20" s="285" customFormat="1" ht="16.5" customHeight="1">
      <c r="A8" s="1898"/>
      <c r="B8" s="682" t="s">
        <v>688</v>
      </c>
      <c r="C8" s="683" t="s">
        <v>689</v>
      </c>
      <c r="D8" s="684" t="s">
        <v>690</v>
      </c>
      <c r="E8" s="685" t="s">
        <v>691</v>
      </c>
      <c r="F8" s="685" t="s">
        <v>692</v>
      </c>
      <c r="G8" s="685" t="s">
        <v>691</v>
      </c>
      <c r="H8" s="685" t="s">
        <v>692</v>
      </c>
      <c r="I8" s="685" t="s">
        <v>691</v>
      </c>
      <c r="J8" s="682" t="s">
        <v>692</v>
      </c>
      <c r="K8" s="685" t="s">
        <v>691</v>
      </c>
      <c r="L8" s="685" t="s">
        <v>692</v>
      </c>
      <c r="M8" s="686" t="s">
        <v>691</v>
      </c>
      <c r="N8" s="686" t="s">
        <v>692</v>
      </c>
      <c r="O8" s="685" t="s">
        <v>691</v>
      </c>
      <c r="P8" s="687" t="s">
        <v>692</v>
      </c>
      <c r="Q8" s="688" t="s">
        <v>686</v>
      </c>
      <c r="R8" s="689" t="s">
        <v>693</v>
      </c>
      <c r="S8" s="690" t="s">
        <v>686</v>
      </c>
      <c r="T8" s="691" t="s">
        <v>693</v>
      </c>
    </row>
    <row r="9" spans="1:20" s="285" customFormat="1" ht="16.5" customHeight="1">
      <c r="A9" s="15" t="s">
        <v>198</v>
      </c>
      <c r="B9" s="692">
        <v>735.39</v>
      </c>
      <c r="C9" s="693">
        <v>0</v>
      </c>
      <c r="D9" s="694">
        <v>735.39</v>
      </c>
      <c r="E9" s="695">
        <v>275.65</v>
      </c>
      <c r="F9" s="696">
        <v>26790.169</v>
      </c>
      <c r="G9" s="697">
        <v>0</v>
      </c>
      <c r="H9" s="698">
        <v>0</v>
      </c>
      <c r="I9" s="695">
        <v>275.65</v>
      </c>
      <c r="J9" s="696">
        <v>26790.169</v>
      </c>
      <c r="K9" s="696">
        <v>332.5</v>
      </c>
      <c r="L9" s="699">
        <v>34039.025</v>
      </c>
      <c r="M9" s="695">
        <v>0</v>
      </c>
      <c r="N9" s="695">
        <v>0</v>
      </c>
      <c r="O9" s="698">
        <f>K9-M9</f>
        <v>332.5</v>
      </c>
      <c r="P9" s="700">
        <f>L9-N9</f>
        <v>34039.025</v>
      </c>
      <c r="Q9" s="701">
        <v>12116.9</v>
      </c>
      <c r="R9" s="702">
        <v>200</v>
      </c>
      <c r="S9" s="703">
        <v>20502.489999999998</v>
      </c>
      <c r="T9" s="704">
        <v>320</v>
      </c>
    </row>
    <row r="10" spans="1:20" s="285" customFormat="1" ht="16.5" customHeight="1">
      <c r="A10" s="15" t="s">
        <v>199</v>
      </c>
      <c r="B10" s="692">
        <v>1337.1</v>
      </c>
      <c r="C10" s="693">
        <v>0</v>
      </c>
      <c r="D10" s="694">
        <v>1337.1</v>
      </c>
      <c r="E10" s="695">
        <v>195.875</v>
      </c>
      <c r="F10" s="696">
        <v>18986.87625</v>
      </c>
      <c r="G10" s="705">
        <v>0</v>
      </c>
      <c r="H10" s="706">
        <v>0</v>
      </c>
      <c r="I10" s="695">
        <v>195.875</v>
      </c>
      <c r="J10" s="696">
        <v>18986.87625</v>
      </c>
      <c r="K10" s="696">
        <v>376.9</v>
      </c>
      <c r="L10" s="695">
        <v>39886.57000000001</v>
      </c>
      <c r="M10" s="695">
        <v>0</v>
      </c>
      <c r="N10" s="696">
        <v>0</v>
      </c>
      <c r="O10" s="695">
        <f>K10-M10</f>
        <v>376.9</v>
      </c>
      <c r="P10" s="700">
        <f>L10-N10</f>
        <v>39886.57000000001</v>
      </c>
      <c r="Q10" s="701">
        <v>18189.19</v>
      </c>
      <c r="R10" s="702">
        <v>300</v>
      </c>
      <c r="S10" s="703">
        <v>14577.730000000001</v>
      </c>
      <c r="T10" s="704">
        <v>220</v>
      </c>
    </row>
    <row r="11" spans="1:20" s="285" customFormat="1" ht="16.5" customHeight="1">
      <c r="A11" s="15" t="s">
        <v>200</v>
      </c>
      <c r="B11" s="692">
        <v>3529.54</v>
      </c>
      <c r="C11" s="693">
        <v>0</v>
      </c>
      <c r="D11" s="694">
        <v>3529.54</v>
      </c>
      <c r="E11" s="695">
        <v>330.1</v>
      </c>
      <c r="F11" s="696">
        <v>26236.907749999995</v>
      </c>
      <c r="G11" s="705">
        <v>0</v>
      </c>
      <c r="H11" s="706">
        <v>0</v>
      </c>
      <c r="I11" s="695">
        <v>330.1</v>
      </c>
      <c r="J11" s="696">
        <v>26236.907749999995</v>
      </c>
      <c r="K11" s="696"/>
      <c r="L11" s="695"/>
      <c r="M11" s="695"/>
      <c r="N11" s="695"/>
      <c r="O11" s="695"/>
      <c r="P11" s="700"/>
      <c r="Q11" s="707">
        <v>21992.42</v>
      </c>
      <c r="R11" s="708">
        <v>360</v>
      </c>
      <c r="S11" s="709"/>
      <c r="T11" s="710"/>
    </row>
    <row r="12" spans="1:20" s="285" customFormat="1" ht="16.5" customHeight="1">
      <c r="A12" s="15" t="s">
        <v>201</v>
      </c>
      <c r="B12" s="692">
        <v>2685.96</v>
      </c>
      <c r="C12" s="693">
        <v>0</v>
      </c>
      <c r="D12" s="694">
        <v>2685.96</v>
      </c>
      <c r="E12" s="695">
        <v>294.85</v>
      </c>
      <c r="F12" s="696">
        <v>28964.910999999996</v>
      </c>
      <c r="G12" s="705">
        <v>0</v>
      </c>
      <c r="H12" s="706">
        <v>0</v>
      </c>
      <c r="I12" s="695">
        <v>294.85</v>
      </c>
      <c r="J12" s="696">
        <v>28964.910999999996</v>
      </c>
      <c r="K12" s="696"/>
      <c r="L12" s="695"/>
      <c r="M12" s="695"/>
      <c r="N12" s="695"/>
      <c r="O12" s="698"/>
      <c r="P12" s="700"/>
      <c r="Q12" s="707">
        <v>19659.2</v>
      </c>
      <c r="R12" s="708">
        <v>320</v>
      </c>
      <c r="S12" s="709"/>
      <c r="T12" s="710"/>
    </row>
    <row r="13" spans="1:20" s="285" customFormat="1" ht="16.5" customHeight="1">
      <c r="A13" s="15" t="s">
        <v>202</v>
      </c>
      <c r="B13" s="692">
        <v>2257.5</v>
      </c>
      <c r="C13" s="693">
        <v>496.34</v>
      </c>
      <c r="D13" s="694">
        <v>1761.16</v>
      </c>
      <c r="E13" s="695">
        <v>309.275</v>
      </c>
      <c r="F13" s="696">
        <v>30642.332749999994</v>
      </c>
      <c r="G13" s="705">
        <v>0</v>
      </c>
      <c r="H13" s="706">
        <v>0</v>
      </c>
      <c r="I13" s="695">
        <v>309.275</v>
      </c>
      <c r="J13" s="696">
        <v>30642.332749999994</v>
      </c>
      <c r="K13" s="696"/>
      <c r="L13" s="695"/>
      <c r="M13" s="695"/>
      <c r="N13" s="695"/>
      <c r="O13" s="698"/>
      <c r="P13" s="700"/>
      <c r="Q13" s="707">
        <v>21053.61</v>
      </c>
      <c r="R13" s="708">
        <v>340</v>
      </c>
      <c r="S13" s="709"/>
      <c r="T13" s="710"/>
    </row>
    <row r="14" spans="1:20" s="285" customFormat="1" ht="16.5" customHeight="1">
      <c r="A14" s="15" t="s">
        <v>203</v>
      </c>
      <c r="B14" s="692">
        <v>2901.58</v>
      </c>
      <c r="C14" s="693">
        <v>0</v>
      </c>
      <c r="D14" s="694">
        <v>2901.58</v>
      </c>
      <c r="E14" s="695">
        <v>252.99999999999994</v>
      </c>
      <c r="F14" s="696">
        <v>25574.157</v>
      </c>
      <c r="G14" s="705">
        <v>0</v>
      </c>
      <c r="H14" s="706">
        <v>0</v>
      </c>
      <c r="I14" s="695">
        <v>252.99999999999994</v>
      </c>
      <c r="J14" s="696">
        <v>25574.157</v>
      </c>
      <c r="K14" s="696"/>
      <c r="L14" s="695"/>
      <c r="M14" s="695"/>
      <c r="N14" s="695"/>
      <c r="O14" s="698"/>
      <c r="P14" s="700"/>
      <c r="Q14" s="707">
        <v>13923.11</v>
      </c>
      <c r="R14" s="708">
        <v>220</v>
      </c>
      <c r="S14" s="709"/>
      <c r="T14" s="710"/>
    </row>
    <row r="15" spans="1:20" s="285" customFormat="1" ht="16.5" customHeight="1">
      <c r="A15" s="15" t="s">
        <v>204</v>
      </c>
      <c r="B15" s="692">
        <v>1893.9</v>
      </c>
      <c r="C15" s="693">
        <v>0</v>
      </c>
      <c r="D15" s="694">
        <v>1893.9</v>
      </c>
      <c r="E15" s="711">
        <v>246.27499999999998</v>
      </c>
      <c r="F15" s="696">
        <v>24360.532000000003</v>
      </c>
      <c r="G15" s="705">
        <v>3.5</v>
      </c>
      <c r="H15" s="706">
        <v>346.64</v>
      </c>
      <c r="I15" s="695">
        <v>242.77499999999998</v>
      </c>
      <c r="J15" s="696">
        <v>24013.892000000003</v>
      </c>
      <c r="K15" s="696"/>
      <c r="L15" s="695"/>
      <c r="M15" s="695"/>
      <c r="N15" s="695"/>
      <c r="O15" s="698"/>
      <c r="P15" s="700"/>
      <c r="Q15" s="707">
        <v>22249.53</v>
      </c>
      <c r="R15" s="708">
        <v>360</v>
      </c>
      <c r="S15" s="709"/>
      <c r="T15" s="710"/>
    </row>
    <row r="16" spans="1:20" s="285" customFormat="1" ht="16.5" customHeight="1">
      <c r="A16" s="15" t="s">
        <v>205</v>
      </c>
      <c r="B16" s="692">
        <v>1962.72</v>
      </c>
      <c r="C16" s="693">
        <v>0</v>
      </c>
      <c r="D16" s="694">
        <v>1962.72</v>
      </c>
      <c r="E16" s="711">
        <v>320.42499999999995</v>
      </c>
      <c r="F16" s="696">
        <v>31916.139500000005</v>
      </c>
      <c r="G16" s="705">
        <v>0</v>
      </c>
      <c r="H16" s="706">
        <v>0</v>
      </c>
      <c r="I16" s="695">
        <v>320.42499999999995</v>
      </c>
      <c r="J16" s="696">
        <v>31916.139500000005</v>
      </c>
      <c r="K16" s="695"/>
      <c r="L16" s="695"/>
      <c r="M16" s="698"/>
      <c r="N16" s="695"/>
      <c r="O16" s="698"/>
      <c r="P16" s="700"/>
      <c r="Q16" s="707">
        <v>16188.29</v>
      </c>
      <c r="R16" s="708">
        <v>260</v>
      </c>
      <c r="S16" s="709"/>
      <c r="T16" s="710"/>
    </row>
    <row r="17" spans="1:20" s="285" customFormat="1" ht="16.5" customHeight="1">
      <c r="A17" s="15" t="s">
        <v>206</v>
      </c>
      <c r="B17" s="692">
        <v>2955.37</v>
      </c>
      <c r="C17" s="693">
        <v>0</v>
      </c>
      <c r="D17" s="694">
        <v>2955.37</v>
      </c>
      <c r="E17" s="712">
        <v>315.49600000000004</v>
      </c>
      <c r="F17" s="713">
        <v>31509.897270000005</v>
      </c>
      <c r="G17" s="705">
        <v>1.2</v>
      </c>
      <c r="H17" s="706">
        <v>115.548</v>
      </c>
      <c r="I17" s="695">
        <v>314.29600000000005</v>
      </c>
      <c r="J17" s="696">
        <v>31394.349270000006</v>
      </c>
      <c r="K17" s="714"/>
      <c r="L17" s="714"/>
      <c r="M17" s="698"/>
      <c r="N17" s="695"/>
      <c r="O17" s="698"/>
      <c r="P17" s="700"/>
      <c r="Q17" s="715">
        <v>18723.1</v>
      </c>
      <c r="R17" s="716">
        <v>300</v>
      </c>
      <c r="S17" s="709"/>
      <c r="T17" s="710"/>
    </row>
    <row r="18" spans="1:20" s="285" customFormat="1" ht="16.5" customHeight="1">
      <c r="A18" s="15" t="s">
        <v>207</v>
      </c>
      <c r="B18" s="692">
        <v>1971.17</v>
      </c>
      <c r="C18" s="693">
        <v>408.86</v>
      </c>
      <c r="D18" s="694">
        <v>1562.31</v>
      </c>
      <c r="E18" s="712">
        <v>546.425</v>
      </c>
      <c r="F18" s="713">
        <v>55403.839250000005</v>
      </c>
      <c r="G18" s="705">
        <v>2.66</v>
      </c>
      <c r="H18" s="706">
        <v>269.6708</v>
      </c>
      <c r="I18" s="695">
        <v>543.765</v>
      </c>
      <c r="J18" s="696">
        <v>55134.168450000005</v>
      </c>
      <c r="K18" s="696"/>
      <c r="L18" s="695"/>
      <c r="M18" s="698"/>
      <c r="N18" s="695"/>
      <c r="O18" s="698"/>
      <c r="P18" s="700"/>
      <c r="Q18" s="715">
        <v>13888.34</v>
      </c>
      <c r="R18" s="716">
        <v>220</v>
      </c>
      <c r="S18" s="709"/>
      <c r="T18" s="710"/>
    </row>
    <row r="19" spans="1:20" s="285" customFormat="1" ht="16.5" customHeight="1">
      <c r="A19" s="15" t="s">
        <v>208</v>
      </c>
      <c r="B19" s="692">
        <v>4584.48</v>
      </c>
      <c r="C19" s="693">
        <v>0</v>
      </c>
      <c r="D19" s="694">
        <v>4584.48</v>
      </c>
      <c r="E19" s="695">
        <v>539.5499999999998</v>
      </c>
      <c r="F19" s="696">
        <v>55104.4935</v>
      </c>
      <c r="G19" s="705">
        <v>0</v>
      </c>
      <c r="H19" s="706">
        <v>0</v>
      </c>
      <c r="I19" s="695">
        <v>539.5499999999998</v>
      </c>
      <c r="J19" s="696">
        <v>55104.4935</v>
      </c>
      <c r="K19" s="696"/>
      <c r="L19" s="695"/>
      <c r="M19" s="698"/>
      <c r="N19" s="695"/>
      <c r="O19" s="698"/>
      <c r="P19" s="700"/>
      <c r="Q19" s="707">
        <v>19177.47</v>
      </c>
      <c r="R19" s="708">
        <v>300</v>
      </c>
      <c r="S19" s="709"/>
      <c r="T19" s="710"/>
    </row>
    <row r="20" spans="1:20" s="285" customFormat="1" ht="16.5" customHeight="1">
      <c r="A20" s="635" t="s">
        <v>209</v>
      </c>
      <c r="B20" s="717">
        <v>3337.29</v>
      </c>
      <c r="C20" s="718">
        <v>1132.25</v>
      </c>
      <c r="D20" s="694">
        <v>2205.04</v>
      </c>
      <c r="E20" s="719">
        <v>416.34499999999997</v>
      </c>
      <c r="F20" s="720">
        <v>42365.126749999996</v>
      </c>
      <c r="G20" s="721">
        <v>4</v>
      </c>
      <c r="H20" s="706">
        <v>407.44</v>
      </c>
      <c r="I20" s="719">
        <v>412.34499999999997</v>
      </c>
      <c r="J20" s="722">
        <v>41957.68674999999</v>
      </c>
      <c r="K20" s="720"/>
      <c r="L20" s="719"/>
      <c r="M20" s="695"/>
      <c r="N20" s="695"/>
      <c r="O20" s="698"/>
      <c r="P20" s="700"/>
      <c r="Q20" s="723">
        <v>20395.289999999997</v>
      </c>
      <c r="R20" s="724">
        <v>320</v>
      </c>
      <c r="S20" s="725"/>
      <c r="T20" s="726"/>
    </row>
    <row r="21" spans="1:20" s="285" customFormat="1" ht="16.5" customHeight="1" thickBot="1">
      <c r="A21" s="727" t="s">
        <v>356</v>
      </c>
      <c r="B21" s="728">
        <v>30152</v>
      </c>
      <c r="C21" s="729">
        <v>2037.45</v>
      </c>
      <c r="D21" s="730">
        <v>28114.55</v>
      </c>
      <c r="E21" s="731">
        <v>4043.2659999999996</v>
      </c>
      <c r="F21" s="731">
        <v>397855.38202</v>
      </c>
      <c r="G21" s="732">
        <v>11.36</v>
      </c>
      <c r="H21" s="732">
        <v>1139.2988</v>
      </c>
      <c r="I21" s="733">
        <v>4031.9059999999995</v>
      </c>
      <c r="J21" s="734">
        <v>396716.08322000003</v>
      </c>
      <c r="K21" s="731">
        <f aca="true" t="shared" si="0" ref="K21:P21">SUM(K9:K20)</f>
        <v>709.4</v>
      </c>
      <c r="L21" s="732">
        <f t="shared" si="0"/>
        <v>73925.595</v>
      </c>
      <c r="M21" s="732">
        <f t="shared" si="0"/>
        <v>0</v>
      </c>
      <c r="N21" s="732">
        <f t="shared" si="0"/>
        <v>0</v>
      </c>
      <c r="O21" s="731">
        <f t="shared" si="0"/>
        <v>709.4</v>
      </c>
      <c r="P21" s="735">
        <f t="shared" si="0"/>
        <v>73925.595</v>
      </c>
      <c r="Q21" s="736">
        <v>217556.45</v>
      </c>
      <c r="R21" s="737">
        <v>3500</v>
      </c>
      <c r="S21" s="738">
        <f>SUM(S9:S20)</f>
        <v>35080.22</v>
      </c>
      <c r="T21" s="739">
        <f>SUM(T9:T20)</f>
        <v>540</v>
      </c>
    </row>
    <row r="22" s="285" customFormat="1" ht="16.5" customHeight="1" thickTop="1"/>
    <row r="23" spans="9:18" s="285" customFormat="1" ht="16.5" customHeight="1">
      <c r="I23" s="740"/>
      <c r="J23" s="740"/>
      <c r="K23" s="740"/>
      <c r="L23" s="740"/>
      <c r="M23" s="740"/>
      <c r="N23" s="740"/>
      <c r="O23" s="740"/>
      <c r="P23" s="740"/>
      <c r="Q23" s="740"/>
      <c r="R23" s="740"/>
    </row>
  </sheetData>
  <sheetProtection/>
  <mergeCells count="17"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E31" sqref="E31"/>
    </sheetView>
  </sheetViews>
  <sheetFormatPr defaultColWidth="9.140625" defaultRowHeight="15"/>
  <cols>
    <col min="1" max="1" width="15.00390625" style="742" customWidth="1"/>
    <col min="2" max="2" width="11.140625" style="742" customWidth="1"/>
    <col min="3" max="5" width="13.140625" style="742" customWidth="1"/>
    <col min="6" max="6" width="11.00390625" style="742" customWidth="1"/>
    <col min="7" max="7" width="12.28125" style="742" customWidth="1"/>
    <col min="8" max="8" width="12.140625" style="742" customWidth="1"/>
    <col min="9" max="9" width="10.7109375" style="742" bestFit="1" customWidth="1"/>
    <col min="10" max="10" width="10.7109375" style="742" customWidth="1"/>
    <col min="11" max="11" width="10.00390625" style="742" customWidth="1"/>
    <col min="12" max="12" width="10.28125" style="742" customWidth="1"/>
    <col min="13" max="13" width="9.8515625" style="742" customWidth="1"/>
    <col min="14" max="14" width="9.140625" style="742" customWidth="1"/>
    <col min="15" max="15" width="11.8515625" style="742" bestFit="1" customWidth="1"/>
    <col min="16" max="16384" width="9.140625" style="742" customWidth="1"/>
  </cols>
  <sheetData>
    <row r="1" spans="1:13" ht="12.75">
      <c r="A1" s="1825" t="s">
        <v>694</v>
      </c>
      <c r="B1" s="1825"/>
      <c r="C1" s="1825"/>
      <c r="D1" s="1825"/>
      <c r="E1" s="1825"/>
      <c r="F1" s="1825"/>
      <c r="G1" s="1825"/>
      <c r="H1" s="1825"/>
      <c r="I1" s="1825"/>
      <c r="J1" s="741"/>
      <c r="K1" s="741"/>
      <c r="L1" s="1825"/>
      <c r="M1" s="1825"/>
    </row>
    <row r="2" spans="1:13" ht="12.75" customHeight="1" hidden="1">
      <c r="A2" s="1826" t="s">
        <v>695</v>
      </c>
      <c r="B2" s="1826"/>
      <c r="C2" s="1826"/>
      <c r="D2" s="1826"/>
      <c r="E2" s="1826"/>
      <c r="F2" s="1826"/>
      <c r="G2" s="1826"/>
      <c r="H2" s="1826"/>
      <c r="I2" s="1826"/>
      <c r="J2" s="1826"/>
      <c r="K2" s="1826"/>
      <c r="L2" s="1826"/>
      <c r="M2" s="1826"/>
    </row>
    <row r="3" spans="1:13" ht="15.75" customHeight="1" hidden="1">
      <c r="A3" s="1825" t="s">
        <v>696</v>
      </c>
      <c r="B3" s="1825"/>
      <c r="C3" s="1825"/>
      <c r="D3" s="1825"/>
      <c r="E3" s="1825"/>
      <c r="F3" s="1825"/>
      <c r="G3" s="1825"/>
      <c r="H3" s="1825"/>
      <c r="I3" s="1825"/>
      <c r="J3" s="1825"/>
      <c r="K3" s="1825"/>
      <c r="L3" s="1825"/>
      <c r="M3" s="1825"/>
    </row>
    <row r="4" spans="1:13" ht="15.75" customHeight="1" hidden="1">
      <c r="A4" s="1826"/>
      <c r="B4" s="1826"/>
      <c r="C4" s="1826"/>
      <c r="D4" s="1826"/>
      <c r="E4" s="1826"/>
      <c r="F4" s="1826"/>
      <c r="G4" s="1826"/>
      <c r="H4" s="1826"/>
      <c r="I4" s="1826"/>
      <c r="J4" s="1826"/>
      <c r="K4" s="1826"/>
      <c r="L4" s="1826"/>
      <c r="M4" s="1826"/>
    </row>
    <row r="5" spans="1:13" ht="15.75" customHeight="1" hidden="1">
      <c r="A5" s="1825"/>
      <c r="B5" s="1825"/>
      <c r="C5" s="1825"/>
      <c r="D5" s="1825"/>
      <c r="E5" s="1825"/>
      <c r="F5" s="1825"/>
      <c r="G5" s="1825"/>
      <c r="H5" s="1825"/>
      <c r="I5" s="1825"/>
      <c r="J5" s="1825"/>
      <c r="K5" s="1825"/>
      <c r="L5" s="1825"/>
      <c r="M5" s="1825"/>
    </row>
    <row r="6" spans="1:13" ht="12.75" customHeight="1" hidden="1">
      <c r="A6" s="1826"/>
      <c r="B6" s="1826"/>
      <c r="C6" s="1826"/>
      <c r="D6" s="1826"/>
      <c r="E6" s="1826"/>
      <c r="F6" s="1826"/>
      <c r="G6" s="1826"/>
      <c r="H6" s="1826"/>
      <c r="I6" s="1826"/>
      <c r="J6" s="1826"/>
      <c r="K6" s="1826"/>
      <c r="L6" s="1826"/>
      <c r="M6" s="1826" t="s">
        <v>89</v>
      </c>
    </row>
    <row r="7" spans="1:13" ht="13.5" customHeight="1" hidden="1" thickTop="1">
      <c r="A7" s="1825" t="s">
        <v>697</v>
      </c>
      <c r="B7" s="1825"/>
      <c r="C7" s="1825"/>
      <c r="D7" s="1825"/>
      <c r="E7" s="1825"/>
      <c r="F7" s="1825"/>
      <c r="G7" s="1825"/>
      <c r="H7" s="1825"/>
      <c r="I7" s="1825"/>
      <c r="J7" s="1825"/>
      <c r="K7" s="1825"/>
      <c r="L7" s="1825"/>
      <c r="M7" s="1825"/>
    </row>
    <row r="8" spans="1:13" ht="12.75" customHeight="1" hidden="1">
      <c r="A8" s="481"/>
      <c r="B8" s="481" t="s">
        <v>698</v>
      </c>
      <c r="C8" s="481"/>
      <c r="D8" s="481"/>
      <c r="E8" s="481"/>
      <c r="F8" s="481" t="s">
        <v>699</v>
      </c>
      <c r="G8" s="481"/>
      <c r="H8" s="481" t="s">
        <v>700</v>
      </c>
      <c r="I8" s="481"/>
      <c r="J8" s="481" t="s">
        <v>701</v>
      </c>
      <c r="K8" s="481"/>
      <c r="L8" s="1826" t="s">
        <v>356</v>
      </c>
      <c r="M8" s="1826"/>
    </row>
    <row r="9" spans="1:13" ht="12.75" customHeight="1" hidden="1">
      <c r="A9" s="1825"/>
      <c r="B9" s="1825" t="s">
        <v>18</v>
      </c>
      <c r="C9" s="1825" t="s">
        <v>702</v>
      </c>
      <c r="D9" s="1825"/>
      <c r="E9" s="1825"/>
      <c r="F9" s="1825" t="s">
        <v>18</v>
      </c>
      <c r="G9" s="1825" t="s">
        <v>702</v>
      </c>
      <c r="H9" s="1825" t="s">
        <v>18</v>
      </c>
      <c r="I9" s="1825" t="s">
        <v>702</v>
      </c>
      <c r="J9" s="1825" t="s">
        <v>18</v>
      </c>
      <c r="K9" s="1825" t="s">
        <v>702</v>
      </c>
      <c r="L9" s="1825" t="s">
        <v>18</v>
      </c>
      <c r="M9" s="1825" t="s">
        <v>702</v>
      </c>
    </row>
    <row r="10" spans="1:15" ht="12.75" customHeight="1" hidden="1">
      <c r="A10" s="1826" t="s">
        <v>703</v>
      </c>
      <c r="B10" s="1826">
        <v>2971.95</v>
      </c>
      <c r="C10" s="1826">
        <v>1.52</v>
      </c>
      <c r="D10" s="1826"/>
      <c r="E10" s="1826"/>
      <c r="F10" s="1826" t="s">
        <v>3</v>
      </c>
      <c r="G10" s="1826" t="s">
        <v>3</v>
      </c>
      <c r="H10" s="1826">
        <v>1376.9</v>
      </c>
      <c r="I10" s="1826">
        <v>12.87</v>
      </c>
      <c r="J10" s="1826">
        <v>748.61</v>
      </c>
      <c r="K10" s="1826">
        <v>15.66</v>
      </c>
      <c r="L10" s="1826">
        <v>13804.33</v>
      </c>
      <c r="M10" s="1826">
        <v>4.13</v>
      </c>
      <c r="O10" s="743" t="e">
        <f>#REF!+B10+#REF!+H10+J10</f>
        <v>#REF!</v>
      </c>
    </row>
    <row r="11" spans="1:15" ht="12.75" customHeight="1" hidden="1">
      <c r="A11" s="1825" t="s">
        <v>704</v>
      </c>
      <c r="B11" s="1825"/>
      <c r="C11" s="1825"/>
      <c r="D11" s="1825"/>
      <c r="E11" s="1825"/>
      <c r="F11" s="1825"/>
      <c r="G11" s="1825"/>
      <c r="H11" s="1825"/>
      <c r="I11" s="1825"/>
      <c r="J11" s="1825"/>
      <c r="K11" s="1825"/>
      <c r="L11" s="1825"/>
      <c r="M11" s="1825"/>
      <c r="O11" s="742" t="e">
        <f>#REF!*#REF!+B10*C10+#REF!*#REF!+H10*I10+J10*K10</f>
        <v>#REF!</v>
      </c>
    </row>
    <row r="12" spans="1:15" ht="12.75" customHeight="1" hidden="1">
      <c r="A12" s="1826" t="s">
        <v>705</v>
      </c>
      <c r="B12" s="1826"/>
      <c r="C12" s="1826"/>
      <c r="D12" s="1826"/>
      <c r="E12" s="1826"/>
      <c r="F12" s="1826"/>
      <c r="G12" s="1826"/>
      <c r="H12" s="1826"/>
      <c r="I12" s="1826"/>
      <c r="J12" s="1826"/>
      <c r="K12" s="1826"/>
      <c r="L12" s="1826"/>
      <c r="M12" s="1826"/>
      <c r="O12" s="743" t="e">
        <f>O11/O10</f>
        <v>#REF!</v>
      </c>
    </row>
    <row r="13" spans="1:13" ht="12.75" customHeight="1" hidden="1">
      <c r="A13" s="1825" t="s">
        <v>706</v>
      </c>
      <c r="B13" s="1825"/>
      <c r="C13" s="1825"/>
      <c r="D13" s="1825"/>
      <c r="E13" s="1825"/>
      <c r="F13" s="1825"/>
      <c r="G13" s="1825"/>
      <c r="H13" s="1825"/>
      <c r="I13" s="1825"/>
      <c r="J13" s="1825"/>
      <c r="K13" s="1825"/>
      <c r="L13" s="1825"/>
      <c r="M13" s="1825"/>
    </row>
    <row r="14" spans="1:13" ht="12.75" customHeight="1" hidden="1">
      <c r="A14" s="1826" t="s">
        <v>707</v>
      </c>
      <c r="B14" s="1826"/>
      <c r="C14" s="1826"/>
      <c r="D14" s="1826"/>
      <c r="E14" s="1826"/>
      <c r="F14" s="1826"/>
      <c r="G14" s="1826"/>
      <c r="H14" s="1826"/>
      <c r="I14" s="1826"/>
      <c r="J14" s="1826"/>
      <c r="K14" s="1826"/>
      <c r="L14" s="1826"/>
      <c r="M14" s="1826"/>
    </row>
    <row r="15" spans="1:13" ht="12.75" customHeight="1" hidden="1">
      <c r="A15" s="1825" t="s">
        <v>708</v>
      </c>
      <c r="B15" s="1825"/>
      <c r="C15" s="1825"/>
      <c r="D15" s="1825"/>
      <c r="E15" s="1825"/>
      <c r="F15" s="1825"/>
      <c r="G15" s="1825"/>
      <c r="H15" s="1825"/>
      <c r="I15" s="1825"/>
      <c r="J15" s="1825"/>
      <c r="K15" s="1825"/>
      <c r="L15" s="1825"/>
      <c r="M15" s="1825"/>
    </row>
    <row r="16" spans="1:13" ht="12.75" customHeight="1" hidden="1">
      <c r="A16" s="1826" t="s">
        <v>709</v>
      </c>
      <c r="B16" s="1826"/>
      <c r="C16" s="1826"/>
      <c r="D16" s="1826"/>
      <c r="E16" s="1826"/>
      <c r="F16" s="1826"/>
      <c r="G16" s="1826"/>
      <c r="H16" s="1826"/>
      <c r="I16" s="1826"/>
      <c r="J16" s="1826"/>
      <c r="K16" s="1826"/>
      <c r="L16" s="1826"/>
      <c r="M16" s="1826"/>
    </row>
    <row r="17" spans="1:13" ht="12.75" customHeight="1" hidden="1">
      <c r="A17" s="1825" t="s">
        <v>710</v>
      </c>
      <c r="B17" s="1825"/>
      <c r="C17" s="1825"/>
      <c r="D17" s="1825"/>
      <c r="E17" s="1825"/>
      <c r="F17" s="1825"/>
      <c r="G17" s="1825"/>
      <c r="H17" s="1825"/>
      <c r="I17" s="1825"/>
      <c r="J17" s="1825"/>
      <c r="K17" s="1825"/>
      <c r="L17" s="1825"/>
      <c r="M17" s="1825"/>
    </row>
    <row r="18" spans="1:13" ht="12.75" customHeight="1" hidden="1">
      <c r="A18" s="1826" t="s">
        <v>711</v>
      </c>
      <c r="B18" s="1826"/>
      <c r="C18" s="1826"/>
      <c r="D18" s="1826"/>
      <c r="E18" s="1826"/>
      <c r="F18" s="1826"/>
      <c r="G18" s="1826"/>
      <c r="H18" s="1826"/>
      <c r="I18" s="1826"/>
      <c r="J18" s="1826"/>
      <c r="K18" s="1826"/>
      <c r="L18" s="1826"/>
      <c r="M18" s="1826"/>
    </row>
    <row r="19" spans="1:13" ht="12.75" customHeight="1" hidden="1">
      <c r="A19" s="1825" t="s">
        <v>712</v>
      </c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</row>
    <row r="20" spans="1:13" ht="12.75" customHeight="1" hidden="1">
      <c r="A20" s="1826" t="s">
        <v>713</v>
      </c>
      <c r="B20" s="1826"/>
      <c r="C20" s="1826"/>
      <c r="D20" s="1826"/>
      <c r="E20" s="1826"/>
      <c r="F20" s="1826"/>
      <c r="G20" s="1826"/>
      <c r="H20" s="1826"/>
      <c r="I20" s="1826"/>
      <c r="J20" s="1826"/>
      <c r="K20" s="1826"/>
      <c r="L20" s="1826"/>
      <c r="M20" s="1826"/>
    </row>
    <row r="21" spans="1:13" ht="12.75" customHeight="1" hidden="1">
      <c r="A21" s="1825" t="s">
        <v>714</v>
      </c>
      <c r="B21" s="1825"/>
      <c r="C21" s="1825"/>
      <c r="D21" s="1825"/>
      <c r="E21" s="1825"/>
      <c r="F21" s="1825"/>
      <c r="G21" s="1825"/>
      <c r="H21" s="1825"/>
      <c r="I21" s="1825"/>
      <c r="J21" s="1825"/>
      <c r="K21" s="1825"/>
      <c r="L21" s="1825"/>
      <c r="M21" s="1825"/>
    </row>
    <row r="22" spans="1:13" ht="13.5" customHeight="1" hidden="1" thickBot="1">
      <c r="A22" s="1826" t="s">
        <v>715</v>
      </c>
      <c r="B22" s="1826"/>
      <c r="C22" s="1826"/>
      <c r="D22" s="1826"/>
      <c r="E22" s="1826"/>
      <c r="F22" s="1826"/>
      <c r="G22" s="1826"/>
      <c r="H22" s="1826"/>
      <c r="I22" s="1826"/>
      <c r="J22" s="1826"/>
      <c r="K22" s="1826"/>
      <c r="L22" s="1826"/>
      <c r="M22" s="1826"/>
    </row>
    <row r="23" spans="1:13" ht="12.75" customHeight="1" hidden="1">
      <c r="A23" s="1825"/>
      <c r="B23" s="1825"/>
      <c r="C23" s="1825"/>
      <c r="D23" s="1825"/>
      <c r="E23" s="1825"/>
      <c r="F23" s="1825"/>
      <c r="G23" s="1825"/>
      <c r="H23" s="1825"/>
      <c r="I23" s="1825"/>
      <c r="J23" s="1825"/>
      <c r="K23" s="1825"/>
      <c r="L23" s="1825"/>
      <c r="M23" s="1825"/>
    </row>
    <row r="24" spans="1:13" ht="12.75" customHeight="1" hidden="1">
      <c r="A24" s="1826" t="s">
        <v>716</v>
      </c>
      <c r="B24" s="1826"/>
      <c r="C24" s="1826"/>
      <c r="D24" s="1826"/>
      <c r="E24" s="1826"/>
      <c r="F24" s="1826"/>
      <c r="G24" s="1826"/>
      <c r="H24" s="1826"/>
      <c r="I24" s="1826"/>
      <c r="J24" s="1826"/>
      <c r="K24" s="1826"/>
      <c r="L24" s="1826"/>
      <c r="M24" s="1826"/>
    </row>
    <row r="25" spans="1:13" ht="12.75">
      <c r="A25" s="1825" t="s">
        <v>78</v>
      </c>
      <c r="B25" s="1825"/>
      <c r="C25" s="1825"/>
      <c r="D25" s="1825"/>
      <c r="E25" s="1825"/>
      <c r="F25" s="1825"/>
      <c r="G25" s="1825"/>
      <c r="H25" s="1825"/>
      <c r="I25" s="1825"/>
      <c r="J25" s="741"/>
      <c r="K25" s="741"/>
      <c r="L25" s="1825"/>
      <c r="M25" s="1825"/>
    </row>
    <row r="26" spans="1:9" ht="13.5" thickBot="1">
      <c r="A26" s="744"/>
      <c r="B26" s="744"/>
      <c r="C26" s="744"/>
      <c r="D26" s="744"/>
      <c r="E26" s="744"/>
      <c r="F26" s="744"/>
      <c r="G26" s="744"/>
      <c r="H26" s="1910" t="s">
        <v>89</v>
      </c>
      <c r="I26" s="1910"/>
    </row>
    <row r="27" spans="1:9" ht="16.5" thickTop="1">
      <c r="A27" s="1911" t="s">
        <v>676</v>
      </c>
      <c r="B27" s="1912" t="s">
        <v>717</v>
      </c>
      <c r="C27" s="1912"/>
      <c r="D27" s="1912"/>
      <c r="E27" s="1913"/>
      <c r="F27" s="1912" t="s">
        <v>718</v>
      </c>
      <c r="G27" s="1912"/>
      <c r="H27" s="1912"/>
      <c r="I27" s="1913"/>
    </row>
    <row r="28" spans="1:9" ht="12.75">
      <c r="A28" s="1871"/>
      <c r="B28" s="1875" t="s">
        <v>23</v>
      </c>
      <c r="C28" s="1914"/>
      <c r="D28" s="1887" t="s">
        <v>25</v>
      </c>
      <c r="E28" s="1915"/>
      <c r="F28" s="1756" t="s">
        <v>23</v>
      </c>
      <c r="G28" s="1916"/>
      <c r="H28" s="1917" t="s">
        <v>25</v>
      </c>
      <c r="I28" s="1758"/>
    </row>
    <row r="29" spans="1:10" ht="12.75">
      <c r="A29" s="1872"/>
      <c r="B29" s="745" t="s">
        <v>18</v>
      </c>
      <c r="C29" s="746" t="s">
        <v>719</v>
      </c>
      <c r="D29" s="747" t="s">
        <v>18</v>
      </c>
      <c r="E29" s="748" t="s">
        <v>719</v>
      </c>
      <c r="F29" s="745" t="s">
        <v>18</v>
      </c>
      <c r="G29" s="749" t="s">
        <v>719</v>
      </c>
      <c r="H29" s="745" t="s">
        <v>18</v>
      </c>
      <c r="I29" s="748" t="s">
        <v>719</v>
      </c>
      <c r="J29" s="13"/>
    </row>
    <row r="30" spans="1:9" ht="12.75">
      <c r="A30" s="750" t="s">
        <v>198</v>
      </c>
      <c r="B30" s="751">
        <v>4183.63</v>
      </c>
      <c r="C30" s="752">
        <v>0.15</v>
      </c>
      <c r="D30" s="751">
        <v>54163.06</v>
      </c>
      <c r="E30" s="753">
        <v>0.7392803128066334</v>
      </c>
      <c r="F30" s="754">
        <v>13110.36</v>
      </c>
      <c r="G30" s="755">
        <v>2.5</v>
      </c>
      <c r="H30" s="714">
        <v>10386.87</v>
      </c>
      <c r="I30" s="756">
        <v>3.09</v>
      </c>
    </row>
    <row r="31" spans="1:9" ht="12.75">
      <c r="A31" s="750" t="s">
        <v>199</v>
      </c>
      <c r="B31" s="751">
        <v>16785.21</v>
      </c>
      <c r="C31" s="752">
        <v>0.17</v>
      </c>
      <c r="D31" s="751">
        <v>87216.62</v>
      </c>
      <c r="E31" s="753">
        <v>1.45</v>
      </c>
      <c r="F31" s="754">
        <v>11316.23</v>
      </c>
      <c r="G31" s="755">
        <v>2.3</v>
      </c>
      <c r="H31" s="714">
        <v>3614.8099999999995</v>
      </c>
      <c r="I31" s="756">
        <v>2.71</v>
      </c>
    </row>
    <row r="32" spans="1:9" ht="12.75">
      <c r="A32" s="750" t="s">
        <v>200</v>
      </c>
      <c r="B32" s="757">
        <v>59148.29</v>
      </c>
      <c r="C32" s="752">
        <v>1.03</v>
      </c>
      <c r="D32" s="751"/>
      <c r="E32" s="753"/>
      <c r="F32" s="758">
        <v>15610.65</v>
      </c>
      <c r="G32" s="755">
        <v>2.55</v>
      </c>
      <c r="H32" s="714"/>
      <c r="I32" s="756"/>
    </row>
    <row r="33" spans="1:9" ht="12.75">
      <c r="A33" s="750" t="s">
        <v>201</v>
      </c>
      <c r="B33" s="757">
        <v>46623.9</v>
      </c>
      <c r="C33" s="752">
        <v>0.42</v>
      </c>
      <c r="D33" s="751"/>
      <c r="E33" s="753"/>
      <c r="F33" s="758">
        <v>21289.8</v>
      </c>
      <c r="G33" s="755">
        <v>2.41</v>
      </c>
      <c r="H33" s="714"/>
      <c r="I33" s="756"/>
    </row>
    <row r="34" spans="1:9" ht="12.75">
      <c r="A34" s="750" t="s">
        <v>202</v>
      </c>
      <c r="B34" s="757">
        <v>13937.5</v>
      </c>
      <c r="C34" s="752">
        <v>0.15</v>
      </c>
      <c r="D34" s="751"/>
      <c r="E34" s="753"/>
      <c r="F34" s="757">
        <v>20484.52</v>
      </c>
      <c r="G34" s="755">
        <v>2.48</v>
      </c>
      <c r="H34" s="714"/>
      <c r="I34" s="756"/>
    </row>
    <row r="35" spans="1:9" ht="12.75">
      <c r="A35" s="750" t="s">
        <v>203</v>
      </c>
      <c r="B35" s="757">
        <v>11820.02</v>
      </c>
      <c r="C35" s="752">
        <v>0.15</v>
      </c>
      <c r="D35" s="751"/>
      <c r="E35" s="753"/>
      <c r="F35" s="757">
        <v>14851.03</v>
      </c>
      <c r="G35" s="755">
        <v>2.51</v>
      </c>
      <c r="H35" s="714"/>
      <c r="I35" s="756"/>
    </row>
    <row r="36" spans="1:9" ht="12.75">
      <c r="A36" s="750" t="s">
        <v>204</v>
      </c>
      <c r="B36" s="757">
        <v>60027.97</v>
      </c>
      <c r="C36" s="752">
        <v>2.23</v>
      </c>
      <c r="D36" s="751"/>
      <c r="E36" s="753"/>
      <c r="F36" s="757">
        <v>15211</v>
      </c>
      <c r="G36" s="755">
        <v>2.97</v>
      </c>
      <c r="H36" s="759"/>
      <c r="I36" s="756"/>
    </row>
    <row r="37" spans="1:9" ht="12.75">
      <c r="A37" s="750" t="s">
        <v>205</v>
      </c>
      <c r="B37" s="760">
        <v>62774.45</v>
      </c>
      <c r="C37" s="752">
        <v>1.8</v>
      </c>
      <c r="D37" s="751"/>
      <c r="E37" s="753"/>
      <c r="F37" s="757">
        <v>23015.72</v>
      </c>
      <c r="G37" s="755">
        <v>4.06</v>
      </c>
      <c r="H37" s="759"/>
      <c r="I37" s="756"/>
    </row>
    <row r="38" spans="1:9" ht="12.75">
      <c r="A38" s="750" t="s">
        <v>206</v>
      </c>
      <c r="B38" s="760">
        <v>54194.88</v>
      </c>
      <c r="C38" s="752">
        <v>0.64</v>
      </c>
      <c r="D38" s="751"/>
      <c r="E38" s="753"/>
      <c r="F38" s="760">
        <v>28246.99</v>
      </c>
      <c r="G38" s="761">
        <v>3.87</v>
      </c>
      <c r="H38" s="759"/>
      <c r="I38" s="756"/>
    </row>
    <row r="39" spans="1:9" ht="12.75">
      <c r="A39" s="750" t="s">
        <v>207</v>
      </c>
      <c r="B39" s="760">
        <v>16825.09</v>
      </c>
      <c r="C39" s="752">
        <v>0.44</v>
      </c>
      <c r="D39" s="751"/>
      <c r="E39" s="753"/>
      <c r="F39" s="760">
        <v>23179.48</v>
      </c>
      <c r="G39" s="761">
        <v>3.91</v>
      </c>
      <c r="H39" s="759"/>
      <c r="I39" s="756"/>
    </row>
    <row r="40" spans="1:9" ht="12.75">
      <c r="A40" s="750" t="s">
        <v>208</v>
      </c>
      <c r="B40" s="760">
        <v>9422.01</v>
      </c>
      <c r="C40" s="752">
        <v>0.24</v>
      </c>
      <c r="D40" s="751"/>
      <c r="E40" s="753"/>
      <c r="F40" s="760">
        <v>21499.75</v>
      </c>
      <c r="G40" s="761">
        <v>3.86</v>
      </c>
      <c r="H40" s="759"/>
      <c r="I40" s="756"/>
    </row>
    <row r="41" spans="1:9" ht="12.75">
      <c r="A41" s="762" t="s">
        <v>209</v>
      </c>
      <c r="B41" s="763">
        <v>18957.46</v>
      </c>
      <c r="C41" s="764">
        <v>1.01</v>
      </c>
      <c r="D41" s="765"/>
      <c r="E41" s="766"/>
      <c r="F41" s="763">
        <v>19093.25</v>
      </c>
      <c r="G41" s="767">
        <v>3.89</v>
      </c>
      <c r="H41" s="759"/>
      <c r="I41" s="756"/>
    </row>
    <row r="42" spans="1:9" ht="13.5" thickBot="1">
      <c r="A42" s="768" t="s">
        <v>356</v>
      </c>
      <c r="B42" s="769">
        <f>SUM(B30:B41)</f>
        <v>374700.41000000003</v>
      </c>
      <c r="C42" s="770">
        <v>0.21811313787794637</v>
      </c>
      <c r="D42" s="771">
        <f>SUM(D30:D41)</f>
        <v>141379.68</v>
      </c>
      <c r="E42" s="772"/>
      <c r="F42" s="773">
        <f>SUM(F30:F41)</f>
        <v>226908.78</v>
      </c>
      <c r="G42" s="774">
        <v>3.23</v>
      </c>
      <c r="H42" s="775">
        <f>SUM(H30:H41)</f>
        <v>14001.68</v>
      </c>
      <c r="I42" s="772"/>
    </row>
    <row r="43" ht="13.5" thickTop="1">
      <c r="A43" s="776" t="s">
        <v>720</v>
      </c>
    </row>
    <row r="44" ht="12.75">
      <c r="A44" s="776"/>
    </row>
    <row r="48" ht="12.75">
      <c r="B48" s="743"/>
    </row>
  </sheetData>
  <sheetProtection/>
  <mergeCells count="57">
    <mergeCell ref="A1:I1"/>
    <mergeCell ref="L1:M1"/>
    <mergeCell ref="A2:K2"/>
    <mergeCell ref="L2:M2"/>
    <mergeCell ref="A3:K3"/>
    <mergeCell ref="L3:M3"/>
    <mergeCell ref="A4:K4"/>
    <mergeCell ref="L4:M4"/>
    <mergeCell ref="A5:K5"/>
    <mergeCell ref="L5:M5"/>
    <mergeCell ref="A6:K6"/>
    <mergeCell ref="L6:M6"/>
    <mergeCell ref="A7:K7"/>
    <mergeCell ref="L7:M7"/>
    <mergeCell ref="L8:M8"/>
    <mergeCell ref="A9:K9"/>
    <mergeCell ref="L9:M9"/>
    <mergeCell ref="A10:K10"/>
    <mergeCell ref="L10:M10"/>
    <mergeCell ref="A11:K11"/>
    <mergeCell ref="L11:M11"/>
    <mergeCell ref="A12:K12"/>
    <mergeCell ref="L12:M12"/>
    <mergeCell ref="A13:K13"/>
    <mergeCell ref="L13:M13"/>
    <mergeCell ref="A14:K14"/>
    <mergeCell ref="L14:M14"/>
    <mergeCell ref="A15:K15"/>
    <mergeCell ref="L15:M15"/>
    <mergeCell ref="A16:K16"/>
    <mergeCell ref="L16:M16"/>
    <mergeCell ref="A17:K17"/>
    <mergeCell ref="L17:M17"/>
    <mergeCell ref="A18:K18"/>
    <mergeCell ref="L18:M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25:I25"/>
    <mergeCell ref="L25:M25"/>
    <mergeCell ref="H26:I26"/>
    <mergeCell ref="A27:A29"/>
    <mergeCell ref="B27:E27"/>
    <mergeCell ref="F27:I27"/>
    <mergeCell ref="B28:C28"/>
    <mergeCell ref="D28:E28"/>
    <mergeCell ref="F28:G28"/>
    <mergeCell ref="H28:I28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4"/>
  <sheetViews>
    <sheetView zoomScalePageLayoutView="0" workbookViewId="0" topLeftCell="A1">
      <pane xSplit="3" ySplit="70" topLeftCell="D80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J100" sqref="AJ100"/>
    </sheetView>
  </sheetViews>
  <sheetFormatPr defaultColWidth="9.140625" defaultRowHeight="15"/>
  <cols>
    <col min="1" max="1" width="3.140625" style="778" customWidth="1"/>
    <col min="2" max="2" width="2.7109375" style="778" customWidth="1"/>
    <col min="3" max="3" width="41.57421875" style="778" customWidth="1"/>
    <col min="4" max="4" width="5.421875" style="778" hidden="1" customWidth="1"/>
    <col min="5" max="5" width="12.00390625" style="778" hidden="1" customWidth="1"/>
    <col min="6" max="6" width="12.28125" style="778" customWidth="1"/>
    <col min="7" max="7" width="9.8515625" style="778" hidden="1" customWidth="1"/>
    <col min="8" max="8" width="11.00390625" style="778" customWidth="1"/>
    <col min="9" max="9" width="10.421875" style="778" hidden="1" customWidth="1"/>
    <col min="10" max="11" width="0" style="778" hidden="1" customWidth="1"/>
    <col min="12" max="12" width="9.140625" style="778" hidden="1" customWidth="1"/>
    <col min="13" max="13" width="0" style="778" hidden="1" customWidth="1"/>
    <col min="14" max="15" width="9.57421875" style="778" hidden="1" customWidth="1"/>
    <col min="16" max="19" width="9.140625" style="778" hidden="1" customWidth="1"/>
    <col min="20" max="20" width="9.140625" style="778" customWidth="1"/>
    <col min="21" max="21" width="11.00390625" style="778" hidden="1" customWidth="1"/>
    <col min="22" max="22" width="9.140625" style="778" customWidth="1"/>
    <col min="23" max="26" width="9.140625" style="778" hidden="1" customWidth="1"/>
    <col min="27" max="31" width="9.57421875" style="778" hidden="1" customWidth="1"/>
    <col min="32" max="34" width="9.57421875" style="778" bestFit="1" customWidth="1"/>
    <col min="35" max="16384" width="9.140625" style="778" customWidth="1"/>
  </cols>
  <sheetData>
    <row r="1" spans="1:3" ht="12.75" customHeight="1" hidden="1">
      <c r="A1" s="1929" t="s">
        <v>365</v>
      </c>
      <c r="B1" s="1929"/>
      <c r="C1" s="1929"/>
    </row>
    <row r="2" spans="1:3" ht="12.75" customHeight="1" hidden="1">
      <c r="A2" s="1929" t="s">
        <v>721</v>
      </c>
      <c r="B2" s="1929"/>
      <c r="C2" s="1929"/>
    </row>
    <row r="3" spans="1:3" ht="12.75" customHeight="1" hidden="1">
      <c r="A3" s="1929" t="s">
        <v>722</v>
      </c>
      <c r="B3" s="1929"/>
      <c r="C3" s="1929"/>
    </row>
    <row r="4" spans="1:3" ht="5.25" customHeight="1" hidden="1">
      <c r="A4" s="777"/>
      <c r="B4" s="777"/>
      <c r="C4" s="777"/>
    </row>
    <row r="5" spans="1:3" ht="12.75" customHeight="1" hidden="1">
      <c r="A5" s="1929" t="s">
        <v>79</v>
      </c>
      <c r="B5" s="1929"/>
      <c r="C5" s="1929"/>
    </row>
    <row r="6" spans="1:3" ht="12.75" customHeight="1" hidden="1">
      <c r="A6" s="1929" t="s">
        <v>723</v>
      </c>
      <c r="B6" s="1929"/>
      <c r="C6" s="1929"/>
    </row>
    <row r="7" spans="1:3" ht="5.25" customHeight="1" hidden="1">
      <c r="A7" s="779"/>
      <c r="B7" s="779"/>
      <c r="C7" s="779"/>
    </row>
    <row r="8" spans="1:3" s="780" customFormat="1" ht="12.75" customHeight="1" hidden="1">
      <c r="A8" s="1930" t="s">
        <v>724</v>
      </c>
      <c r="B8" s="1931"/>
      <c r="C8" s="1932"/>
    </row>
    <row r="9" spans="1:3" s="780" customFormat="1" ht="12.75" customHeight="1" hidden="1">
      <c r="A9" s="1920" t="s">
        <v>725</v>
      </c>
      <c r="B9" s="1921"/>
      <c r="C9" s="1922"/>
    </row>
    <row r="10" spans="1:3" ht="12.75" hidden="1">
      <c r="A10" s="781" t="s">
        <v>726</v>
      </c>
      <c r="B10" s="782"/>
      <c r="C10" s="783"/>
    </row>
    <row r="11" spans="1:3" ht="12.75" hidden="1">
      <c r="A11" s="784"/>
      <c r="B11" s="785" t="s">
        <v>727</v>
      </c>
      <c r="C11" s="786"/>
    </row>
    <row r="12" spans="1:3" ht="12.75" hidden="1">
      <c r="A12" s="787"/>
      <c r="B12" s="785" t="s">
        <v>728</v>
      </c>
      <c r="C12" s="786"/>
    </row>
    <row r="13" spans="1:3" ht="12.75" hidden="1">
      <c r="A13" s="787"/>
      <c r="B13" s="785" t="s">
        <v>729</v>
      </c>
      <c r="C13" s="786"/>
    </row>
    <row r="14" spans="1:3" ht="12.75" hidden="1">
      <c r="A14" s="787"/>
      <c r="B14" s="785" t="s">
        <v>730</v>
      </c>
      <c r="C14" s="786"/>
    </row>
    <row r="15" spans="1:3" ht="12.75" hidden="1">
      <c r="A15" s="787"/>
      <c r="B15" s="776" t="s">
        <v>731</v>
      </c>
      <c r="C15" s="786"/>
    </row>
    <row r="16" spans="1:3" ht="12.75" hidden="1">
      <c r="A16" s="787"/>
      <c r="B16" s="776" t="s">
        <v>732</v>
      </c>
      <c r="C16" s="786"/>
    </row>
    <row r="17" spans="1:3" ht="7.5" customHeight="1" hidden="1">
      <c r="A17" s="788"/>
      <c r="B17" s="789"/>
      <c r="C17" s="790"/>
    </row>
    <row r="18" spans="1:3" ht="12.75" hidden="1">
      <c r="A18" s="784" t="s">
        <v>733</v>
      </c>
      <c r="B18" s="776"/>
      <c r="C18" s="786"/>
    </row>
    <row r="19" spans="1:3" ht="12.75" hidden="1">
      <c r="A19" s="784"/>
      <c r="B19" s="776" t="s">
        <v>734</v>
      </c>
      <c r="C19" s="786"/>
    </row>
    <row r="20" spans="1:3" ht="12.75" hidden="1">
      <c r="A20" s="787"/>
      <c r="B20" s="776" t="s">
        <v>735</v>
      </c>
      <c r="C20" s="786"/>
    </row>
    <row r="21" spans="1:3" ht="12.75" hidden="1">
      <c r="A21" s="787"/>
      <c r="B21" s="785" t="s">
        <v>736</v>
      </c>
      <c r="C21" s="786"/>
    </row>
    <row r="22" spans="1:3" ht="12.75" hidden="1">
      <c r="A22" s="791" t="s">
        <v>737</v>
      </c>
      <c r="B22" s="792"/>
      <c r="C22" s="793"/>
    </row>
    <row r="23" spans="1:3" ht="12.75" hidden="1">
      <c r="A23" s="784" t="s">
        <v>738</v>
      </c>
      <c r="B23" s="776"/>
      <c r="C23" s="786"/>
    </row>
    <row r="24" spans="1:3" ht="12.75" hidden="1">
      <c r="A24" s="787"/>
      <c r="B24" s="794" t="s">
        <v>739</v>
      </c>
      <c r="C24" s="786"/>
    </row>
    <row r="25" spans="1:3" ht="12.75" hidden="1">
      <c r="A25" s="787"/>
      <c r="B25" s="776" t="s">
        <v>740</v>
      </c>
      <c r="C25" s="786"/>
    </row>
    <row r="26" spans="1:3" ht="12.75" hidden="1">
      <c r="A26" s="787"/>
      <c r="B26" s="776" t="s">
        <v>741</v>
      </c>
      <c r="C26" s="786"/>
    </row>
    <row r="27" spans="1:3" ht="12.75" hidden="1">
      <c r="A27" s="787"/>
      <c r="B27" s="776"/>
      <c r="C27" s="786" t="s">
        <v>742</v>
      </c>
    </row>
    <row r="28" spans="1:3" ht="12.75" hidden="1">
      <c r="A28" s="787"/>
      <c r="B28" s="776"/>
      <c r="C28" s="786" t="s">
        <v>743</v>
      </c>
    </row>
    <row r="29" spans="1:3" ht="12.75" hidden="1">
      <c r="A29" s="787"/>
      <c r="B29" s="776"/>
      <c r="C29" s="786" t="s">
        <v>744</v>
      </c>
    </row>
    <row r="30" spans="1:3" ht="12.75" hidden="1">
      <c r="A30" s="787"/>
      <c r="B30" s="776"/>
      <c r="C30" s="786" t="s">
        <v>745</v>
      </c>
    </row>
    <row r="31" spans="1:3" ht="12.75" hidden="1">
      <c r="A31" s="787"/>
      <c r="B31" s="776"/>
      <c r="C31" s="786" t="s">
        <v>746</v>
      </c>
    </row>
    <row r="32" spans="1:3" ht="7.5" customHeight="1" hidden="1">
      <c r="A32" s="787"/>
      <c r="B32" s="776"/>
      <c r="C32" s="786"/>
    </row>
    <row r="33" spans="1:3" ht="12.75" hidden="1">
      <c r="A33" s="787"/>
      <c r="B33" s="794" t="s">
        <v>747</v>
      </c>
      <c r="C33" s="786"/>
    </row>
    <row r="34" spans="1:3" ht="12.75" hidden="1">
      <c r="A34" s="787"/>
      <c r="B34" s="776" t="s">
        <v>748</v>
      </c>
      <c r="C34" s="786"/>
    </row>
    <row r="35" spans="1:3" ht="12.75" hidden="1">
      <c r="A35" s="787"/>
      <c r="B35" s="785" t="s">
        <v>749</v>
      </c>
      <c r="C35" s="786"/>
    </row>
    <row r="36" spans="1:3" ht="12.75" hidden="1">
      <c r="A36" s="787"/>
      <c r="B36" s="785" t="s">
        <v>750</v>
      </c>
      <c r="C36" s="786"/>
    </row>
    <row r="37" spans="1:3" ht="12.75" hidden="1">
      <c r="A37" s="787"/>
      <c r="B37" s="785" t="s">
        <v>751</v>
      </c>
      <c r="C37" s="786"/>
    </row>
    <row r="38" spans="1:3" ht="12.75" hidden="1">
      <c r="A38" s="787"/>
      <c r="B38" s="785" t="s">
        <v>752</v>
      </c>
      <c r="C38" s="786"/>
    </row>
    <row r="39" spans="1:3" ht="7.5" customHeight="1" hidden="1">
      <c r="A39" s="788"/>
      <c r="B39" s="795"/>
      <c r="C39" s="790"/>
    </row>
    <row r="40" spans="1:3" s="799" customFormat="1" ht="12.75" hidden="1">
      <c r="A40" s="796"/>
      <c r="B40" s="797" t="s">
        <v>753</v>
      </c>
      <c r="C40" s="798"/>
    </row>
    <row r="41" spans="1:3" ht="12.75" hidden="1">
      <c r="A41" s="779" t="s">
        <v>754</v>
      </c>
      <c r="B41" s="776"/>
      <c r="C41" s="776"/>
    </row>
    <row r="42" spans="1:3" ht="12.75" hidden="1">
      <c r="A42" s="779"/>
      <c r="B42" s="776" t="s">
        <v>755</v>
      </c>
      <c r="C42" s="776"/>
    </row>
    <row r="43" spans="1:3" ht="12.75" hidden="1">
      <c r="A43" s="779"/>
      <c r="B43" s="776" t="s">
        <v>756</v>
      </c>
      <c r="C43" s="776"/>
    </row>
    <row r="44" spans="1:3" ht="12.75" hidden="1">
      <c r="A44" s="779"/>
      <c r="B44" s="776" t="s">
        <v>757</v>
      </c>
      <c r="C44" s="776"/>
    </row>
    <row r="45" spans="1:3" ht="12.75" hidden="1">
      <c r="A45" s="779"/>
      <c r="B45" s="776" t="s">
        <v>758</v>
      </c>
      <c r="C45" s="776"/>
    </row>
    <row r="46" spans="1:3" ht="12.75" hidden="1">
      <c r="A46" s="779"/>
      <c r="B46" s="776"/>
      <c r="C46" s="776"/>
    </row>
    <row r="47" spans="1:3" ht="12.75" hidden="1">
      <c r="A47" s="779" t="s">
        <v>759</v>
      </c>
      <c r="B47" s="776" t="s">
        <v>760</v>
      </c>
      <c r="C47" s="776"/>
    </row>
    <row r="48" spans="1:3" ht="12.75" hidden="1">
      <c r="A48" s="779"/>
      <c r="B48" s="776"/>
      <c r="C48" s="776" t="s">
        <v>739</v>
      </c>
    </row>
    <row r="49" spans="1:3" ht="12.75" hidden="1">
      <c r="A49" s="779"/>
      <c r="B49" s="776"/>
      <c r="C49" s="776" t="s">
        <v>741</v>
      </c>
    </row>
    <row r="50" spans="1:3" ht="12.75" hidden="1">
      <c r="A50" s="779"/>
      <c r="B50" s="776"/>
      <c r="C50" s="800" t="s">
        <v>743</v>
      </c>
    </row>
    <row r="51" spans="1:3" ht="12.75" hidden="1">
      <c r="A51" s="779"/>
      <c r="B51" s="776"/>
      <c r="C51" s="800" t="s">
        <v>744</v>
      </c>
    </row>
    <row r="52" spans="1:3" ht="12.75" hidden="1">
      <c r="A52" s="779"/>
      <c r="B52" s="776"/>
      <c r="C52" s="800" t="s">
        <v>745</v>
      </c>
    </row>
    <row r="53" spans="1:3" ht="12.75" hidden="1">
      <c r="A53" s="779"/>
      <c r="B53" s="776"/>
      <c r="C53" s="800" t="s">
        <v>761</v>
      </c>
    </row>
    <row r="54" spans="1:3" ht="12.75" hidden="1">
      <c r="A54" s="779"/>
      <c r="B54" s="776"/>
      <c r="C54" s="800" t="s">
        <v>762</v>
      </c>
    </row>
    <row r="55" spans="1:3" ht="12.75" hidden="1">
      <c r="A55" s="779"/>
      <c r="B55" s="776"/>
      <c r="C55" s="800" t="s">
        <v>763</v>
      </c>
    </row>
    <row r="56" spans="1:3" ht="12.75" hidden="1">
      <c r="A56" s="779"/>
      <c r="B56" s="776"/>
      <c r="C56" s="800" t="s">
        <v>764</v>
      </c>
    </row>
    <row r="57" spans="1:3" ht="12.75" hidden="1">
      <c r="A57" s="779"/>
      <c r="B57" s="776"/>
      <c r="C57" s="776" t="s">
        <v>747</v>
      </c>
    </row>
    <row r="58" spans="1:3" ht="12.75" hidden="1">
      <c r="A58" s="779"/>
      <c r="B58" s="776"/>
      <c r="C58" s="776" t="s">
        <v>748</v>
      </c>
    </row>
    <row r="59" spans="1:3" ht="12.75" hidden="1">
      <c r="A59" s="779"/>
      <c r="B59" s="776"/>
      <c r="C59" s="801" t="s">
        <v>765</v>
      </c>
    </row>
    <row r="60" spans="1:3" ht="12.75" hidden="1">
      <c r="A60" s="779"/>
      <c r="B60" s="776"/>
      <c r="C60" s="801" t="s">
        <v>766</v>
      </c>
    </row>
    <row r="61" spans="1:3" ht="12.75" hidden="1">
      <c r="A61" s="779"/>
      <c r="B61" s="776"/>
      <c r="C61" s="785" t="s">
        <v>751</v>
      </c>
    </row>
    <row r="62" spans="1:3" ht="12.75" hidden="1">
      <c r="A62" s="779"/>
      <c r="B62" s="776"/>
      <c r="C62" s="785"/>
    </row>
    <row r="63" spans="1:3" ht="12.75" hidden="1">
      <c r="A63" s="802" t="s">
        <v>767</v>
      </c>
      <c r="B63" s="776"/>
      <c r="C63" s="776"/>
    </row>
    <row r="64" spans="1:3" ht="12.75" hidden="1">
      <c r="A64" s="802" t="s">
        <v>768</v>
      </c>
      <c r="B64" s="776"/>
      <c r="C64" s="776"/>
    </row>
    <row r="65" spans="2:3" ht="12.75" hidden="1">
      <c r="B65" s="803"/>
      <c r="C65" s="803"/>
    </row>
    <row r="66" spans="1:33" ht="15.75" customHeight="1">
      <c r="A66" s="1923" t="s">
        <v>769</v>
      </c>
      <c r="B66" s="1923"/>
      <c r="C66" s="1923"/>
      <c r="D66" s="1923"/>
      <c r="E66" s="1923"/>
      <c r="F66" s="1923"/>
      <c r="G66" s="1923"/>
      <c r="H66" s="1923"/>
      <c r="I66" s="1923"/>
      <c r="J66" s="1923"/>
      <c r="K66" s="1923"/>
      <c r="L66" s="1923"/>
      <c r="M66" s="1923"/>
      <c r="N66" s="1923"/>
      <c r="O66" s="1923"/>
      <c r="P66" s="1923"/>
      <c r="Q66" s="1923"/>
      <c r="R66" s="1923"/>
      <c r="S66" s="1923"/>
      <c r="T66" s="1923"/>
      <c r="U66" s="1923"/>
      <c r="V66" s="1923"/>
      <c r="W66" s="1923"/>
      <c r="X66" s="1923"/>
      <c r="Y66" s="1923"/>
      <c r="Z66" s="1923"/>
      <c r="AA66" s="1923"/>
      <c r="AB66" s="1923"/>
      <c r="AC66" s="1923"/>
      <c r="AD66" s="1923"/>
      <c r="AE66" s="1923"/>
      <c r="AF66" s="1923"/>
      <c r="AG66" s="1923"/>
    </row>
    <row r="67" spans="1:33" ht="15.75">
      <c r="A67" s="1924" t="s">
        <v>79</v>
      </c>
      <c r="B67" s="1924"/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4"/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</row>
    <row r="68" spans="1:34" ht="15.75" customHeight="1" thickBot="1">
      <c r="A68" s="804"/>
      <c r="B68" s="804"/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Z68" s="805"/>
      <c r="AA68" s="805"/>
      <c r="AB68" s="805"/>
      <c r="AC68" s="805"/>
      <c r="AF68" s="1919" t="s">
        <v>723</v>
      </c>
      <c r="AG68" s="1919"/>
      <c r="AH68" s="1919"/>
    </row>
    <row r="69" spans="1:34" ht="12.75" customHeight="1" thickTop="1">
      <c r="A69" s="1925" t="s">
        <v>724</v>
      </c>
      <c r="B69" s="1926"/>
      <c r="C69" s="1926"/>
      <c r="D69" s="806">
        <v>2010</v>
      </c>
      <c r="E69" s="806">
        <v>2011</v>
      </c>
      <c r="F69" s="806">
        <v>2012</v>
      </c>
      <c r="G69" s="807">
        <v>2013</v>
      </c>
      <c r="H69" s="807">
        <v>2013</v>
      </c>
      <c r="I69" s="807">
        <v>2013</v>
      </c>
      <c r="J69" s="807">
        <v>2013</v>
      </c>
      <c r="K69" s="807">
        <v>2013</v>
      </c>
      <c r="L69" s="807">
        <v>2013</v>
      </c>
      <c r="M69" s="807">
        <v>2013</v>
      </c>
      <c r="N69" s="807">
        <v>2014</v>
      </c>
      <c r="O69" s="807">
        <v>2014</v>
      </c>
      <c r="P69" s="807">
        <v>2014</v>
      </c>
      <c r="Q69" s="807">
        <v>2014</v>
      </c>
      <c r="R69" s="807">
        <v>2014</v>
      </c>
      <c r="S69" s="807">
        <v>2014</v>
      </c>
      <c r="T69" s="807">
        <v>2014</v>
      </c>
      <c r="U69" s="807">
        <v>2014</v>
      </c>
      <c r="V69" s="807">
        <v>2014</v>
      </c>
      <c r="W69" s="807">
        <v>2014</v>
      </c>
      <c r="X69" s="807">
        <v>2014</v>
      </c>
      <c r="Y69" s="807">
        <v>2014</v>
      </c>
      <c r="Z69" s="807">
        <v>2015</v>
      </c>
      <c r="AA69" s="807">
        <v>2015</v>
      </c>
      <c r="AB69" s="807">
        <v>2015</v>
      </c>
      <c r="AC69" s="807">
        <v>2015</v>
      </c>
      <c r="AD69" s="807">
        <v>2015</v>
      </c>
      <c r="AE69" s="807">
        <v>2015</v>
      </c>
      <c r="AF69" s="807">
        <v>2015</v>
      </c>
      <c r="AG69" s="807">
        <v>2015</v>
      </c>
      <c r="AH69" s="808">
        <v>2015</v>
      </c>
    </row>
    <row r="70" spans="1:34" ht="12.75">
      <c r="A70" s="1927" t="s">
        <v>676</v>
      </c>
      <c r="B70" s="1928"/>
      <c r="C70" s="1928"/>
      <c r="D70" s="809" t="s">
        <v>770</v>
      </c>
      <c r="E70" s="809" t="s">
        <v>770</v>
      </c>
      <c r="F70" s="809" t="s">
        <v>770</v>
      </c>
      <c r="G70" s="809" t="s">
        <v>771</v>
      </c>
      <c r="H70" s="809" t="s">
        <v>770</v>
      </c>
      <c r="I70" s="809" t="s">
        <v>772</v>
      </c>
      <c r="J70" s="809" t="s">
        <v>773</v>
      </c>
      <c r="K70" s="809" t="s">
        <v>774</v>
      </c>
      <c r="L70" s="809" t="s">
        <v>775</v>
      </c>
      <c r="M70" s="809" t="s">
        <v>776</v>
      </c>
      <c r="N70" s="809" t="s">
        <v>777</v>
      </c>
      <c r="O70" s="809" t="s">
        <v>778</v>
      </c>
      <c r="P70" s="809" t="s">
        <v>779</v>
      </c>
      <c r="Q70" s="809" t="s">
        <v>780</v>
      </c>
      <c r="R70" s="809" t="s">
        <v>712</v>
      </c>
      <c r="S70" s="809" t="s">
        <v>771</v>
      </c>
      <c r="T70" s="809" t="s">
        <v>770</v>
      </c>
      <c r="U70" s="809" t="s">
        <v>772</v>
      </c>
      <c r="V70" s="809" t="s">
        <v>773</v>
      </c>
      <c r="W70" s="809" t="s">
        <v>774</v>
      </c>
      <c r="X70" s="809" t="s">
        <v>775</v>
      </c>
      <c r="Y70" s="809" t="s">
        <v>776</v>
      </c>
      <c r="Z70" s="809" t="s">
        <v>777</v>
      </c>
      <c r="AA70" s="809" t="s">
        <v>778</v>
      </c>
      <c r="AB70" s="809" t="s">
        <v>779</v>
      </c>
      <c r="AC70" s="809" t="s">
        <v>780</v>
      </c>
      <c r="AD70" s="809" t="s">
        <v>712</v>
      </c>
      <c r="AE70" s="809" t="s">
        <v>771</v>
      </c>
      <c r="AF70" s="809" t="s">
        <v>770</v>
      </c>
      <c r="AG70" s="809" t="s">
        <v>772</v>
      </c>
      <c r="AH70" s="810" t="s">
        <v>773</v>
      </c>
    </row>
    <row r="71" spans="1:34" ht="12.75">
      <c r="A71" s="811" t="s">
        <v>781</v>
      </c>
      <c r="B71" s="812"/>
      <c r="C71" s="812"/>
      <c r="D71" s="813"/>
      <c r="E71" s="813"/>
      <c r="F71" s="813"/>
      <c r="G71" s="813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5"/>
      <c r="T71" s="814"/>
      <c r="U71" s="814"/>
      <c r="V71" s="814"/>
      <c r="W71" s="814"/>
      <c r="X71" s="814"/>
      <c r="Y71" s="814"/>
      <c r="Z71" s="814"/>
      <c r="AA71" s="814"/>
      <c r="AB71" s="814"/>
      <c r="AC71" s="814"/>
      <c r="AD71" s="814"/>
      <c r="AE71" s="814"/>
      <c r="AF71" s="814"/>
      <c r="AG71" s="814"/>
      <c r="AH71" s="816"/>
    </row>
    <row r="72" spans="1:34" ht="12.75">
      <c r="A72" s="811"/>
      <c r="B72" s="812" t="s">
        <v>734</v>
      </c>
      <c r="C72" s="812"/>
      <c r="D72" s="814"/>
      <c r="E72" s="814"/>
      <c r="F72" s="814"/>
      <c r="G72" s="813"/>
      <c r="H72" s="814"/>
      <c r="I72" s="814"/>
      <c r="J72" s="814"/>
      <c r="K72" s="814"/>
      <c r="L72" s="814"/>
      <c r="M72" s="814"/>
      <c r="N72" s="814"/>
      <c r="O72" s="814"/>
      <c r="P72" s="814"/>
      <c r="Q72" s="814"/>
      <c r="R72" s="814"/>
      <c r="S72" s="814"/>
      <c r="T72" s="814"/>
      <c r="U72" s="814"/>
      <c r="V72" s="814"/>
      <c r="W72" s="814"/>
      <c r="X72" s="814"/>
      <c r="Y72" s="814"/>
      <c r="Z72" s="814"/>
      <c r="AA72" s="814"/>
      <c r="AB72" s="814"/>
      <c r="AC72" s="814"/>
      <c r="AD72" s="814"/>
      <c r="AE72" s="814"/>
      <c r="AF72" s="814"/>
      <c r="AG72" s="814"/>
      <c r="AH72" s="816"/>
    </row>
    <row r="73" spans="1:34" ht="12.75">
      <c r="A73" s="811"/>
      <c r="B73" s="817" t="s">
        <v>631</v>
      </c>
      <c r="C73" s="817"/>
      <c r="D73" s="813" t="s">
        <v>17</v>
      </c>
      <c r="E73" s="813">
        <v>5.5</v>
      </c>
      <c r="F73" s="815">
        <v>5</v>
      </c>
      <c r="G73" s="815">
        <v>6</v>
      </c>
      <c r="H73" s="815">
        <v>6</v>
      </c>
      <c r="I73" s="815">
        <v>5</v>
      </c>
      <c r="J73" s="815">
        <v>5</v>
      </c>
      <c r="K73" s="815">
        <v>5</v>
      </c>
      <c r="L73" s="815">
        <v>5</v>
      </c>
      <c r="M73" s="815">
        <v>5</v>
      </c>
      <c r="N73" s="815">
        <v>5</v>
      </c>
      <c r="O73" s="815">
        <v>5</v>
      </c>
      <c r="P73" s="815">
        <v>5</v>
      </c>
      <c r="Q73" s="815">
        <v>5</v>
      </c>
      <c r="R73" s="815">
        <v>5</v>
      </c>
      <c r="S73" s="815">
        <v>5</v>
      </c>
      <c r="T73" s="815">
        <v>5</v>
      </c>
      <c r="U73" s="815">
        <v>6</v>
      </c>
      <c r="V73" s="815">
        <v>6</v>
      </c>
      <c r="W73" s="815">
        <v>6</v>
      </c>
      <c r="X73" s="815">
        <v>6</v>
      </c>
      <c r="Y73" s="815">
        <v>6</v>
      </c>
      <c r="Z73" s="815">
        <v>6</v>
      </c>
      <c r="AA73" s="815">
        <v>6</v>
      </c>
      <c r="AB73" s="815">
        <v>6</v>
      </c>
      <c r="AC73" s="815">
        <v>6</v>
      </c>
      <c r="AD73" s="815">
        <v>6</v>
      </c>
      <c r="AE73" s="815">
        <v>6</v>
      </c>
      <c r="AF73" s="815">
        <v>6</v>
      </c>
      <c r="AG73" s="815">
        <v>6</v>
      </c>
      <c r="AH73" s="818">
        <v>6</v>
      </c>
    </row>
    <row r="74" spans="1:34" ht="12.75">
      <c r="A74" s="811"/>
      <c r="B74" s="817" t="s">
        <v>782</v>
      </c>
      <c r="C74" s="817"/>
      <c r="D74" s="813">
        <v>5.5</v>
      </c>
      <c r="E74" s="813">
        <v>5.5</v>
      </c>
      <c r="F74" s="815">
        <v>5</v>
      </c>
      <c r="G74" s="815">
        <v>5.5</v>
      </c>
      <c r="H74" s="815">
        <v>5.5</v>
      </c>
      <c r="I74" s="815">
        <v>4.5</v>
      </c>
      <c r="J74" s="815">
        <v>4.5</v>
      </c>
      <c r="K74" s="815">
        <v>4.5</v>
      </c>
      <c r="L74" s="815">
        <v>4.5</v>
      </c>
      <c r="M74" s="815">
        <v>4.5</v>
      </c>
      <c r="N74" s="815">
        <v>4.5</v>
      </c>
      <c r="O74" s="815">
        <v>4.5</v>
      </c>
      <c r="P74" s="815">
        <v>4.5</v>
      </c>
      <c r="Q74" s="815">
        <v>4.5</v>
      </c>
      <c r="R74" s="815">
        <v>4.5</v>
      </c>
      <c r="S74" s="815">
        <v>4.5</v>
      </c>
      <c r="T74" s="815">
        <v>4.5</v>
      </c>
      <c r="U74" s="815">
        <v>5</v>
      </c>
      <c r="V74" s="815">
        <v>5</v>
      </c>
      <c r="W74" s="815">
        <v>5</v>
      </c>
      <c r="X74" s="815">
        <v>5</v>
      </c>
      <c r="Y74" s="815">
        <v>5</v>
      </c>
      <c r="Z74" s="815">
        <v>5</v>
      </c>
      <c r="AA74" s="815">
        <v>5</v>
      </c>
      <c r="AB74" s="815">
        <v>5</v>
      </c>
      <c r="AC74" s="815">
        <v>5</v>
      </c>
      <c r="AD74" s="815">
        <v>5</v>
      </c>
      <c r="AE74" s="815">
        <v>5</v>
      </c>
      <c r="AF74" s="815">
        <v>5</v>
      </c>
      <c r="AG74" s="815">
        <v>5</v>
      </c>
      <c r="AH74" s="818">
        <v>5</v>
      </c>
    </row>
    <row r="75" spans="1:34" ht="12.75">
      <c r="A75" s="811"/>
      <c r="B75" s="817" t="s">
        <v>634</v>
      </c>
      <c r="C75" s="817"/>
      <c r="D75" s="813">
        <v>5.5</v>
      </c>
      <c r="E75" s="813">
        <v>5.5</v>
      </c>
      <c r="F75" s="815">
        <v>5</v>
      </c>
      <c r="G75" s="815">
        <v>5</v>
      </c>
      <c r="H75" s="815">
        <v>5</v>
      </c>
      <c r="I75" s="815">
        <v>4</v>
      </c>
      <c r="J75" s="815">
        <v>4</v>
      </c>
      <c r="K75" s="815">
        <v>4</v>
      </c>
      <c r="L75" s="815">
        <v>4</v>
      </c>
      <c r="M75" s="815">
        <v>4</v>
      </c>
      <c r="N75" s="815">
        <v>4</v>
      </c>
      <c r="O75" s="815">
        <v>4</v>
      </c>
      <c r="P75" s="815">
        <v>4</v>
      </c>
      <c r="Q75" s="815">
        <v>4</v>
      </c>
      <c r="R75" s="815">
        <v>4</v>
      </c>
      <c r="S75" s="815">
        <v>4</v>
      </c>
      <c r="T75" s="815">
        <v>4</v>
      </c>
      <c r="U75" s="815">
        <v>4</v>
      </c>
      <c r="V75" s="815">
        <v>4</v>
      </c>
      <c r="W75" s="815">
        <v>4</v>
      </c>
      <c r="X75" s="815">
        <v>4</v>
      </c>
      <c r="Y75" s="815">
        <v>4</v>
      </c>
      <c r="Z75" s="815">
        <v>4</v>
      </c>
      <c r="AA75" s="815">
        <v>4</v>
      </c>
      <c r="AB75" s="815">
        <v>4</v>
      </c>
      <c r="AC75" s="815">
        <v>4</v>
      </c>
      <c r="AD75" s="815">
        <v>4</v>
      </c>
      <c r="AE75" s="815">
        <v>4</v>
      </c>
      <c r="AF75" s="815">
        <v>4</v>
      </c>
      <c r="AG75" s="815">
        <v>4</v>
      </c>
      <c r="AH75" s="818">
        <v>4</v>
      </c>
    </row>
    <row r="76" spans="1:34" ht="12.75">
      <c r="A76" s="750"/>
      <c r="B76" s="812" t="s">
        <v>783</v>
      </c>
      <c r="C76" s="812"/>
      <c r="D76" s="813">
        <v>6.5</v>
      </c>
      <c r="E76" s="815">
        <v>7</v>
      </c>
      <c r="F76" s="815">
        <v>7</v>
      </c>
      <c r="G76" s="815">
        <v>8</v>
      </c>
      <c r="H76" s="815">
        <v>8</v>
      </c>
      <c r="I76" s="815">
        <v>8</v>
      </c>
      <c r="J76" s="815">
        <v>8</v>
      </c>
      <c r="K76" s="815">
        <v>8</v>
      </c>
      <c r="L76" s="815">
        <v>8</v>
      </c>
      <c r="M76" s="815">
        <v>8</v>
      </c>
      <c r="N76" s="815">
        <v>8</v>
      </c>
      <c r="O76" s="815">
        <v>8</v>
      </c>
      <c r="P76" s="815">
        <v>8</v>
      </c>
      <c r="Q76" s="815">
        <v>8</v>
      </c>
      <c r="R76" s="815">
        <v>8</v>
      </c>
      <c r="S76" s="815">
        <v>8</v>
      </c>
      <c r="T76" s="815">
        <v>8</v>
      </c>
      <c r="U76" s="815">
        <v>8</v>
      </c>
      <c r="V76" s="815">
        <v>8</v>
      </c>
      <c r="W76" s="815">
        <v>8</v>
      </c>
      <c r="X76" s="815">
        <v>8</v>
      </c>
      <c r="Y76" s="815">
        <v>8</v>
      </c>
      <c r="Z76" s="815">
        <v>8</v>
      </c>
      <c r="AA76" s="815">
        <v>8</v>
      </c>
      <c r="AB76" s="815">
        <v>8</v>
      </c>
      <c r="AC76" s="815">
        <v>8</v>
      </c>
      <c r="AD76" s="815">
        <v>8</v>
      </c>
      <c r="AE76" s="815">
        <v>8</v>
      </c>
      <c r="AF76" s="815">
        <v>8</v>
      </c>
      <c r="AG76" s="815">
        <v>7</v>
      </c>
      <c r="AH76" s="818">
        <v>7</v>
      </c>
    </row>
    <row r="77" spans="1:34" s="803" customFormat="1" ht="12.75">
      <c r="A77" s="750"/>
      <c r="B77" s="812" t="s">
        <v>784</v>
      </c>
      <c r="C77" s="812"/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14"/>
      <c r="T77" s="814"/>
      <c r="U77" s="814"/>
      <c r="V77" s="814"/>
      <c r="W77" s="814"/>
      <c r="X77" s="814"/>
      <c r="Y77" s="814"/>
      <c r="Z77" s="814"/>
      <c r="AA77" s="814"/>
      <c r="AB77" s="814"/>
      <c r="AC77" s="814"/>
      <c r="AD77" s="814"/>
      <c r="AE77" s="814"/>
      <c r="AF77" s="814"/>
      <c r="AG77" s="814"/>
      <c r="AH77" s="816"/>
    </row>
    <row r="78" spans="1:34" s="803" customFormat="1" ht="12.75">
      <c r="A78" s="750"/>
      <c r="B78" s="812"/>
      <c r="C78" s="812" t="s">
        <v>785</v>
      </c>
      <c r="D78" s="813"/>
      <c r="E78" s="813">
        <v>1.5</v>
      </c>
      <c r="F78" s="813">
        <v>1.5</v>
      </c>
      <c r="G78" s="813">
        <v>1.5</v>
      </c>
      <c r="H78" s="815">
        <v>1.5</v>
      </c>
      <c r="I78" s="815">
        <v>1</v>
      </c>
      <c r="J78" s="815">
        <v>1</v>
      </c>
      <c r="K78" s="815">
        <v>1</v>
      </c>
      <c r="L78" s="815">
        <v>1</v>
      </c>
      <c r="M78" s="815">
        <v>1</v>
      </c>
      <c r="N78" s="815">
        <v>1</v>
      </c>
      <c r="O78" s="815">
        <v>1</v>
      </c>
      <c r="P78" s="815">
        <v>1</v>
      </c>
      <c r="Q78" s="815">
        <v>1</v>
      </c>
      <c r="R78" s="815">
        <v>1</v>
      </c>
      <c r="S78" s="815">
        <v>1</v>
      </c>
      <c r="T78" s="815">
        <v>1</v>
      </c>
      <c r="U78" s="815">
        <v>1</v>
      </c>
      <c r="V78" s="815">
        <v>1</v>
      </c>
      <c r="W78" s="815">
        <v>1</v>
      </c>
      <c r="X78" s="815">
        <v>1</v>
      </c>
      <c r="Y78" s="815">
        <v>1</v>
      </c>
      <c r="Z78" s="815">
        <v>1</v>
      </c>
      <c r="AA78" s="815">
        <v>1</v>
      </c>
      <c r="AB78" s="815">
        <v>1</v>
      </c>
      <c r="AC78" s="815">
        <v>1</v>
      </c>
      <c r="AD78" s="815">
        <v>1</v>
      </c>
      <c r="AE78" s="815">
        <v>1</v>
      </c>
      <c r="AF78" s="815">
        <v>1</v>
      </c>
      <c r="AG78" s="815">
        <v>1</v>
      </c>
      <c r="AH78" s="818">
        <v>1</v>
      </c>
    </row>
    <row r="79" spans="1:34" s="803" customFormat="1" ht="12.75" customHeight="1">
      <c r="A79" s="750"/>
      <c r="B79" s="812"/>
      <c r="C79" s="812" t="s">
        <v>786</v>
      </c>
      <c r="D79" s="819"/>
      <c r="E79" s="815">
        <v>7</v>
      </c>
      <c r="F79" s="815">
        <v>7</v>
      </c>
      <c r="G79" s="815">
        <v>6</v>
      </c>
      <c r="H79" s="815">
        <v>6</v>
      </c>
      <c r="I79" s="815">
        <v>5</v>
      </c>
      <c r="J79" s="815">
        <v>5</v>
      </c>
      <c r="K79" s="815">
        <v>5</v>
      </c>
      <c r="L79" s="815">
        <v>5</v>
      </c>
      <c r="M79" s="815">
        <v>5</v>
      </c>
      <c r="N79" s="815">
        <v>5</v>
      </c>
      <c r="O79" s="815">
        <v>5</v>
      </c>
      <c r="P79" s="815">
        <v>5</v>
      </c>
      <c r="Q79" s="815">
        <v>5</v>
      </c>
      <c r="R79" s="815">
        <v>5</v>
      </c>
      <c r="S79" s="815">
        <v>5</v>
      </c>
      <c r="T79" s="815">
        <v>5</v>
      </c>
      <c r="U79" s="815">
        <v>4</v>
      </c>
      <c r="V79" s="815">
        <v>4</v>
      </c>
      <c r="W79" s="815">
        <v>4</v>
      </c>
      <c r="X79" s="815">
        <v>4</v>
      </c>
      <c r="Y79" s="815">
        <v>4</v>
      </c>
      <c r="Z79" s="815">
        <v>4</v>
      </c>
      <c r="AA79" s="815">
        <v>4</v>
      </c>
      <c r="AB79" s="815">
        <v>4</v>
      </c>
      <c r="AC79" s="815">
        <v>4</v>
      </c>
      <c r="AD79" s="815">
        <v>4</v>
      </c>
      <c r="AE79" s="815">
        <v>4</v>
      </c>
      <c r="AF79" s="815">
        <v>4</v>
      </c>
      <c r="AG79" s="815">
        <v>4</v>
      </c>
      <c r="AH79" s="818">
        <v>4</v>
      </c>
    </row>
    <row r="80" spans="1:34" ht="12.75">
      <c r="A80" s="750"/>
      <c r="B80" s="812"/>
      <c r="C80" s="812" t="s">
        <v>787</v>
      </c>
      <c r="D80" s="820" t="s">
        <v>788</v>
      </c>
      <c r="E80" s="820" t="s">
        <v>788</v>
      </c>
      <c r="F80" s="820" t="s">
        <v>788</v>
      </c>
      <c r="G80" s="820" t="s">
        <v>788</v>
      </c>
      <c r="H80" s="820" t="s">
        <v>788</v>
      </c>
      <c r="I80" s="820" t="s">
        <v>788</v>
      </c>
      <c r="J80" s="820" t="s">
        <v>788</v>
      </c>
      <c r="K80" s="820" t="s">
        <v>788</v>
      </c>
      <c r="L80" s="820" t="s">
        <v>788</v>
      </c>
      <c r="M80" s="820" t="s">
        <v>788</v>
      </c>
      <c r="N80" s="820" t="s">
        <v>788</v>
      </c>
      <c r="O80" s="820" t="s">
        <v>788</v>
      </c>
      <c r="P80" s="820" t="s">
        <v>788</v>
      </c>
      <c r="Q80" s="820" t="s">
        <v>788</v>
      </c>
      <c r="R80" s="820" t="s">
        <v>788</v>
      </c>
      <c r="S80" s="820" t="s">
        <v>788</v>
      </c>
      <c r="T80" s="820" t="s">
        <v>788</v>
      </c>
      <c r="U80" s="820" t="s">
        <v>788</v>
      </c>
      <c r="V80" s="820" t="s">
        <v>788</v>
      </c>
      <c r="W80" s="820" t="s">
        <v>788</v>
      </c>
      <c r="X80" s="820" t="s">
        <v>788</v>
      </c>
      <c r="Y80" s="820" t="s">
        <v>788</v>
      </c>
      <c r="Z80" s="820" t="s">
        <v>788</v>
      </c>
      <c r="AA80" s="820" t="s">
        <v>788</v>
      </c>
      <c r="AB80" s="820" t="s">
        <v>788</v>
      </c>
      <c r="AC80" s="820" t="s">
        <v>788</v>
      </c>
      <c r="AD80" s="820" t="s">
        <v>788</v>
      </c>
      <c r="AE80" s="820" t="s">
        <v>788</v>
      </c>
      <c r="AF80" s="820" t="s">
        <v>788</v>
      </c>
      <c r="AG80" s="820" t="s">
        <v>788</v>
      </c>
      <c r="AH80" s="821" t="s">
        <v>788</v>
      </c>
    </row>
    <row r="81" spans="1:34" ht="12.75">
      <c r="A81" s="750"/>
      <c r="B81" s="812" t="s">
        <v>789</v>
      </c>
      <c r="C81" s="812"/>
      <c r="D81" s="820"/>
      <c r="E81" s="822"/>
      <c r="F81" s="822"/>
      <c r="G81" s="823">
        <v>8</v>
      </c>
      <c r="H81" s="823">
        <v>8</v>
      </c>
      <c r="I81" s="823">
        <v>8</v>
      </c>
      <c r="J81" s="823">
        <v>8</v>
      </c>
      <c r="K81" s="823">
        <v>8</v>
      </c>
      <c r="L81" s="823">
        <v>8</v>
      </c>
      <c r="M81" s="823">
        <v>8</v>
      </c>
      <c r="N81" s="823">
        <v>8</v>
      </c>
      <c r="O81" s="823">
        <v>8</v>
      </c>
      <c r="P81" s="823">
        <v>8</v>
      </c>
      <c r="Q81" s="823">
        <v>8</v>
      </c>
      <c r="R81" s="823">
        <v>8</v>
      </c>
      <c r="S81" s="823">
        <v>8</v>
      </c>
      <c r="T81" s="823">
        <v>8</v>
      </c>
      <c r="U81" s="823">
        <v>8</v>
      </c>
      <c r="V81" s="823">
        <v>8</v>
      </c>
      <c r="W81" s="823">
        <v>8</v>
      </c>
      <c r="X81" s="823">
        <v>8</v>
      </c>
      <c r="Y81" s="823">
        <v>8</v>
      </c>
      <c r="Z81" s="823">
        <v>8</v>
      </c>
      <c r="AA81" s="823">
        <v>8</v>
      </c>
      <c r="AB81" s="823">
        <v>8</v>
      </c>
      <c r="AC81" s="823">
        <v>8</v>
      </c>
      <c r="AD81" s="823">
        <v>8</v>
      </c>
      <c r="AE81" s="823">
        <v>8</v>
      </c>
      <c r="AF81" s="823">
        <v>8</v>
      </c>
      <c r="AG81" s="823">
        <v>7</v>
      </c>
      <c r="AH81" s="824">
        <v>7</v>
      </c>
    </row>
    <row r="82" spans="1:34" ht="12.75">
      <c r="A82" s="762"/>
      <c r="B82" s="825" t="s">
        <v>790</v>
      </c>
      <c r="C82" s="825"/>
      <c r="D82" s="819">
        <v>3</v>
      </c>
      <c r="E82" s="819">
        <v>3</v>
      </c>
      <c r="F82" s="819">
        <v>3</v>
      </c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  <c r="Z82" s="826"/>
      <c r="AA82" s="826"/>
      <c r="AB82" s="826"/>
      <c r="AC82" s="826"/>
      <c r="AD82" s="826"/>
      <c r="AE82" s="826"/>
      <c r="AF82" s="826"/>
      <c r="AG82" s="826"/>
      <c r="AH82" s="827"/>
    </row>
    <row r="83" spans="1:34" ht="12.75">
      <c r="A83" s="811" t="s">
        <v>791</v>
      </c>
      <c r="B83" s="812"/>
      <c r="C83" s="812"/>
      <c r="D83" s="828"/>
      <c r="E83" s="828"/>
      <c r="F83" s="828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0"/>
      <c r="R83" s="820"/>
      <c r="S83" s="820"/>
      <c r="T83" s="820"/>
      <c r="U83" s="820"/>
      <c r="V83" s="820"/>
      <c r="W83" s="820"/>
      <c r="X83" s="820"/>
      <c r="Y83" s="820"/>
      <c r="Z83" s="820"/>
      <c r="AA83" s="820"/>
      <c r="AB83" s="820"/>
      <c r="AC83" s="820"/>
      <c r="AD83" s="820"/>
      <c r="AE83" s="820"/>
      <c r="AF83" s="820"/>
      <c r="AG83" s="820"/>
      <c r="AH83" s="821"/>
    </row>
    <row r="84" spans="1:34" s="803" customFormat="1" ht="12.75">
      <c r="A84" s="811"/>
      <c r="B84" s="829" t="s">
        <v>792</v>
      </c>
      <c r="C84" s="812"/>
      <c r="D84" s="828">
        <v>8.7</v>
      </c>
      <c r="E84" s="828">
        <v>8.08</v>
      </c>
      <c r="F84" s="828">
        <v>0.1</v>
      </c>
      <c r="G84" s="828">
        <v>1.7747</v>
      </c>
      <c r="H84" s="828">
        <v>0.5529571428571429</v>
      </c>
      <c r="I84" s="828">
        <v>0.13</v>
      </c>
      <c r="J84" s="828">
        <v>0.0968</v>
      </c>
      <c r="K84" s="828">
        <v>0.04</v>
      </c>
      <c r="L84" s="828">
        <v>0.0171</v>
      </c>
      <c r="M84" s="828">
        <v>0.0112</v>
      </c>
      <c r="N84" s="828">
        <v>0.2514</v>
      </c>
      <c r="O84" s="828">
        <v>0.0769</v>
      </c>
      <c r="P84" s="828">
        <v>0.025028571428571428</v>
      </c>
      <c r="Q84" s="828">
        <v>0.02</v>
      </c>
      <c r="R84" s="828">
        <v>0.01</v>
      </c>
      <c r="S84" s="828">
        <v>0.04</v>
      </c>
      <c r="T84" s="828">
        <v>0.01</v>
      </c>
      <c r="U84" s="830">
        <v>0.0015</v>
      </c>
      <c r="V84" s="830">
        <v>0.0032</v>
      </c>
      <c r="W84" s="830">
        <v>0.3255</v>
      </c>
      <c r="X84" s="830">
        <v>0.3916</v>
      </c>
      <c r="Y84" s="830">
        <v>0.059</v>
      </c>
      <c r="Z84" s="830" t="s">
        <v>3</v>
      </c>
      <c r="AA84" s="830" t="s">
        <v>3</v>
      </c>
      <c r="AB84" s="830" t="s">
        <v>3</v>
      </c>
      <c r="AC84" s="830" t="s">
        <v>3</v>
      </c>
      <c r="AD84" s="830" t="s">
        <v>3</v>
      </c>
      <c r="AE84" s="830" t="s">
        <v>3</v>
      </c>
      <c r="AF84" s="830" t="s">
        <v>3</v>
      </c>
      <c r="AG84" s="830" t="s">
        <v>3</v>
      </c>
      <c r="AH84" s="831" t="s">
        <v>3</v>
      </c>
    </row>
    <row r="85" spans="1:34" ht="12.75">
      <c r="A85" s="750"/>
      <c r="B85" s="829" t="s">
        <v>793</v>
      </c>
      <c r="C85" s="812"/>
      <c r="D85" s="828">
        <v>8.13</v>
      </c>
      <c r="E85" s="828">
        <v>8.52</v>
      </c>
      <c r="F85" s="828">
        <v>1.15</v>
      </c>
      <c r="G85" s="828">
        <v>2.665178033830017</v>
      </c>
      <c r="H85" s="828">
        <v>1.1949270430302494</v>
      </c>
      <c r="I85" s="828">
        <v>0.25</v>
      </c>
      <c r="J85" s="828">
        <v>0.1401</v>
      </c>
      <c r="K85" s="828">
        <v>0.07</v>
      </c>
      <c r="L85" s="828">
        <v>0.03</v>
      </c>
      <c r="M85" s="828">
        <v>0.08</v>
      </c>
      <c r="N85" s="828">
        <v>0.4707958107442089</v>
      </c>
      <c r="O85" s="828">
        <v>0.234</v>
      </c>
      <c r="P85" s="828">
        <v>0.07589681227455514</v>
      </c>
      <c r="Q85" s="828">
        <v>0.06</v>
      </c>
      <c r="R85" s="828">
        <v>0.04</v>
      </c>
      <c r="S85" s="828">
        <v>0.13</v>
      </c>
      <c r="T85" s="828">
        <v>0.02</v>
      </c>
      <c r="U85" s="830">
        <v>0.0044</v>
      </c>
      <c r="V85" s="830">
        <v>0.0656</v>
      </c>
      <c r="W85" s="830">
        <v>0.9267</v>
      </c>
      <c r="X85" s="830">
        <v>0.5235</v>
      </c>
      <c r="Y85" s="830">
        <v>0.128</v>
      </c>
      <c r="Z85" s="830">
        <v>0.1551</v>
      </c>
      <c r="AA85" s="830">
        <v>0.7409</v>
      </c>
      <c r="AB85" s="830">
        <v>1.1286</v>
      </c>
      <c r="AC85" s="830">
        <v>0.687</v>
      </c>
      <c r="AD85" s="830">
        <v>0.5904</v>
      </c>
      <c r="AE85" s="830">
        <v>0.3719</v>
      </c>
      <c r="AF85" s="830">
        <v>0.1739</v>
      </c>
      <c r="AG85" s="830">
        <v>0.9477779527559054</v>
      </c>
      <c r="AH85" s="832">
        <v>2.22</v>
      </c>
    </row>
    <row r="86" spans="1:34" s="833" customFormat="1" ht="12.75">
      <c r="A86" s="750"/>
      <c r="B86" s="829" t="s">
        <v>794</v>
      </c>
      <c r="C86" s="812"/>
      <c r="D86" s="828">
        <v>8.28</v>
      </c>
      <c r="E86" s="828">
        <v>8.59</v>
      </c>
      <c r="F86" s="828">
        <v>1.96</v>
      </c>
      <c r="G86" s="828">
        <v>2.625707377362713</v>
      </c>
      <c r="H86" s="828">
        <v>1.6011029109423673</v>
      </c>
      <c r="I86" s="828">
        <v>0</v>
      </c>
      <c r="J86" s="828">
        <v>0.6906</v>
      </c>
      <c r="K86" s="828">
        <v>0.42</v>
      </c>
      <c r="L86" s="828">
        <v>0.2173</v>
      </c>
      <c r="M86" s="828">
        <v>0.4599</v>
      </c>
      <c r="N86" s="828">
        <v>0.9307730932022839</v>
      </c>
      <c r="O86" s="828" t="s">
        <v>3</v>
      </c>
      <c r="P86" s="828">
        <v>0.5262407407407408</v>
      </c>
      <c r="Q86" s="828">
        <v>0.26</v>
      </c>
      <c r="R86" s="828">
        <v>0.13</v>
      </c>
      <c r="S86" s="828">
        <v>0.38</v>
      </c>
      <c r="T86" s="828">
        <v>0.42</v>
      </c>
      <c r="U86" s="828" t="s">
        <v>3</v>
      </c>
      <c r="V86" s="828">
        <v>0.157</v>
      </c>
      <c r="W86" s="828">
        <v>0.9</v>
      </c>
      <c r="X86" s="828">
        <v>1.2073</v>
      </c>
      <c r="Y86" s="828">
        <v>0.3029</v>
      </c>
      <c r="Z86" s="828">
        <v>0.2288</v>
      </c>
      <c r="AA86" s="828" t="s">
        <v>3</v>
      </c>
      <c r="AB86" s="830">
        <v>1.2528</v>
      </c>
      <c r="AC86" s="830">
        <v>0.8742</v>
      </c>
      <c r="AD86" s="830">
        <v>0.9045</v>
      </c>
      <c r="AE86" s="830">
        <v>0.6827</v>
      </c>
      <c r="AF86" s="830">
        <v>0.5648</v>
      </c>
      <c r="AG86" s="830" t="s">
        <v>3</v>
      </c>
      <c r="AH86" s="832">
        <v>3.12</v>
      </c>
    </row>
    <row r="87" spans="1:34" ht="15.75" customHeight="1">
      <c r="A87" s="750"/>
      <c r="B87" s="829" t="s">
        <v>795</v>
      </c>
      <c r="C87" s="812"/>
      <c r="D87" s="828">
        <v>7.28</v>
      </c>
      <c r="E87" s="828">
        <v>8.6105</v>
      </c>
      <c r="F87" s="828">
        <v>2.72</v>
      </c>
      <c r="G87" s="828" t="s">
        <v>3</v>
      </c>
      <c r="H87" s="828">
        <v>2.713382091805048</v>
      </c>
      <c r="I87" s="828">
        <v>0</v>
      </c>
      <c r="J87" s="828">
        <v>1.0019</v>
      </c>
      <c r="K87" s="828">
        <v>0.79</v>
      </c>
      <c r="L87" s="828">
        <v>0.5</v>
      </c>
      <c r="M87" s="828">
        <v>0.75</v>
      </c>
      <c r="N87" s="828">
        <v>1.061509865470852</v>
      </c>
      <c r="O87" s="828" t="s">
        <v>3</v>
      </c>
      <c r="P87" s="828">
        <v>0.8337058823529412</v>
      </c>
      <c r="Q87" s="828">
        <v>0.68</v>
      </c>
      <c r="R87" s="828">
        <v>0.64</v>
      </c>
      <c r="S87" s="828">
        <v>2.2</v>
      </c>
      <c r="T87" s="828">
        <v>0.72</v>
      </c>
      <c r="U87" s="828" t="s">
        <v>3</v>
      </c>
      <c r="V87" s="828">
        <v>0.54</v>
      </c>
      <c r="W87" s="828">
        <v>0.9349</v>
      </c>
      <c r="X87" s="828">
        <v>0.8726</v>
      </c>
      <c r="Y87" s="828">
        <v>0.5803</v>
      </c>
      <c r="Z87" s="828">
        <v>0.369</v>
      </c>
      <c r="AA87" s="828" t="s">
        <v>3</v>
      </c>
      <c r="AB87" s="830">
        <v>1.3759</v>
      </c>
      <c r="AC87" s="830">
        <v>1.1623</v>
      </c>
      <c r="AD87" s="830">
        <v>0.9827</v>
      </c>
      <c r="AE87" s="830" t="s">
        <v>3</v>
      </c>
      <c r="AF87" s="830">
        <v>0.7579</v>
      </c>
      <c r="AG87" s="830" t="s">
        <v>3</v>
      </c>
      <c r="AH87" s="832">
        <v>3.04</v>
      </c>
    </row>
    <row r="88" spans="1:34" ht="15.75" customHeight="1">
      <c r="A88" s="750"/>
      <c r="B88" s="812" t="s">
        <v>732</v>
      </c>
      <c r="C88" s="812"/>
      <c r="D88" s="828" t="s">
        <v>796</v>
      </c>
      <c r="E88" s="828" t="s">
        <v>797</v>
      </c>
      <c r="F88" s="828" t="s">
        <v>797</v>
      </c>
      <c r="G88" s="828" t="s">
        <v>797</v>
      </c>
      <c r="H88" s="828" t="s">
        <v>797</v>
      </c>
      <c r="I88" s="828" t="s">
        <v>797</v>
      </c>
      <c r="J88" s="828" t="s">
        <v>797</v>
      </c>
      <c r="K88" s="828" t="s">
        <v>797</v>
      </c>
      <c r="L88" s="828" t="s">
        <v>797</v>
      </c>
      <c r="M88" s="828" t="s">
        <v>798</v>
      </c>
      <c r="N88" s="828" t="s">
        <v>798</v>
      </c>
      <c r="O88" s="828" t="s">
        <v>798</v>
      </c>
      <c r="P88" s="828" t="s">
        <v>798</v>
      </c>
      <c r="Q88" s="828" t="s">
        <v>798</v>
      </c>
      <c r="R88" s="828" t="s">
        <v>798</v>
      </c>
      <c r="S88" s="828" t="s">
        <v>798</v>
      </c>
      <c r="T88" s="828" t="s">
        <v>798</v>
      </c>
      <c r="U88" s="828" t="s">
        <v>798</v>
      </c>
      <c r="V88" s="828" t="s">
        <v>798</v>
      </c>
      <c r="W88" s="828" t="s">
        <v>798</v>
      </c>
      <c r="X88" s="828" t="s">
        <v>798</v>
      </c>
      <c r="Y88" s="828" t="s">
        <v>798</v>
      </c>
      <c r="Z88" s="828" t="s">
        <v>798</v>
      </c>
      <c r="AA88" s="828" t="s">
        <v>798</v>
      </c>
      <c r="AB88" s="828" t="s">
        <v>798</v>
      </c>
      <c r="AC88" s="828" t="s">
        <v>798</v>
      </c>
      <c r="AD88" s="828" t="s">
        <v>798</v>
      </c>
      <c r="AE88" s="828" t="s">
        <v>799</v>
      </c>
      <c r="AF88" s="828" t="s">
        <v>800</v>
      </c>
      <c r="AG88" s="828" t="s">
        <v>800</v>
      </c>
      <c r="AH88" s="832" t="s">
        <v>800</v>
      </c>
    </row>
    <row r="89" spans="1:34" ht="15.75" customHeight="1">
      <c r="A89" s="750"/>
      <c r="B89" s="825" t="s">
        <v>801</v>
      </c>
      <c r="C89" s="812"/>
      <c r="D89" s="828" t="s">
        <v>802</v>
      </c>
      <c r="E89" s="828" t="s">
        <v>803</v>
      </c>
      <c r="F89" s="828" t="s">
        <v>803</v>
      </c>
      <c r="G89" s="828" t="s">
        <v>803</v>
      </c>
      <c r="H89" s="828" t="s">
        <v>803</v>
      </c>
      <c r="I89" s="828" t="s">
        <v>804</v>
      </c>
      <c r="J89" s="828" t="s">
        <v>804</v>
      </c>
      <c r="K89" s="828" t="s">
        <v>804</v>
      </c>
      <c r="L89" s="828" t="s">
        <v>803</v>
      </c>
      <c r="M89" s="828" t="s">
        <v>803</v>
      </c>
      <c r="N89" s="828" t="s">
        <v>803</v>
      </c>
      <c r="O89" s="828" t="s">
        <v>803</v>
      </c>
      <c r="P89" s="828" t="s">
        <v>803</v>
      </c>
      <c r="Q89" s="828" t="s">
        <v>803</v>
      </c>
      <c r="R89" s="828" t="s">
        <v>803</v>
      </c>
      <c r="S89" s="828" t="s">
        <v>803</v>
      </c>
      <c r="T89" s="828" t="s">
        <v>803</v>
      </c>
      <c r="U89" s="828" t="s">
        <v>803</v>
      </c>
      <c r="V89" s="828" t="s">
        <v>803</v>
      </c>
      <c r="W89" s="828" t="s">
        <v>803</v>
      </c>
      <c r="X89" s="828" t="s">
        <v>803</v>
      </c>
      <c r="Y89" s="828" t="s">
        <v>803</v>
      </c>
      <c r="Z89" s="828" t="s">
        <v>803</v>
      </c>
      <c r="AA89" s="828" t="s">
        <v>803</v>
      </c>
      <c r="AB89" s="828" t="s">
        <v>803</v>
      </c>
      <c r="AC89" s="828" t="s">
        <v>803</v>
      </c>
      <c r="AD89" s="828" t="s">
        <v>803</v>
      </c>
      <c r="AE89" s="828" t="s">
        <v>803</v>
      </c>
      <c r="AF89" s="828" t="s">
        <v>803</v>
      </c>
      <c r="AG89" s="828" t="s">
        <v>803</v>
      </c>
      <c r="AH89" s="832" t="s">
        <v>803</v>
      </c>
    </row>
    <row r="90" spans="1:34" ht="15.75" customHeight="1">
      <c r="A90" s="834" t="s">
        <v>805</v>
      </c>
      <c r="B90" s="835"/>
      <c r="C90" s="836"/>
      <c r="D90" s="837">
        <v>6.57</v>
      </c>
      <c r="E90" s="837">
        <v>8.22</v>
      </c>
      <c r="F90" s="837">
        <v>0.86</v>
      </c>
      <c r="G90" s="837">
        <v>1.3649886601894599</v>
      </c>
      <c r="H90" s="837">
        <v>0.86</v>
      </c>
      <c r="I90" s="837">
        <v>0.3</v>
      </c>
      <c r="J90" s="837">
        <v>0.27</v>
      </c>
      <c r="K90" s="837">
        <v>0.25</v>
      </c>
      <c r="L90" s="837">
        <v>0.22459140275275666</v>
      </c>
      <c r="M90" s="837">
        <v>0.20374838574155063</v>
      </c>
      <c r="N90" s="837">
        <v>0.21</v>
      </c>
      <c r="O90" s="837">
        <v>0.20773918429166563</v>
      </c>
      <c r="P90" s="837">
        <v>0.2017363513916063</v>
      </c>
      <c r="Q90" s="837">
        <v>0.19</v>
      </c>
      <c r="R90" s="837">
        <v>0.19</v>
      </c>
      <c r="S90" s="837">
        <v>0.18</v>
      </c>
      <c r="T90" s="837">
        <v>0.1633696910001769</v>
      </c>
      <c r="U90" s="837">
        <v>0.15</v>
      </c>
      <c r="V90" s="837">
        <v>0.17</v>
      </c>
      <c r="W90" s="837">
        <v>1.03</v>
      </c>
      <c r="X90" s="837">
        <v>0.42</v>
      </c>
      <c r="Y90" s="838">
        <v>0.15</v>
      </c>
      <c r="Z90" s="837">
        <v>0.15</v>
      </c>
      <c r="AA90" s="837">
        <v>2.23</v>
      </c>
      <c r="AB90" s="837">
        <v>1.8</v>
      </c>
      <c r="AC90" s="837">
        <v>0.64</v>
      </c>
      <c r="AD90" s="837">
        <v>0.44</v>
      </c>
      <c r="AE90" s="837">
        <v>0.24</v>
      </c>
      <c r="AF90" s="837">
        <v>1.01</v>
      </c>
      <c r="AG90" s="837">
        <v>0.7392803128066334</v>
      </c>
      <c r="AH90" s="839">
        <v>1.45</v>
      </c>
    </row>
    <row r="91" spans="1:34" ht="15.75" customHeight="1">
      <c r="A91" s="840" t="s">
        <v>806</v>
      </c>
      <c r="B91" s="841"/>
      <c r="C91" s="836"/>
      <c r="D91" s="842"/>
      <c r="E91" s="842"/>
      <c r="F91" s="843">
        <v>6.171809923677013</v>
      </c>
      <c r="G91" s="837">
        <v>5.2</v>
      </c>
      <c r="H91" s="837">
        <v>5.25</v>
      </c>
      <c r="I91" s="837">
        <v>5.13</v>
      </c>
      <c r="J91" s="837">
        <v>5.01</v>
      </c>
      <c r="K91" s="837">
        <v>4.89</v>
      </c>
      <c r="L91" s="837">
        <v>4.86</v>
      </c>
      <c r="M91" s="837">
        <v>4.75</v>
      </c>
      <c r="N91" s="837">
        <v>4.68</v>
      </c>
      <c r="O91" s="837">
        <v>4.61</v>
      </c>
      <c r="P91" s="837">
        <v>4.45</v>
      </c>
      <c r="Q91" s="837">
        <v>4.3</v>
      </c>
      <c r="R91" s="837">
        <v>4.26</v>
      </c>
      <c r="S91" s="837">
        <v>4.22</v>
      </c>
      <c r="T91" s="837">
        <v>4.093039677595375</v>
      </c>
      <c r="U91" s="837">
        <v>3.99</v>
      </c>
      <c r="V91" s="837">
        <v>3.9028606805380788</v>
      </c>
      <c r="W91" s="837">
        <v>3.7938564896258735</v>
      </c>
      <c r="X91" s="837">
        <v>3.813646481799705</v>
      </c>
      <c r="Y91" s="838">
        <v>3.76</v>
      </c>
      <c r="Z91" s="837">
        <v>3.7486832454511747</v>
      </c>
      <c r="AA91" s="837">
        <v>3.84</v>
      </c>
      <c r="AB91" s="837">
        <v>3.79</v>
      </c>
      <c r="AC91" s="837">
        <v>4.07</v>
      </c>
      <c r="AD91" s="837">
        <v>4.06</v>
      </c>
      <c r="AE91" s="837">
        <v>4.05</v>
      </c>
      <c r="AF91" s="837">
        <v>3.94</v>
      </c>
      <c r="AG91" s="837">
        <v>3.9</v>
      </c>
      <c r="AH91" s="839">
        <v>3.73</v>
      </c>
    </row>
    <row r="92" spans="1:34" ht="15.75" customHeight="1">
      <c r="A92" s="840" t="s">
        <v>807</v>
      </c>
      <c r="B92" s="844"/>
      <c r="C92" s="844"/>
      <c r="D92" s="842"/>
      <c r="E92" s="842"/>
      <c r="F92" s="845">
        <v>12.402829832416426</v>
      </c>
      <c r="G92" s="837">
        <v>12.34</v>
      </c>
      <c r="H92" s="837">
        <v>12.09</v>
      </c>
      <c r="I92" s="837">
        <v>12.1</v>
      </c>
      <c r="J92" s="837">
        <v>11.95</v>
      </c>
      <c r="K92" s="837">
        <v>11.78</v>
      </c>
      <c r="L92" s="837">
        <v>11.79</v>
      </c>
      <c r="M92" s="837">
        <v>11.48</v>
      </c>
      <c r="N92" s="837">
        <v>11.53</v>
      </c>
      <c r="O92" s="837">
        <v>11.37</v>
      </c>
      <c r="P92" s="837">
        <v>11.18</v>
      </c>
      <c r="Q92" s="837">
        <v>10.915791628170691</v>
      </c>
      <c r="R92" s="837">
        <v>10.82</v>
      </c>
      <c r="S92" s="837">
        <v>10.81</v>
      </c>
      <c r="T92" s="837">
        <v>10.54995071060591</v>
      </c>
      <c r="U92" s="837">
        <v>10.3</v>
      </c>
      <c r="V92" s="837">
        <v>10.226252086741528</v>
      </c>
      <c r="W92" s="837">
        <v>10.135310047775658</v>
      </c>
      <c r="X92" s="837">
        <v>9.937237232078088</v>
      </c>
      <c r="Y92" s="838">
        <v>9.94</v>
      </c>
      <c r="Z92" s="837">
        <v>9.818236657250683</v>
      </c>
      <c r="AA92" s="837">
        <v>9.67</v>
      </c>
      <c r="AB92" s="837">
        <v>9.56</v>
      </c>
      <c r="AC92" s="837">
        <v>9.64</v>
      </c>
      <c r="AD92" s="837">
        <v>9.65</v>
      </c>
      <c r="AE92" s="837">
        <v>9.59</v>
      </c>
      <c r="AF92" s="837">
        <v>9.62</v>
      </c>
      <c r="AG92" s="837">
        <v>9.61</v>
      </c>
      <c r="AH92" s="839">
        <v>9.54</v>
      </c>
    </row>
    <row r="93" spans="1:34" ht="15.75" customHeight="1" thickBot="1">
      <c r="A93" s="846" t="s">
        <v>808</v>
      </c>
      <c r="B93" s="847"/>
      <c r="C93" s="847"/>
      <c r="D93" s="848"/>
      <c r="E93" s="848"/>
      <c r="F93" s="848"/>
      <c r="G93" s="849">
        <v>9.84</v>
      </c>
      <c r="H93" s="849">
        <v>9.83</v>
      </c>
      <c r="I93" s="849">
        <v>9.63</v>
      </c>
      <c r="J93" s="849">
        <v>9.35</v>
      </c>
      <c r="K93" s="849">
        <v>9.23</v>
      </c>
      <c r="L93" s="849">
        <v>9.03</v>
      </c>
      <c r="M93" s="849">
        <v>8.86</v>
      </c>
      <c r="N93" s="849">
        <v>8.75</v>
      </c>
      <c r="O93" s="849">
        <v>8.58</v>
      </c>
      <c r="P93" s="849">
        <v>8.55</v>
      </c>
      <c r="Q93" s="849">
        <v>8.38</v>
      </c>
      <c r="R93" s="849">
        <v>8.31</v>
      </c>
      <c r="S93" s="849">
        <v>8.23</v>
      </c>
      <c r="T93" s="849">
        <v>8.36</v>
      </c>
      <c r="U93" s="849">
        <v>7.68</v>
      </c>
      <c r="V93" s="849">
        <v>7.9</v>
      </c>
      <c r="W93" s="849">
        <v>7.73</v>
      </c>
      <c r="X93" s="849">
        <v>7.46</v>
      </c>
      <c r="Y93" s="849">
        <v>7.44</v>
      </c>
      <c r="Z93" s="849">
        <v>7.49</v>
      </c>
      <c r="AA93" s="849">
        <v>7.51</v>
      </c>
      <c r="AB93" s="849">
        <v>7.52</v>
      </c>
      <c r="AC93" s="849">
        <v>7.68</v>
      </c>
      <c r="AD93" s="849">
        <v>7.76</v>
      </c>
      <c r="AE93" s="849">
        <v>7.69</v>
      </c>
      <c r="AF93" s="849">
        <v>7.88</v>
      </c>
      <c r="AG93" s="849">
        <v>7.18</v>
      </c>
      <c r="AH93" s="850">
        <v>7.21</v>
      </c>
    </row>
    <row r="94" spans="1:13" ht="12" customHeight="1" thickTop="1">
      <c r="A94" s="112"/>
      <c r="B94" s="851"/>
      <c r="C94" s="851"/>
      <c r="D94" s="852"/>
      <c r="E94" s="852"/>
      <c r="F94" s="852"/>
      <c r="H94" s="853"/>
      <c r="I94" s="853"/>
      <c r="J94" s="853"/>
      <c r="K94" s="853"/>
      <c r="L94" s="853"/>
      <c r="M94" s="853"/>
    </row>
    <row r="95" spans="1:34" ht="15.75" customHeight="1">
      <c r="A95" s="854" t="s">
        <v>809</v>
      </c>
      <c r="B95" s="776"/>
      <c r="C95" s="776"/>
      <c r="AA95" s="855"/>
      <c r="AB95" s="855"/>
      <c r="AC95" s="855"/>
      <c r="AD95" s="855"/>
      <c r="AE95" s="855"/>
      <c r="AF95" s="855"/>
      <c r="AG95" s="855"/>
      <c r="AH95" s="855"/>
    </row>
    <row r="96" spans="1:7" ht="12.75">
      <c r="A96" s="856" t="s">
        <v>810</v>
      </c>
      <c r="B96" s="121"/>
      <c r="C96" s="121"/>
      <c r="D96" s="121"/>
      <c r="E96" s="121"/>
      <c r="F96" s="121"/>
      <c r="G96" s="121"/>
    </row>
    <row r="97" spans="1:5" ht="12.75">
      <c r="A97" s="801" t="s">
        <v>811</v>
      </c>
      <c r="B97" s="801"/>
      <c r="C97" s="801"/>
      <c r="D97" s="801"/>
      <c r="E97" s="801"/>
    </row>
    <row r="98" spans="1:3" ht="12.75">
      <c r="A98" s="1918" t="s">
        <v>812</v>
      </c>
      <c r="B98" s="1918"/>
      <c r="C98" s="1918"/>
    </row>
    <row r="99" spans="1:3" ht="12.75">
      <c r="A99" s="1918"/>
      <c r="B99" s="1918"/>
      <c r="C99" s="1918"/>
    </row>
    <row r="100" spans="1:3" ht="12.75">
      <c r="A100" s="794"/>
      <c r="B100" s="776"/>
      <c r="C100" s="776"/>
    </row>
    <row r="101" spans="1:3" ht="12.75">
      <c r="A101" s="776"/>
      <c r="B101" s="776"/>
      <c r="C101" s="776"/>
    </row>
    <row r="102" spans="1:3" ht="12.75">
      <c r="A102" s="776"/>
      <c r="B102" s="785"/>
      <c r="C102" s="776"/>
    </row>
    <row r="103" spans="1:3" ht="12.75">
      <c r="A103" s="776"/>
      <c r="B103" s="776"/>
      <c r="C103" s="776"/>
    </row>
    <row r="104" spans="1:3" ht="12.75">
      <c r="A104" s="776"/>
      <c r="B104" s="776"/>
      <c r="C104" s="776"/>
    </row>
    <row r="105" spans="1:3" ht="12.75">
      <c r="A105" s="776"/>
      <c r="B105" s="776"/>
      <c r="C105" s="776"/>
    </row>
    <row r="106" spans="1:3" ht="12.75">
      <c r="A106" s="776"/>
      <c r="B106" s="776"/>
      <c r="C106" s="776"/>
    </row>
    <row r="107" spans="1:3" ht="12.75">
      <c r="A107" s="776"/>
      <c r="B107" s="776"/>
      <c r="C107" s="776"/>
    </row>
    <row r="108" spans="1:3" ht="12.75">
      <c r="A108" s="776"/>
      <c r="B108" s="776"/>
      <c r="C108" s="776"/>
    </row>
    <row r="109" spans="1:3" ht="12.75">
      <c r="A109" s="794"/>
      <c r="B109" s="776"/>
      <c r="C109" s="776"/>
    </row>
    <row r="110" spans="1:3" ht="12.75">
      <c r="A110" s="794"/>
      <c r="B110" s="785"/>
      <c r="C110" s="776"/>
    </row>
    <row r="111" spans="1:3" ht="12.75">
      <c r="A111" s="776"/>
      <c r="B111" s="785"/>
      <c r="C111" s="776"/>
    </row>
    <row r="112" spans="1:3" ht="12.75">
      <c r="A112" s="776"/>
      <c r="B112" s="785"/>
      <c r="C112" s="776"/>
    </row>
    <row r="113" spans="1:3" ht="12.75">
      <c r="A113" s="776"/>
      <c r="B113" s="785"/>
      <c r="C113" s="776"/>
    </row>
    <row r="114" spans="1:3" ht="12.75">
      <c r="A114" s="776"/>
      <c r="B114" s="776"/>
      <c r="C114" s="776"/>
    </row>
    <row r="115" spans="1:3" ht="12.75">
      <c r="A115" s="776"/>
      <c r="B115" s="776"/>
      <c r="C115" s="776"/>
    </row>
    <row r="116" spans="1:3" ht="12.75">
      <c r="A116" s="857"/>
      <c r="B116" s="858"/>
      <c r="C116" s="859"/>
    </row>
    <row r="117" spans="1:3" ht="12.75">
      <c r="A117" s="794"/>
      <c r="B117" s="776"/>
      <c r="C117" s="776"/>
    </row>
    <row r="118" spans="1:3" ht="12.75">
      <c r="A118" s="776"/>
      <c r="B118" s="794"/>
      <c r="C118" s="776"/>
    </row>
    <row r="119" spans="1:3" ht="12.75">
      <c r="A119" s="776"/>
      <c r="B119" s="776"/>
      <c r="C119" s="776"/>
    </row>
    <row r="120" spans="1:3" ht="12.75">
      <c r="A120" s="776"/>
      <c r="B120" s="776"/>
      <c r="C120" s="776"/>
    </row>
    <row r="121" spans="1:3" ht="12.75">
      <c r="A121" s="776"/>
      <c r="B121" s="776"/>
      <c r="C121" s="776"/>
    </row>
    <row r="122" spans="1:3" ht="12.75">
      <c r="A122" s="776"/>
      <c r="B122" s="776"/>
      <c r="C122" s="776"/>
    </row>
    <row r="123" spans="1:3" ht="12.75">
      <c r="A123" s="776"/>
      <c r="B123" s="776"/>
      <c r="C123" s="776"/>
    </row>
    <row r="124" spans="1:3" ht="12.75">
      <c r="A124" s="776"/>
      <c r="B124" s="776"/>
      <c r="C124" s="776"/>
    </row>
    <row r="125" spans="1:3" ht="12.75">
      <c r="A125" s="776"/>
      <c r="B125" s="776"/>
      <c r="C125" s="776"/>
    </row>
    <row r="126" spans="1:3" ht="12.75">
      <c r="A126" s="776"/>
      <c r="B126" s="794"/>
      <c r="C126" s="776"/>
    </row>
    <row r="127" spans="1:3" ht="12.75">
      <c r="A127" s="776"/>
      <c r="B127" s="776"/>
      <c r="C127" s="776"/>
    </row>
    <row r="128" spans="1:3" ht="12.75">
      <c r="A128" s="776"/>
      <c r="B128" s="785"/>
      <c r="C128" s="776"/>
    </row>
    <row r="129" spans="1:3" ht="12.75">
      <c r="A129" s="776"/>
      <c r="B129" s="785"/>
      <c r="C129" s="776"/>
    </row>
    <row r="130" spans="1:3" ht="12.75">
      <c r="A130" s="776"/>
      <c r="B130" s="785"/>
      <c r="C130" s="776"/>
    </row>
    <row r="131" spans="1:3" ht="12.75">
      <c r="A131" s="776"/>
      <c r="B131" s="785"/>
      <c r="C131" s="776"/>
    </row>
    <row r="132" spans="1:3" ht="12.75">
      <c r="A132" s="856"/>
      <c r="B132" s="856"/>
      <c r="C132" s="857"/>
    </row>
    <row r="133" spans="1:3" ht="12.75">
      <c r="A133" s="785"/>
      <c r="B133" s="803"/>
      <c r="C133" s="803"/>
    </row>
    <row r="134" ht="12.75">
      <c r="A134" s="860"/>
    </row>
  </sheetData>
  <sheetProtection/>
  <mergeCells count="14">
    <mergeCell ref="A1:C1"/>
    <mergeCell ref="A2:C2"/>
    <mergeCell ref="A3:C3"/>
    <mergeCell ref="A5:C5"/>
    <mergeCell ref="A6:C6"/>
    <mergeCell ref="A8:C8"/>
    <mergeCell ref="A98:C98"/>
    <mergeCell ref="A99:C99"/>
    <mergeCell ref="AF68:AH68"/>
    <mergeCell ref="A9:C9"/>
    <mergeCell ref="A66:AG66"/>
    <mergeCell ref="A67:AG67"/>
    <mergeCell ref="A69:C69"/>
    <mergeCell ref="A70:C70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F14" sqref="F14"/>
    </sheetView>
  </sheetViews>
  <sheetFormatPr defaultColWidth="9.140625" defaultRowHeight="15"/>
  <cols>
    <col min="1" max="1" width="5.7109375" style="866" customWidth="1"/>
    <col min="2" max="2" width="14.28125" style="866" customWidth="1"/>
    <col min="3" max="3" width="10.7109375" style="863" hidden="1" customWidth="1"/>
    <col min="4" max="4" width="14.140625" style="863" customWidth="1"/>
    <col min="5" max="7" width="13.421875" style="863" customWidth="1"/>
    <col min="8" max="8" width="15.7109375" style="863" hidden="1" customWidth="1"/>
    <col min="9" max="9" width="13.421875" style="863" customWidth="1"/>
    <col min="10" max="11" width="14.421875" style="863" customWidth="1"/>
    <col min="12" max="12" width="13.28125" style="863" customWidth="1"/>
    <col min="13" max="16384" width="9.140625" style="863" customWidth="1"/>
  </cols>
  <sheetData>
    <row r="1" spans="1:12" ht="12.75">
      <c r="A1" s="861"/>
      <c r="B1" s="1933" t="s">
        <v>813</v>
      </c>
      <c r="C1" s="1933"/>
      <c r="D1" s="1933"/>
      <c r="E1" s="1933"/>
      <c r="F1" s="1933"/>
      <c r="G1" s="1933"/>
      <c r="H1" s="1933"/>
      <c r="I1" s="1933"/>
      <c r="J1" s="1933"/>
      <c r="K1" s="1933"/>
      <c r="L1" s="1933"/>
    </row>
    <row r="2" spans="1:12" ht="15.75" customHeight="1">
      <c r="A2" s="861"/>
      <c r="B2" s="1933" t="s">
        <v>80</v>
      </c>
      <c r="C2" s="1933"/>
      <c r="D2" s="1933"/>
      <c r="E2" s="1933"/>
      <c r="F2" s="1933"/>
      <c r="G2" s="1933"/>
      <c r="H2" s="1933"/>
      <c r="I2" s="1933"/>
      <c r="J2" s="1933"/>
      <c r="K2" s="1933"/>
      <c r="L2" s="1933"/>
    </row>
    <row r="3" spans="1:7" ht="12.75" hidden="1">
      <c r="A3" s="862"/>
      <c r="B3" s="862"/>
      <c r="C3" s="864"/>
      <c r="D3" s="865"/>
      <c r="E3" s="865"/>
      <c r="F3" s="865"/>
      <c r="G3" s="865"/>
    </row>
    <row r="4" spans="2:12" ht="13.5" customHeight="1" thickBot="1"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 t="s">
        <v>814</v>
      </c>
    </row>
    <row r="5" spans="2:12" ht="13.5" thickTop="1">
      <c r="B5" s="1934" t="s">
        <v>676</v>
      </c>
      <c r="C5" s="1936" t="s">
        <v>815</v>
      </c>
      <c r="D5" s="1936"/>
      <c r="E5" s="1936"/>
      <c r="F5" s="1936"/>
      <c r="G5" s="1937"/>
      <c r="H5" s="1938" t="s">
        <v>816</v>
      </c>
      <c r="I5" s="1939"/>
      <c r="J5" s="1939"/>
      <c r="K5" s="1939"/>
      <c r="L5" s="1940"/>
    </row>
    <row r="6" spans="2:12" ht="12.75">
      <c r="B6" s="1935"/>
      <c r="C6" s="868" t="s">
        <v>817</v>
      </c>
      <c r="D6" s="869" t="s">
        <v>651</v>
      </c>
      <c r="E6" s="870" t="s">
        <v>19</v>
      </c>
      <c r="F6" s="870" t="s">
        <v>23</v>
      </c>
      <c r="G6" s="871" t="s">
        <v>25</v>
      </c>
      <c r="H6" s="868" t="s">
        <v>817</v>
      </c>
      <c r="I6" s="869" t="s">
        <v>651</v>
      </c>
      <c r="J6" s="870" t="s">
        <v>19</v>
      </c>
      <c r="K6" s="870" t="s">
        <v>23</v>
      </c>
      <c r="L6" s="872" t="s">
        <v>25</v>
      </c>
    </row>
    <row r="7" spans="2:12" ht="12.75">
      <c r="B7" s="873" t="s">
        <v>198</v>
      </c>
      <c r="C7" s="874">
        <v>3.98</v>
      </c>
      <c r="D7" s="875">
        <v>0.18</v>
      </c>
      <c r="E7" s="876">
        <v>0.25</v>
      </c>
      <c r="F7" s="877">
        <v>0.0044</v>
      </c>
      <c r="G7" s="878">
        <v>0.9477779527559054</v>
      </c>
      <c r="H7" s="879" t="s">
        <v>3</v>
      </c>
      <c r="I7" s="880" t="s">
        <v>3</v>
      </c>
      <c r="J7" s="880" t="s">
        <v>3</v>
      </c>
      <c r="K7" s="881" t="s">
        <v>3</v>
      </c>
      <c r="L7" s="882" t="s">
        <v>3</v>
      </c>
    </row>
    <row r="8" spans="2:12" ht="12.75">
      <c r="B8" s="883" t="s">
        <v>199</v>
      </c>
      <c r="C8" s="884">
        <v>2.28</v>
      </c>
      <c r="D8" s="885">
        <v>0.1463</v>
      </c>
      <c r="E8" s="886">
        <v>0.14</v>
      </c>
      <c r="F8" s="887">
        <v>0.0656</v>
      </c>
      <c r="G8" s="888">
        <v>2.22</v>
      </c>
      <c r="H8" s="889">
        <v>4.46</v>
      </c>
      <c r="I8" s="886">
        <v>1.16</v>
      </c>
      <c r="J8" s="890">
        <v>1</v>
      </c>
      <c r="K8" s="890">
        <v>0.54</v>
      </c>
      <c r="L8" s="891">
        <v>3.04</v>
      </c>
    </row>
    <row r="9" spans="2:12" ht="12.75">
      <c r="B9" s="883" t="s">
        <v>200</v>
      </c>
      <c r="C9" s="884">
        <v>1.82</v>
      </c>
      <c r="D9" s="885">
        <v>0.31</v>
      </c>
      <c r="E9" s="886">
        <v>0.07</v>
      </c>
      <c r="F9" s="887">
        <v>0.9267</v>
      </c>
      <c r="G9" s="888"/>
      <c r="H9" s="889">
        <v>4.43</v>
      </c>
      <c r="I9" s="886">
        <v>0.93</v>
      </c>
      <c r="J9" s="890">
        <v>0.79</v>
      </c>
      <c r="K9" s="890">
        <v>0.9349</v>
      </c>
      <c r="L9" s="891"/>
    </row>
    <row r="10" spans="2:12" ht="12.75">
      <c r="B10" s="883" t="s">
        <v>201</v>
      </c>
      <c r="C10" s="884">
        <v>0.97</v>
      </c>
      <c r="D10" s="885">
        <v>0.60496</v>
      </c>
      <c r="E10" s="886">
        <v>0.03</v>
      </c>
      <c r="F10" s="887">
        <v>0.5235</v>
      </c>
      <c r="G10" s="888"/>
      <c r="H10" s="889">
        <v>3.27</v>
      </c>
      <c r="I10" s="886">
        <v>1.4799466666666667</v>
      </c>
      <c r="J10" s="890">
        <v>0.5</v>
      </c>
      <c r="K10" s="890">
        <v>0.8726</v>
      </c>
      <c r="L10" s="891"/>
    </row>
    <row r="11" spans="2:12" ht="12.75">
      <c r="B11" s="883" t="s">
        <v>202</v>
      </c>
      <c r="C11" s="884">
        <v>0.8</v>
      </c>
      <c r="D11" s="885">
        <v>0.74</v>
      </c>
      <c r="E11" s="886">
        <v>0.08</v>
      </c>
      <c r="F11" s="887">
        <v>0.128</v>
      </c>
      <c r="G11" s="892"/>
      <c r="H11" s="889">
        <v>2.68</v>
      </c>
      <c r="I11" s="886">
        <v>2.11</v>
      </c>
      <c r="J11" s="890">
        <v>0.75</v>
      </c>
      <c r="K11" s="890">
        <v>0.5803</v>
      </c>
      <c r="L11" s="882"/>
    </row>
    <row r="12" spans="2:12" ht="12.75">
      <c r="B12" s="883" t="s">
        <v>203</v>
      </c>
      <c r="C12" s="884">
        <v>0.7</v>
      </c>
      <c r="D12" s="885">
        <v>1.52</v>
      </c>
      <c r="E12" s="886">
        <v>0.47</v>
      </c>
      <c r="F12" s="887">
        <v>0.1551</v>
      </c>
      <c r="G12" s="892"/>
      <c r="H12" s="889">
        <v>3.03</v>
      </c>
      <c r="I12" s="886">
        <v>2.26</v>
      </c>
      <c r="J12" s="890">
        <v>1.06</v>
      </c>
      <c r="K12" s="890">
        <v>0.369</v>
      </c>
      <c r="L12" s="882"/>
    </row>
    <row r="13" spans="2:12" ht="12.75">
      <c r="B13" s="883" t="s">
        <v>204</v>
      </c>
      <c r="C13" s="884">
        <v>0.61</v>
      </c>
      <c r="D13" s="885">
        <v>1.9281166666666665</v>
      </c>
      <c r="E13" s="886">
        <v>0.234</v>
      </c>
      <c r="F13" s="887">
        <v>0.7409</v>
      </c>
      <c r="G13" s="893"/>
      <c r="H13" s="889" t="s">
        <v>3</v>
      </c>
      <c r="I13" s="894" t="s">
        <v>3</v>
      </c>
      <c r="J13" s="895" t="s">
        <v>3</v>
      </c>
      <c r="K13" s="895" t="s">
        <v>3</v>
      </c>
      <c r="L13" s="882"/>
    </row>
    <row r="14" spans="2:12" ht="12.75">
      <c r="B14" s="883" t="s">
        <v>205</v>
      </c>
      <c r="C14" s="884">
        <v>0.97</v>
      </c>
      <c r="D14" s="885">
        <v>4.02</v>
      </c>
      <c r="E14" s="896">
        <v>0.08</v>
      </c>
      <c r="F14" s="897">
        <v>1.1286</v>
      </c>
      <c r="G14" s="898"/>
      <c r="H14" s="899">
        <v>2.41</v>
      </c>
      <c r="I14" s="894">
        <v>4.03</v>
      </c>
      <c r="J14" s="900">
        <v>0.83</v>
      </c>
      <c r="K14" s="900">
        <v>1.3759</v>
      </c>
      <c r="L14" s="882"/>
    </row>
    <row r="15" spans="2:12" ht="12.75">
      <c r="B15" s="883" t="s">
        <v>206</v>
      </c>
      <c r="C15" s="884">
        <v>1.09</v>
      </c>
      <c r="D15" s="885">
        <v>3.4946865983623683</v>
      </c>
      <c r="E15" s="886">
        <v>0.06</v>
      </c>
      <c r="F15" s="887">
        <v>0.687</v>
      </c>
      <c r="G15" s="893"/>
      <c r="H15" s="889">
        <v>2.65</v>
      </c>
      <c r="I15" s="894">
        <v>4.04</v>
      </c>
      <c r="J15" s="890">
        <v>0.68</v>
      </c>
      <c r="K15" s="890">
        <v>1.1623</v>
      </c>
      <c r="L15" s="882"/>
    </row>
    <row r="16" spans="2:12" ht="12.75">
      <c r="B16" s="883" t="s">
        <v>207</v>
      </c>
      <c r="C16" s="884">
        <v>0.83</v>
      </c>
      <c r="D16" s="885">
        <v>4.46</v>
      </c>
      <c r="E16" s="896">
        <v>0.04</v>
      </c>
      <c r="F16" s="897">
        <v>0.5904</v>
      </c>
      <c r="G16" s="901"/>
      <c r="H16" s="899" t="s">
        <v>3</v>
      </c>
      <c r="I16" s="894">
        <v>4.12</v>
      </c>
      <c r="J16" s="890">
        <v>0.64</v>
      </c>
      <c r="K16" s="890">
        <v>0.9827</v>
      </c>
      <c r="L16" s="902"/>
    </row>
    <row r="17" spans="2:12" ht="12.75">
      <c r="B17" s="883" t="s">
        <v>208</v>
      </c>
      <c r="C17" s="884">
        <v>1.34</v>
      </c>
      <c r="D17" s="885">
        <v>2.67</v>
      </c>
      <c r="E17" s="886">
        <v>0.13</v>
      </c>
      <c r="F17" s="887">
        <v>0.3719</v>
      </c>
      <c r="G17" s="893"/>
      <c r="H17" s="889">
        <v>3.44</v>
      </c>
      <c r="I17" s="894" t="s">
        <v>3</v>
      </c>
      <c r="J17" s="895" t="s">
        <v>3</v>
      </c>
      <c r="K17" s="895" t="s">
        <v>3</v>
      </c>
      <c r="L17" s="882"/>
    </row>
    <row r="18" spans="2:12" ht="12.75">
      <c r="B18" s="903" t="s">
        <v>209</v>
      </c>
      <c r="C18" s="904">
        <v>1.15</v>
      </c>
      <c r="D18" s="905">
        <v>1.19</v>
      </c>
      <c r="E18" s="906">
        <v>0.02</v>
      </c>
      <c r="F18" s="906">
        <v>0.1739</v>
      </c>
      <c r="G18" s="907"/>
      <c r="H18" s="908">
        <v>2.72</v>
      </c>
      <c r="I18" s="909">
        <v>2.71</v>
      </c>
      <c r="J18" s="910">
        <v>0.72</v>
      </c>
      <c r="K18" s="895">
        <v>0.7579</v>
      </c>
      <c r="L18" s="882"/>
    </row>
    <row r="19" spans="2:12" ht="15.75" customHeight="1" thickBot="1">
      <c r="B19" s="911" t="s">
        <v>818</v>
      </c>
      <c r="C19" s="912">
        <v>1.31</v>
      </c>
      <c r="D19" s="913">
        <v>1.74</v>
      </c>
      <c r="E19" s="914">
        <v>0.1327766719972371</v>
      </c>
      <c r="F19" s="914">
        <v>0.43</v>
      </c>
      <c r="G19" s="915"/>
      <c r="H19" s="913">
        <v>2.94</v>
      </c>
      <c r="I19" s="913">
        <v>2.69</v>
      </c>
      <c r="J19" s="914">
        <v>0.7614812880000341</v>
      </c>
      <c r="K19" s="914">
        <v>0.78</v>
      </c>
      <c r="L19" s="916"/>
    </row>
    <row r="20" ht="12.75" thickTop="1">
      <c r="L20" s="917"/>
    </row>
    <row r="21" ht="12">
      <c r="L21" s="917"/>
    </row>
    <row r="22" spans="4:7" ht="15.75">
      <c r="D22" s="918"/>
      <c r="E22" s="919"/>
      <c r="F22" s="919"/>
      <c r="G22" s="919"/>
    </row>
    <row r="23" spans="4:7" ht="15.75">
      <c r="D23" s="920"/>
      <c r="E23" s="921"/>
      <c r="F23" s="921"/>
      <c r="G23" s="921"/>
    </row>
    <row r="24" spans="4:7" ht="15.75">
      <c r="D24" s="920"/>
      <c r="E24" s="921"/>
      <c r="F24" s="921"/>
      <c r="G24" s="921"/>
    </row>
    <row r="25" spans="4:7" ht="15.75">
      <c r="D25" s="920"/>
      <c r="E25" s="921"/>
      <c r="F25" s="921"/>
      <c r="G25" s="921"/>
    </row>
    <row r="26" spans="4:7" ht="15.75">
      <c r="D26" s="920"/>
      <c r="E26" s="921"/>
      <c r="F26" s="921"/>
      <c r="G26" s="921"/>
    </row>
    <row r="27" spans="4:7" ht="15.75">
      <c r="D27" s="920"/>
      <c r="E27" s="921"/>
      <c r="F27" s="921"/>
      <c r="G27" s="921"/>
    </row>
    <row r="28" spans="4:7" ht="15">
      <c r="D28" s="920"/>
      <c r="E28" s="922"/>
      <c r="F28" s="922"/>
      <c r="G28" s="922"/>
    </row>
    <row r="29" spans="4:7" ht="15.75">
      <c r="D29" s="918"/>
      <c r="E29" s="921"/>
      <c r="F29" s="921"/>
      <c r="G29" s="921"/>
    </row>
    <row r="30" spans="4:7" ht="15.75">
      <c r="D30" s="920"/>
      <c r="E30" s="923"/>
      <c r="F30" s="923"/>
      <c r="G30" s="923"/>
    </row>
    <row r="31" spans="4:7" ht="15.75">
      <c r="D31" s="918"/>
      <c r="E31" s="924"/>
      <c r="F31" s="924"/>
      <c r="G31" s="924"/>
    </row>
    <row r="32" spans="4:7" ht="15.75">
      <c r="D32" s="920"/>
      <c r="E32" s="923"/>
      <c r="F32" s="923"/>
      <c r="G32" s="923"/>
    </row>
    <row r="33" spans="4:7" ht="15.75">
      <c r="D33" s="920"/>
      <c r="E33" s="924"/>
      <c r="F33" s="924"/>
      <c r="G33" s="924"/>
    </row>
    <row r="34" spans="4:7" ht="15.75">
      <c r="D34" s="925"/>
      <c r="E34" s="924"/>
      <c r="F34" s="924"/>
      <c r="G34" s="924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9.140625" style="256" customWidth="1"/>
    <col min="2" max="2" width="11.140625" style="256" bestFit="1" customWidth="1"/>
    <col min="3" max="3" width="11.28125" style="256" bestFit="1" customWidth="1"/>
    <col min="4" max="5" width="11.140625" style="256" bestFit="1" customWidth="1"/>
    <col min="6" max="6" width="11.28125" style="256" bestFit="1" customWidth="1"/>
    <col min="7" max="7" width="9.140625" style="256" customWidth="1"/>
    <col min="8" max="8" width="9.57421875" style="256" bestFit="1" customWidth="1"/>
    <col min="9" max="16384" width="9.140625" style="256" customWidth="1"/>
  </cols>
  <sheetData>
    <row r="1" spans="1:6" ht="12.75">
      <c r="A1" s="1850" t="s">
        <v>828</v>
      </c>
      <c r="B1" s="1850"/>
      <c r="C1" s="1850"/>
      <c r="D1" s="1850"/>
      <c r="E1" s="1850"/>
      <c r="F1" s="1850"/>
    </row>
    <row r="2" spans="1:6" ht="15.75">
      <c r="A2" s="1941" t="s">
        <v>82</v>
      </c>
      <c r="B2" s="1941"/>
      <c r="C2" s="1941"/>
      <c r="D2" s="1941"/>
      <c r="E2" s="1941"/>
      <c r="F2" s="1941"/>
    </row>
    <row r="3" spans="1:7" ht="13.5" thickBot="1">
      <c r="A3" s="258"/>
      <c r="B3" s="258"/>
      <c r="C3" s="258"/>
      <c r="D3" s="258"/>
      <c r="E3" s="258"/>
      <c r="F3" s="258"/>
      <c r="G3" s="285"/>
    </row>
    <row r="4" spans="1:6" ht="12.75">
      <c r="A4" s="482"/>
      <c r="B4" s="1942" t="s">
        <v>568</v>
      </c>
      <c r="C4" s="1943"/>
      <c r="D4" s="1944"/>
      <c r="E4" s="1942" t="s">
        <v>569</v>
      </c>
      <c r="F4" s="1945"/>
    </row>
    <row r="5" spans="1:6" ht="12.75">
      <c r="A5" s="483" t="s">
        <v>570</v>
      </c>
      <c r="B5" s="484">
        <v>2013</v>
      </c>
      <c r="C5" s="484">
        <v>2014</v>
      </c>
      <c r="D5" s="484">
        <v>2015</v>
      </c>
      <c r="E5" s="1946" t="s">
        <v>571</v>
      </c>
      <c r="F5" s="1948" t="s">
        <v>572</v>
      </c>
    </row>
    <row r="6" spans="1:6" ht="12.75">
      <c r="A6" s="487"/>
      <c r="B6" s="488">
        <v>1</v>
      </c>
      <c r="C6" s="484">
        <v>2</v>
      </c>
      <c r="D6" s="484">
        <v>3</v>
      </c>
      <c r="E6" s="1947"/>
      <c r="F6" s="1949"/>
    </row>
    <row r="7" spans="1:6" ht="12.75">
      <c r="A7" s="491" t="s">
        <v>573</v>
      </c>
      <c r="B7" s="492">
        <v>551.68</v>
      </c>
      <c r="C7" s="492">
        <v>919.88</v>
      </c>
      <c r="D7" s="492">
        <v>1196.02</v>
      </c>
      <c r="E7" s="493">
        <v>66.74158932714619</v>
      </c>
      <c r="F7" s="494">
        <v>30.019132930382227</v>
      </c>
    </row>
    <row r="8" spans="1:6" ht="12.75">
      <c r="A8" s="491" t="s">
        <v>574</v>
      </c>
      <c r="B8" s="492">
        <v>137.95</v>
      </c>
      <c r="C8" s="492">
        <v>197.75</v>
      </c>
      <c r="D8" s="492">
        <v>258.5</v>
      </c>
      <c r="E8" s="493">
        <v>43.34903950706777</v>
      </c>
      <c r="F8" s="494">
        <v>30.720606826801514</v>
      </c>
    </row>
    <row r="9" spans="1:6" ht="12.75">
      <c r="A9" s="495" t="s">
        <v>575</v>
      </c>
      <c r="B9" s="492">
        <v>38.87</v>
      </c>
      <c r="C9" s="492">
        <v>64.6</v>
      </c>
      <c r="D9" s="492">
        <v>85.29</v>
      </c>
      <c r="E9" s="493">
        <v>66.19500900437353</v>
      </c>
      <c r="F9" s="494">
        <v>32.027863777089806</v>
      </c>
    </row>
    <row r="10" spans="1:6" ht="12.75">
      <c r="A10" s="495" t="s">
        <v>576</v>
      </c>
      <c r="B10" s="492">
        <v>529.25</v>
      </c>
      <c r="C10" s="492">
        <v>828.31</v>
      </c>
      <c r="D10" s="492">
        <v>1131.63</v>
      </c>
      <c r="E10" s="493">
        <v>56.50637694851201</v>
      </c>
      <c r="F10" s="494">
        <v>36.61914017698689</v>
      </c>
    </row>
    <row r="11" spans="1:6" ht="12.75">
      <c r="A11" s="491" t="s">
        <v>577</v>
      </c>
      <c r="B11" s="496">
        <v>554053.24</v>
      </c>
      <c r="C11" s="496">
        <v>939827.07</v>
      </c>
      <c r="D11" s="496">
        <v>1231944.18</v>
      </c>
      <c r="E11" s="493">
        <v>69.6275740576844</v>
      </c>
      <c r="F11" s="494">
        <v>31.082006395070124</v>
      </c>
    </row>
    <row r="12" spans="1:6" ht="12.75">
      <c r="A12" s="497" t="s">
        <v>578</v>
      </c>
      <c r="B12" s="496">
        <v>154793.67</v>
      </c>
      <c r="C12" s="496">
        <v>171275.15</v>
      </c>
      <c r="D12" s="496">
        <v>212448.22</v>
      </c>
      <c r="E12" s="493">
        <v>10.647386291700414</v>
      </c>
      <c r="F12" s="494">
        <v>24.039138193719296</v>
      </c>
    </row>
    <row r="13" spans="1:6" ht="12.75">
      <c r="A13" s="498" t="s">
        <v>579</v>
      </c>
      <c r="B13" s="499">
        <v>226</v>
      </c>
      <c r="C13" s="499">
        <v>235</v>
      </c>
      <c r="D13" s="499">
        <v>230</v>
      </c>
      <c r="E13" s="500">
        <v>3.9823008849557624</v>
      </c>
      <c r="F13" s="494">
        <v>-2.1276595744680833</v>
      </c>
    </row>
    <row r="14" spans="1:8" ht="12.75">
      <c r="A14" s="498" t="s">
        <v>580</v>
      </c>
      <c r="B14" s="501">
        <v>1706591</v>
      </c>
      <c r="C14" s="501">
        <v>1969143</v>
      </c>
      <c r="D14" s="501">
        <v>2571705</v>
      </c>
      <c r="E14" s="500">
        <v>15.384588340147118</v>
      </c>
      <c r="F14" s="494">
        <v>30.600215423663997</v>
      </c>
      <c r="H14" s="502"/>
    </row>
    <row r="15" spans="1:6" ht="12.75">
      <c r="A15" s="503" t="s">
        <v>581</v>
      </c>
      <c r="B15" s="492">
        <v>32.68729465472495</v>
      </c>
      <c r="C15" s="492">
        <v>48.40417454666815</v>
      </c>
      <c r="D15" s="492">
        <v>57.98339397077166</v>
      </c>
      <c r="E15" s="500">
        <v>48.08253499703844</v>
      </c>
      <c r="F15" s="494">
        <v>19.79006875712311</v>
      </c>
    </row>
    <row r="16" spans="1:6" ht="14.25" customHeight="1" thickBot="1">
      <c r="A16" s="504" t="s">
        <v>582</v>
      </c>
      <c r="B16" s="505">
        <v>34.2</v>
      </c>
      <c r="C16" s="505">
        <v>145</v>
      </c>
      <c r="D16" s="505">
        <v>97.8</v>
      </c>
      <c r="E16" s="506">
        <v>323.97660818713445</v>
      </c>
      <c r="F16" s="507">
        <v>-32.55172413793103</v>
      </c>
    </row>
    <row r="17" spans="1:8" ht="14.25" customHeight="1">
      <c r="A17" s="508" t="s">
        <v>583</v>
      </c>
      <c r="B17" s="509"/>
      <c r="C17" s="272"/>
      <c r="D17" s="272"/>
      <c r="E17" s="510"/>
      <c r="F17" s="510"/>
      <c r="H17" s="256" t="s">
        <v>584</v>
      </c>
    </row>
    <row r="18" ht="12.75" customHeight="1">
      <c r="A18" s="508" t="s">
        <v>585</v>
      </c>
    </row>
    <row r="19" ht="12" customHeight="1">
      <c r="A19" s="508" t="s">
        <v>586</v>
      </c>
    </row>
    <row r="20" spans="1:5" ht="11.25" customHeight="1">
      <c r="A20" s="508" t="s">
        <v>587</v>
      </c>
      <c r="D20" s="511"/>
      <c r="E20" s="512"/>
    </row>
    <row r="21" ht="11.25" customHeight="1">
      <c r="A21" s="256" t="s">
        <v>588</v>
      </c>
    </row>
    <row r="22" ht="30.75" customHeight="1"/>
    <row r="23" spans="1:6" s="285" customFormat="1" ht="33" customHeight="1">
      <c r="A23" s="256"/>
      <c r="B23" s="256"/>
      <c r="C23" s="256"/>
      <c r="D23" s="256"/>
      <c r="E23" s="256"/>
      <c r="F23" s="256"/>
    </row>
    <row r="24" ht="28.5" customHeight="1"/>
    <row r="25" ht="9" customHeight="1"/>
    <row r="49" spans="1:6" ht="13.5" thickBot="1">
      <c r="A49" s="513" t="s">
        <v>589</v>
      </c>
      <c r="B49" s="514">
        <v>1193679</v>
      </c>
      <c r="C49" s="514">
        <v>1369430</v>
      </c>
      <c r="D49" s="514">
        <v>1558174</v>
      </c>
      <c r="E49" s="515">
        <f>C49/B49%-100</f>
        <v>14.72347255836786</v>
      </c>
      <c r="F49" s="516">
        <f>D49/C49%-100</f>
        <v>13.782668701576569</v>
      </c>
    </row>
  </sheetData>
  <sheetProtection/>
  <mergeCells count="6">
    <mergeCell ref="A1:F1"/>
    <mergeCell ref="A2:F2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40.8515625" style="128" customWidth="1"/>
    <col min="2" max="2" width="9.140625" style="128" customWidth="1"/>
    <col min="3" max="3" width="8.140625" style="128" bestFit="1" customWidth="1"/>
    <col min="4" max="4" width="8.28125" style="128" bestFit="1" customWidth="1"/>
    <col min="5" max="5" width="8.140625" style="128" customWidth="1"/>
    <col min="6" max="6" width="8.7109375" style="128" bestFit="1" customWidth="1"/>
    <col min="7" max="7" width="8.28125" style="128" bestFit="1" customWidth="1"/>
    <col min="8" max="8" width="8.140625" style="128" bestFit="1" customWidth="1"/>
    <col min="9" max="11" width="8.57421875" style="128" bestFit="1" customWidth="1"/>
    <col min="12" max="12" width="9.00390625" style="128" customWidth="1"/>
    <col min="13" max="16384" width="9.140625" style="128" customWidth="1"/>
  </cols>
  <sheetData>
    <row r="1" spans="1:13" ht="12.75">
      <c r="A1" s="1631" t="s">
        <v>243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27"/>
    </row>
    <row r="2" spans="1:12" ht="15.75">
      <c r="A2" s="1632" t="s">
        <v>153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</row>
    <row r="3" spans="1:12" ht="15.75" customHeight="1">
      <c r="A3" s="1632" t="s">
        <v>154</v>
      </c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</row>
    <row r="4" spans="1:12" ht="13.5" thickBot="1">
      <c r="A4" s="1618" t="s">
        <v>155</v>
      </c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</row>
    <row r="5" spans="1:12" ht="21.75" customHeight="1" thickTop="1">
      <c r="A5" s="1633" t="s">
        <v>156</v>
      </c>
      <c r="B5" s="1635" t="s">
        <v>157</v>
      </c>
      <c r="C5" s="129" t="s">
        <v>19</v>
      </c>
      <c r="D5" s="1637" t="s">
        <v>23</v>
      </c>
      <c r="E5" s="1638"/>
      <c r="F5" s="1639" t="s">
        <v>25</v>
      </c>
      <c r="G5" s="1639"/>
      <c r="H5" s="1638"/>
      <c r="I5" s="1640" t="s">
        <v>158</v>
      </c>
      <c r="J5" s="1641"/>
      <c r="K5" s="1641"/>
      <c r="L5" s="1642"/>
    </row>
    <row r="6" spans="1:12" ht="19.5" customHeight="1">
      <c r="A6" s="1634"/>
      <c r="B6" s="1636"/>
      <c r="C6" s="130" t="s">
        <v>159</v>
      </c>
      <c r="D6" s="130" t="s">
        <v>160</v>
      </c>
      <c r="E6" s="130" t="s">
        <v>159</v>
      </c>
      <c r="F6" s="130" t="s">
        <v>161</v>
      </c>
      <c r="G6" s="130" t="s">
        <v>160</v>
      </c>
      <c r="H6" s="130" t="s">
        <v>159</v>
      </c>
      <c r="I6" s="131" t="s">
        <v>162</v>
      </c>
      <c r="J6" s="132" t="s">
        <v>162</v>
      </c>
      <c r="K6" s="133" t="s">
        <v>163</v>
      </c>
      <c r="L6" s="134" t="s">
        <v>163</v>
      </c>
    </row>
    <row r="7" spans="1:12" ht="16.5" customHeight="1">
      <c r="A7" s="135">
        <v>1</v>
      </c>
      <c r="B7" s="136">
        <v>2</v>
      </c>
      <c r="C7" s="137">
        <v>3</v>
      </c>
      <c r="D7" s="136">
        <v>4</v>
      </c>
      <c r="E7" s="136">
        <v>5</v>
      </c>
      <c r="F7" s="138">
        <v>6</v>
      </c>
      <c r="G7" s="132">
        <v>7</v>
      </c>
      <c r="H7" s="137">
        <v>8</v>
      </c>
      <c r="I7" s="139" t="s">
        <v>164</v>
      </c>
      <c r="J7" s="140" t="s">
        <v>165</v>
      </c>
      <c r="K7" s="141" t="s">
        <v>166</v>
      </c>
      <c r="L7" s="142" t="s">
        <v>167</v>
      </c>
    </row>
    <row r="8" spans="1:12" ht="24" customHeight="1">
      <c r="A8" s="143" t="s">
        <v>168</v>
      </c>
      <c r="B8" s="144">
        <v>100</v>
      </c>
      <c r="C8" s="145">
        <v>278.7847437313688</v>
      </c>
      <c r="D8" s="145">
        <v>293.45996563961296</v>
      </c>
      <c r="E8" s="145">
        <v>299.2195403204988</v>
      </c>
      <c r="F8" s="146">
        <v>304.4011539673996</v>
      </c>
      <c r="G8" s="146">
        <v>309.2141751745819</v>
      </c>
      <c r="H8" s="147">
        <v>314.4739411999262</v>
      </c>
      <c r="I8" s="148">
        <v>7.329955117207049</v>
      </c>
      <c r="J8" s="149">
        <v>1.962644092979616</v>
      </c>
      <c r="K8" s="150">
        <v>5.098063068704704</v>
      </c>
      <c r="L8" s="151">
        <v>1.7010106416934576</v>
      </c>
    </row>
    <row r="9" spans="1:12" ht="21" customHeight="1">
      <c r="A9" s="152" t="s">
        <v>169</v>
      </c>
      <c r="B9" s="153">
        <v>49.593021995747016</v>
      </c>
      <c r="C9" s="154">
        <v>312.79574487145953</v>
      </c>
      <c r="D9" s="155">
        <v>331.8762053326058</v>
      </c>
      <c r="E9" s="155">
        <v>342.1631308810914</v>
      </c>
      <c r="F9" s="146">
        <v>354.5119946780672</v>
      </c>
      <c r="G9" s="146">
        <v>363.12946427797357</v>
      </c>
      <c r="H9" s="147">
        <v>374.05562635393414</v>
      </c>
      <c r="I9" s="156">
        <v>9.388678232084047</v>
      </c>
      <c r="J9" s="146">
        <v>3.099627325850605</v>
      </c>
      <c r="K9" s="157">
        <v>9.32084511581293</v>
      </c>
      <c r="L9" s="158">
        <v>3.0088888814587165</v>
      </c>
    </row>
    <row r="10" spans="1:12" ht="21" customHeight="1">
      <c r="A10" s="159" t="s">
        <v>170</v>
      </c>
      <c r="B10" s="160">
        <v>16.575694084141823</v>
      </c>
      <c r="C10" s="161">
        <v>239.12987790805744</v>
      </c>
      <c r="D10" s="161">
        <v>250.8033196523421</v>
      </c>
      <c r="E10" s="161">
        <v>265.27240338512524</v>
      </c>
      <c r="F10" s="162">
        <v>274.8961673873158</v>
      </c>
      <c r="G10" s="162">
        <v>263.3850950806913</v>
      </c>
      <c r="H10" s="163">
        <v>264.75232196267996</v>
      </c>
      <c r="I10" s="164">
        <v>10.932354294564277</v>
      </c>
      <c r="J10" s="165">
        <v>5.769095781044626</v>
      </c>
      <c r="K10" s="166">
        <v>-0.19605560767293184</v>
      </c>
      <c r="L10" s="167">
        <v>0.5190980459884429</v>
      </c>
    </row>
    <row r="11" spans="1:12" ht="21" customHeight="1">
      <c r="A11" s="159" t="s">
        <v>171</v>
      </c>
      <c r="B11" s="160">
        <v>6.086031204033311</v>
      </c>
      <c r="C11" s="161">
        <v>353.2668579509598</v>
      </c>
      <c r="D11" s="161">
        <v>395.8147519053123</v>
      </c>
      <c r="E11" s="161">
        <v>422.23842895386497</v>
      </c>
      <c r="F11" s="165">
        <v>349.7386615632755</v>
      </c>
      <c r="G11" s="165">
        <v>356.9217598328785</v>
      </c>
      <c r="H11" s="168">
        <v>379.2164951630293</v>
      </c>
      <c r="I11" s="164">
        <v>19.523929134750517</v>
      </c>
      <c r="J11" s="165">
        <v>6.67576863200739</v>
      </c>
      <c r="K11" s="166">
        <v>-10.189014272676815</v>
      </c>
      <c r="L11" s="167">
        <v>6.246392862287209</v>
      </c>
    </row>
    <row r="12" spans="1:12" ht="21" customHeight="1">
      <c r="A12" s="159" t="s">
        <v>172</v>
      </c>
      <c r="B12" s="160">
        <v>3.770519507075808</v>
      </c>
      <c r="C12" s="161">
        <v>293.4620376376189</v>
      </c>
      <c r="D12" s="161">
        <v>308.5791601647322</v>
      </c>
      <c r="E12" s="161">
        <v>316.7548630477051</v>
      </c>
      <c r="F12" s="165">
        <v>418.2831161831746</v>
      </c>
      <c r="G12" s="165">
        <v>421.9711865436469</v>
      </c>
      <c r="H12" s="168">
        <v>434.21745713472137</v>
      </c>
      <c r="I12" s="164">
        <v>7.937253348880958</v>
      </c>
      <c r="J12" s="165">
        <v>2.649466956423254</v>
      </c>
      <c r="K12" s="166">
        <v>37.08312256261263</v>
      </c>
      <c r="L12" s="167">
        <v>2.9021580102146913</v>
      </c>
    </row>
    <row r="13" spans="1:12" ht="21" customHeight="1">
      <c r="A13" s="159" t="s">
        <v>173</v>
      </c>
      <c r="B13" s="160">
        <v>11.183012678383857</v>
      </c>
      <c r="C13" s="161">
        <v>317.9170684479475</v>
      </c>
      <c r="D13" s="161">
        <v>331.53643511629014</v>
      </c>
      <c r="E13" s="161">
        <v>339.23559249630046</v>
      </c>
      <c r="F13" s="165">
        <v>366.27952680914484</v>
      </c>
      <c r="G13" s="165">
        <v>394.201372810665</v>
      </c>
      <c r="H13" s="168">
        <v>424.98031826324564</v>
      </c>
      <c r="I13" s="164">
        <v>6.7056871631425</v>
      </c>
      <c r="J13" s="165">
        <v>2.3222658400455316</v>
      </c>
      <c r="K13" s="166">
        <v>25.275863636826458</v>
      </c>
      <c r="L13" s="167">
        <v>7.807924470969255</v>
      </c>
    </row>
    <row r="14" spans="1:12" ht="21" customHeight="1">
      <c r="A14" s="159" t="s">
        <v>174</v>
      </c>
      <c r="B14" s="160">
        <v>1.9487350779721184</v>
      </c>
      <c r="C14" s="161">
        <v>298.2243046827008</v>
      </c>
      <c r="D14" s="161">
        <v>294.19175839291876</v>
      </c>
      <c r="E14" s="161">
        <v>302.40853796107416</v>
      </c>
      <c r="F14" s="165">
        <v>330.1403102555061</v>
      </c>
      <c r="G14" s="165">
        <v>345.50804055966836</v>
      </c>
      <c r="H14" s="168">
        <v>358.9215888819118</v>
      </c>
      <c r="I14" s="164">
        <v>1.4030490515604583</v>
      </c>
      <c r="J14" s="165">
        <v>2.7930012768002683</v>
      </c>
      <c r="K14" s="166">
        <v>18.687650587468525</v>
      </c>
      <c r="L14" s="167">
        <v>3.8822680654596837</v>
      </c>
    </row>
    <row r="15" spans="1:12" ht="21" customHeight="1">
      <c r="A15" s="159" t="s">
        <v>175</v>
      </c>
      <c r="B15" s="160">
        <v>10.019129444140097</v>
      </c>
      <c r="C15" s="161">
        <v>414.5327387308256</v>
      </c>
      <c r="D15" s="161">
        <v>443.7186095056666</v>
      </c>
      <c r="E15" s="161">
        <v>441.3491421820465</v>
      </c>
      <c r="F15" s="169">
        <v>456.81092216516566</v>
      </c>
      <c r="G15" s="169">
        <v>478.61570970608716</v>
      </c>
      <c r="H15" s="170">
        <v>475.3037538931017</v>
      </c>
      <c r="I15" s="164">
        <v>6.469067686505213</v>
      </c>
      <c r="J15" s="165">
        <v>-0.5340022421551964</v>
      </c>
      <c r="K15" s="166">
        <v>7.6933675554873275</v>
      </c>
      <c r="L15" s="167">
        <v>-0.6919864404407576</v>
      </c>
    </row>
    <row r="16" spans="1:12" ht="21" customHeight="1">
      <c r="A16" s="152" t="s">
        <v>176</v>
      </c>
      <c r="B16" s="171">
        <v>20.37273710722672</v>
      </c>
      <c r="C16" s="154">
        <v>234.17983808622978</v>
      </c>
      <c r="D16" s="155">
        <v>246.81985922770883</v>
      </c>
      <c r="E16" s="155">
        <v>247.42075382655509</v>
      </c>
      <c r="F16" s="146">
        <v>256.177943882686</v>
      </c>
      <c r="G16" s="146">
        <v>259.1865079807977</v>
      </c>
      <c r="H16" s="147">
        <v>260.52141771167874</v>
      </c>
      <c r="I16" s="156">
        <v>5.654165554358997</v>
      </c>
      <c r="J16" s="146">
        <v>0.243454720672176</v>
      </c>
      <c r="K16" s="157">
        <v>5.294892882877306</v>
      </c>
      <c r="L16" s="158">
        <v>0.5150382792996027</v>
      </c>
    </row>
    <row r="17" spans="1:12" ht="21" customHeight="1">
      <c r="A17" s="159" t="s">
        <v>177</v>
      </c>
      <c r="B17" s="160">
        <v>6.117694570987977</v>
      </c>
      <c r="C17" s="161">
        <v>226.43800330762977</v>
      </c>
      <c r="D17" s="161">
        <v>237.2091464721973</v>
      </c>
      <c r="E17" s="161">
        <v>237.388933121131</v>
      </c>
      <c r="F17" s="162">
        <v>235.9248061460209</v>
      </c>
      <c r="G17" s="162">
        <v>236.63279045504493</v>
      </c>
      <c r="H17" s="163">
        <v>237.87474597707606</v>
      </c>
      <c r="I17" s="172">
        <v>4.836171337645894</v>
      </c>
      <c r="J17" s="162">
        <v>0.07579246062283573</v>
      </c>
      <c r="K17" s="173">
        <v>0.20464848531804591</v>
      </c>
      <c r="L17" s="174">
        <v>0.524845064643344</v>
      </c>
    </row>
    <row r="18" spans="1:12" ht="21" customHeight="1">
      <c r="A18" s="159" t="s">
        <v>178</v>
      </c>
      <c r="B18" s="160">
        <v>5.683628753648385</v>
      </c>
      <c r="C18" s="161">
        <v>254.42325955071635</v>
      </c>
      <c r="D18" s="161">
        <v>273.21568137503834</v>
      </c>
      <c r="E18" s="161">
        <v>273.2902288846714</v>
      </c>
      <c r="F18" s="165">
        <v>291.8822801004435</v>
      </c>
      <c r="G18" s="165">
        <v>301.08092261071965</v>
      </c>
      <c r="H18" s="168">
        <v>302.3850049945675</v>
      </c>
      <c r="I18" s="164">
        <v>7.4155835308737466</v>
      </c>
      <c r="J18" s="165">
        <v>0.027285223621831278</v>
      </c>
      <c r="K18" s="166">
        <v>10.646109167032861</v>
      </c>
      <c r="L18" s="167">
        <v>0.4331335152489828</v>
      </c>
    </row>
    <row r="19" spans="1:12" ht="21" customHeight="1">
      <c r="A19" s="159" t="s">
        <v>179</v>
      </c>
      <c r="B19" s="160">
        <v>4.4957766210627</v>
      </c>
      <c r="C19" s="161">
        <v>271.715274888725</v>
      </c>
      <c r="D19" s="161">
        <v>285.1554607564768</v>
      </c>
      <c r="E19" s="161">
        <v>286.71184871216917</v>
      </c>
      <c r="F19" s="165">
        <v>293.33476067210586</v>
      </c>
      <c r="G19" s="165">
        <v>293.33476067210586</v>
      </c>
      <c r="H19" s="168">
        <v>296.04209869721836</v>
      </c>
      <c r="I19" s="164">
        <v>5.519223690896922</v>
      </c>
      <c r="J19" s="165">
        <v>0.5458033142915895</v>
      </c>
      <c r="K19" s="166">
        <v>3.2542254625883515</v>
      </c>
      <c r="L19" s="167">
        <v>0.9229516539087683</v>
      </c>
    </row>
    <row r="20" spans="1:12" ht="21" customHeight="1">
      <c r="A20" s="159" t="s">
        <v>180</v>
      </c>
      <c r="B20" s="160">
        <v>4.065637161527658</v>
      </c>
      <c r="C20" s="161">
        <v>175.97314728625406</v>
      </c>
      <c r="D20" s="161">
        <v>181.92451876039092</v>
      </c>
      <c r="E20" s="161">
        <v>182.8395953667517</v>
      </c>
      <c r="F20" s="169">
        <v>195.56420414486044</v>
      </c>
      <c r="G20" s="169">
        <v>196.69263691052456</v>
      </c>
      <c r="H20" s="170">
        <v>196.69295973769985</v>
      </c>
      <c r="I20" s="175">
        <v>3.901986289605901</v>
      </c>
      <c r="J20" s="169">
        <v>0.5029979535446643</v>
      </c>
      <c r="K20" s="176">
        <v>7.576785730224444</v>
      </c>
      <c r="L20" s="177">
        <v>0.00016412773776153244</v>
      </c>
    </row>
    <row r="21" spans="1:12" s="184" customFormat="1" ht="21" customHeight="1">
      <c r="A21" s="152" t="s">
        <v>181</v>
      </c>
      <c r="B21" s="171">
        <v>30.044340897026256</v>
      </c>
      <c r="C21" s="154">
        <v>252.8806563941889</v>
      </c>
      <c r="D21" s="155">
        <v>261.6623596000275</v>
      </c>
      <c r="E21" s="155">
        <v>263.4455142757403</v>
      </c>
      <c r="F21" s="146">
        <v>254.36710496546974</v>
      </c>
      <c r="G21" s="178">
        <v>254.1221545547415</v>
      </c>
      <c r="H21" s="179">
        <v>252.68777785959108</v>
      </c>
      <c r="I21" s="180">
        <v>4.1778038827465735</v>
      </c>
      <c r="J21" s="181">
        <v>0.6814716027320458</v>
      </c>
      <c r="K21" s="182">
        <v>-4.083476784838879</v>
      </c>
      <c r="L21" s="183">
        <v>-0.5644437800646216</v>
      </c>
    </row>
    <row r="22" spans="1:12" ht="21" customHeight="1">
      <c r="A22" s="159" t="s">
        <v>182</v>
      </c>
      <c r="B22" s="160">
        <v>5.397977971447429</v>
      </c>
      <c r="C22" s="161">
        <v>545.0329104248475</v>
      </c>
      <c r="D22" s="161">
        <v>574.272447262753</v>
      </c>
      <c r="E22" s="161">
        <v>577.0069312903846</v>
      </c>
      <c r="F22" s="162">
        <v>492.92867490623956</v>
      </c>
      <c r="G22" s="185">
        <v>476.96314516227545</v>
      </c>
      <c r="H22" s="186">
        <v>469.1686653373626</v>
      </c>
      <c r="I22" s="172">
        <v>5.866438568014857</v>
      </c>
      <c r="J22" s="162">
        <v>0.4761649354179269</v>
      </c>
      <c r="K22" s="173">
        <v>-18.689249661500398</v>
      </c>
      <c r="L22" s="174">
        <v>-1.6341891200547565</v>
      </c>
    </row>
    <row r="23" spans="1:12" ht="21" customHeight="1">
      <c r="A23" s="159" t="s">
        <v>183</v>
      </c>
      <c r="B23" s="160">
        <v>2.4560330063653932</v>
      </c>
      <c r="C23" s="161">
        <v>232.63415197120108</v>
      </c>
      <c r="D23" s="161">
        <v>232.63415197120108</v>
      </c>
      <c r="E23" s="161">
        <v>233.55865783757065</v>
      </c>
      <c r="F23" s="165">
        <v>250.91641748980203</v>
      </c>
      <c r="G23" s="165">
        <v>250.91641748980203</v>
      </c>
      <c r="H23" s="168">
        <v>250.91641748980203</v>
      </c>
      <c r="I23" s="164">
        <v>0.3974076284740846</v>
      </c>
      <c r="J23" s="165">
        <v>0.3974076284740846</v>
      </c>
      <c r="K23" s="166">
        <v>7.43186307582863</v>
      </c>
      <c r="L23" s="167">
        <v>0</v>
      </c>
    </row>
    <row r="24" spans="1:12" ht="21" customHeight="1">
      <c r="A24" s="159" t="s">
        <v>184</v>
      </c>
      <c r="B24" s="160">
        <v>6.973714820123034</v>
      </c>
      <c r="C24" s="161">
        <v>190.2439344510882</v>
      </c>
      <c r="D24" s="161">
        <v>188.9133198265006</v>
      </c>
      <c r="E24" s="161">
        <v>190.74175273857279</v>
      </c>
      <c r="F24" s="165">
        <v>190.07510456739345</v>
      </c>
      <c r="G24" s="187">
        <v>195.0168009354547</v>
      </c>
      <c r="H24" s="188">
        <v>195.0168009354547</v>
      </c>
      <c r="I24" s="164">
        <v>0.2616736711848091</v>
      </c>
      <c r="J24" s="165">
        <v>0.967868710237795</v>
      </c>
      <c r="K24" s="166">
        <v>2.2412755128349886</v>
      </c>
      <c r="L24" s="167">
        <v>0</v>
      </c>
    </row>
    <row r="25" spans="1:12" ht="21" customHeight="1">
      <c r="A25" s="159" t="s">
        <v>185</v>
      </c>
      <c r="B25" s="160">
        <v>1.8659527269142209</v>
      </c>
      <c r="C25" s="161">
        <v>114.10672552904252</v>
      </c>
      <c r="D25" s="161">
        <v>125.02720933078069</v>
      </c>
      <c r="E25" s="161">
        <v>123.4100009002235</v>
      </c>
      <c r="F25" s="165">
        <v>124.9417785974585</v>
      </c>
      <c r="G25" s="187">
        <v>124.9417785974585</v>
      </c>
      <c r="H25" s="188">
        <v>124.9417785974585</v>
      </c>
      <c r="I25" s="164">
        <v>8.153134995371573</v>
      </c>
      <c r="J25" s="165">
        <v>-1.2934851855155785</v>
      </c>
      <c r="K25" s="166">
        <v>1.2412103444302147</v>
      </c>
      <c r="L25" s="167">
        <v>0</v>
      </c>
    </row>
    <row r="26" spans="1:12" ht="21" customHeight="1">
      <c r="A26" s="159" t="s">
        <v>186</v>
      </c>
      <c r="B26" s="160">
        <v>2.731641690470963</v>
      </c>
      <c r="C26" s="161">
        <v>146.13491987879542</v>
      </c>
      <c r="D26" s="161">
        <v>148.86214742448146</v>
      </c>
      <c r="E26" s="161">
        <v>156.01373311547277</v>
      </c>
      <c r="F26" s="165">
        <v>153.98678356295525</v>
      </c>
      <c r="G26" s="187">
        <v>153.98678356295525</v>
      </c>
      <c r="H26" s="188">
        <v>153.98678356295525</v>
      </c>
      <c r="I26" s="164">
        <v>6.760063402279798</v>
      </c>
      <c r="J26" s="165">
        <v>4.804166683554897</v>
      </c>
      <c r="K26" s="166">
        <v>-1.2992122629469378</v>
      </c>
      <c r="L26" s="167">
        <v>0</v>
      </c>
    </row>
    <row r="27" spans="1:12" ht="21" customHeight="1">
      <c r="A27" s="159" t="s">
        <v>187</v>
      </c>
      <c r="B27" s="160">
        <v>3.1001290737979397</v>
      </c>
      <c r="C27" s="161">
        <v>177.0322640599373</v>
      </c>
      <c r="D27" s="161">
        <v>177.03229474019602</v>
      </c>
      <c r="E27" s="161">
        <v>179.14536610645254</v>
      </c>
      <c r="F27" s="165">
        <v>191.79303126267783</v>
      </c>
      <c r="G27" s="187">
        <v>192.6906447020102</v>
      </c>
      <c r="H27" s="188">
        <v>192.6906447020102</v>
      </c>
      <c r="I27" s="164">
        <v>1.1936253867260262</v>
      </c>
      <c r="J27" s="165">
        <v>1.1936078495494655</v>
      </c>
      <c r="K27" s="166">
        <v>7.56105440511854</v>
      </c>
      <c r="L27" s="167">
        <v>0</v>
      </c>
    </row>
    <row r="28" spans="1:12" ht="21" customHeight="1" thickBot="1">
      <c r="A28" s="189" t="s">
        <v>188</v>
      </c>
      <c r="B28" s="190">
        <v>7.508891607907275</v>
      </c>
      <c r="C28" s="191">
        <v>212.28635524910882</v>
      </c>
      <c r="D28" s="191">
        <v>223.92197517530994</v>
      </c>
      <c r="E28" s="191">
        <v>224.01584723431938</v>
      </c>
      <c r="F28" s="192">
        <v>238.22241801139484</v>
      </c>
      <c r="G28" s="193">
        <v>243.7598471253192</v>
      </c>
      <c r="H28" s="194">
        <v>243.62585554631315</v>
      </c>
      <c r="I28" s="195">
        <v>5.525316015457761</v>
      </c>
      <c r="J28" s="192">
        <v>0.04192177160635424</v>
      </c>
      <c r="K28" s="196">
        <v>8.75384869155343</v>
      </c>
      <c r="L28" s="197">
        <v>-0.05496868355729134</v>
      </c>
    </row>
    <row r="29" ht="13.5" thickTop="1"/>
    <row r="30" spans="1:5" ht="12.75">
      <c r="A30" s="198"/>
      <c r="E30" s="128" t="s">
        <v>189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3.28125" style="12" bestFit="1" customWidth="1"/>
    <col min="2" max="2" width="20.57421875" style="12" customWidth="1"/>
    <col min="3" max="3" width="15.28125" style="12" customWidth="1"/>
    <col min="4" max="4" width="12.28125" style="12" bestFit="1" customWidth="1"/>
    <col min="5" max="5" width="26.8515625" style="517" customWidth="1"/>
    <col min="6" max="16384" width="9.140625" style="12" customWidth="1"/>
  </cols>
  <sheetData>
    <row r="1" spans="1:3" ht="12.75">
      <c r="A1" s="1767" t="s">
        <v>829</v>
      </c>
      <c r="B1" s="1767"/>
      <c r="C1" s="1767"/>
    </row>
    <row r="2" spans="1:3" ht="15.75">
      <c r="A2" s="1941" t="s">
        <v>83</v>
      </c>
      <c r="B2" s="1941"/>
      <c r="C2" s="1941"/>
    </row>
    <row r="3" spans="1:3" ht="21" customHeight="1">
      <c r="A3" s="1950" t="s">
        <v>590</v>
      </c>
      <c r="B3" s="1950"/>
      <c r="C3" s="1950"/>
    </row>
    <row r="4" spans="1:3" ht="12.75">
      <c r="A4" s="518" t="s">
        <v>591</v>
      </c>
      <c r="B4" s="519" t="s">
        <v>592</v>
      </c>
      <c r="C4" s="520" t="s">
        <v>593</v>
      </c>
    </row>
    <row r="5" spans="1:3" ht="12.75">
      <c r="A5" s="521" t="s">
        <v>594</v>
      </c>
      <c r="B5" s="522">
        <v>651.848093</v>
      </c>
      <c r="C5" s="523"/>
    </row>
    <row r="6" spans="1:3" ht="12.75">
      <c r="A6" s="524" t="s">
        <v>595</v>
      </c>
      <c r="B6" s="525">
        <v>5</v>
      </c>
      <c r="C6" s="526">
        <v>62915</v>
      </c>
    </row>
    <row r="7" spans="1:3" ht="12.75">
      <c r="A7" s="524" t="s">
        <v>596</v>
      </c>
      <c r="B7" s="525">
        <v>555.250093</v>
      </c>
      <c r="C7" s="526">
        <v>62932</v>
      </c>
    </row>
    <row r="8" spans="1:3" ht="12.75">
      <c r="A8" s="524" t="s">
        <v>597</v>
      </c>
      <c r="B8" s="525">
        <v>16.848</v>
      </c>
      <c r="C8" s="526">
        <v>62933</v>
      </c>
    </row>
    <row r="9" spans="1:3" ht="12.75">
      <c r="A9" s="524" t="s">
        <v>598</v>
      </c>
      <c r="B9" s="525">
        <v>57.5</v>
      </c>
      <c r="C9" s="526">
        <v>62966</v>
      </c>
    </row>
    <row r="10" spans="1:3" ht="12.75">
      <c r="A10" s="524" t="s">
        <v>599</v>
      </c>
      <c r="B10" s="525">
        <v>17.25</v>
      </c>
      <c r="C10" s="526">
        <v>62969</v>
      </c>
    </row>
    <row r="11" spans="1:3" ht="12.75">
      <c r="A11" s="527" t="s">
        <v>600</v>
      </c>
      <c r="B11" s="528">
        <v>0</v>
      </c>
      <c r="C11" s="529"/>
    </row>
    <row r="12" spans="1:3" ht="12.75">
      <c r="A12" s="530" t="s">
        <v>601</v>
      </c>
      <c r="B12" s="522">
        <v>0</v>
      </c>
      <c r="C12" s="531"/>
    </row>
    <row r="13" spans="1:3" ht="12.75">
      <c r="A13" s="521" t="s">
        <v>356</v>
      </c>
      <c r="B13" s="522">
        <v>651.848093</v>
      </c>
      <c r="C13" s="532"/>
    </row>
    <row r="14" spans="1:3" ht="12.75">
      <c r="A14" s="508" t="s">
        <v>602</v>
      </c>
      <c r="B14" s="256"/>
      <c r="C14" s="256"/>
    </row>
    <row r="19" spans="4:7" ht="12.75">
      <c r="D19" s="533"/>
      <c r="E19" s="533"/>
      <c r="F19" s="533"/>
      <c r="G19" s="533"/>
    </row>
    <row r="25" ht="12" customHeight="1"/>
    <row r="26" ht="12" customHeight="1"/>
    <row r="27" ht="12" customHeight="1"/>
    <row r="28" ht="12" customHeight="1"/>
    <row r="29" ht="12" customHeight="1"/>
    <row r="30" ht="20.25" customHeight="1"/>
    <row r="42" ht="12.75">
      <c r="E42" s="534"/>
    </row>
    <row r="43" ht="12.75">
      <c r="E43" s="534"/>
    </row>
    <row r="44" ht="12.75">
      <c r="E44" s="534"/>
    </row>
    <row r="45" ht="12.75">
      <c r="E45" s="534"/>
    </row>
    <row r="46" ht="12.75">
      <c r="E46" s="534"/>
    </row>
    <row r="47" ht="12.75">
      <c r="E47" s="534"/>
    </row>
    <row r="48" ht="12.75">
      <c r="E48" s="534"/>
    </row>
    <row r="49" ht="12.75">
      <c r="E49" s="534"/>
    </row>
    <row r="50" ht="12.75">
      <c r="E50" s="534"/>
    </row>
    <row r="51" ht="12.75">
      <c r="E51" s="534"/>
    </row>
    <row r="52" ht="12.75">
      <c r="E52" s="534"/>
    </row>
    <row r="53" ht="12.75">
      <c r="E53" s="534"/>
    </row>
    <row r="54" ht="12.75">
      <c r="E54" s="534"/>
    </row>
    <row r="55" ht="12.75">
      <c r="E55" s="534"/>
    </row>
    <row r="56" ht="12.75">
      <c r="E56" s="534"/>
    </row>
    <row r="57" ht="12.75">
      <c r="E57" s="535"/>
    </row>
    <row r="58" ht="12.75">
      <c r="E58" s="535"/>
    </row>
    <row r="59" ht="12.75">
      <c r="E59" s="535"/>
    </row>
    <row r="60" ht="12.75">
      <c r="E60" s="534"/>
    </row>
    <row r="61" ht="12.75">
      <c r="E61" s="534"/>
    </row>
    <row r="62" ht="12.75">
      <c r="E62" s="534"/>
    </row>
    <row r="63" spans="4:5" ht="25.5">
      <c r="D63" s="536"/>
      <c r="E63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I29" sqref="I29"/>
    </sheetView>
  </sheetViews>
  <sheetFormatPr defaultColWidth="12.00390625" defaultRowHeight="15"/>
  <cols>
    <col min="1" max="1" width="24.8515625" style="256" customWidth="1"/>
    <col min="2" max="2" width="10.140625" style="256" customWidth="1"/>
    <col min="3" max="3" width="6.7109375" style="256" customWidth="1"/>
    <col min="4" max="4" width="7.140625" style="256" customWidth="1"/>
    <col min="5" max="5" width="11.8515625" style="256" bestFit="1" customWidth="1"/>
    <col min="6" max="6" width="8.8515625" style="256" customWidth="1"/>
    <col min="7" max="7" width="10.8515625" style="256" customWidth="1"/>
    <col min="8" max="8" width="9.421875" style="256" customWidth="1"/>
    <col min="9" max="9" width="10.57421875" style="256" customWidth="1"/>
    <col min="10" max="11" width="8.8515625" style="256" customWidth="1"/>
    <col min="12" max="12" width="9.8515625" style="256" customWidth="1"/>
    <col min="13" max="16384" width="12.00390625" style="256" customWidth="1"/>
  </cols>
  <sheetData>
    <row r="1" spans="1:12" ht="12.75">
      <c r="A1" s="1825" t="s">
        <v>830</v>
      </c>
      <c r="B1" s="1825"/>
      <c r="C1" s="1825"/>
      <c r="D1" s="1825"/>
      <c r="E1" s="1825"/>
      <c r="F1" s="1825"/>
      <c r="G1" s="1825"/>
      <c r="H1" s="1825"/>
      <c r="I1" s="1825"/>
      <c r="J1" s="1825"/>
      <c r="K1" s="1825"/>
      <c r="L1" s="1825"/>
    </row>
    <row r="2" spans="1:12" ht="15.75">
      <c r="A2" s="1957" t="s">
        <v>603</v>
      </c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</row>
    <row r="3" spans="1:13" ht="13.5" thickBot="1">
      <c r="A3" s="1631"/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285"/>
    </row>
    <row r="4" spans="1:12" ht="12.75">
      <c r="A4" s="537"/>
      <c r="B4" s="1942" t="s">
        <v>604</v>
      </c>
      <c r="C4" s="1943"/>
      <c r="D4" s="1944"/>
      <c r="E4" s="1943" t="s">
        <v>605</v>
      </c>
      <c r="F4" s="1943"/>
      <c r="G4" s="1943"/>
      <c r="H4" s="1943"/>
      <c r="I4" s="1943"/>
      <c r="J4" s="1943"/>
      <c r="K4" s="1943"/>
      <c r="L4" s="1945"/>
    </row>
    <row r="5" spans="1:12" ht="12.75">
      <c r="A5" s="538"/>
      <c r="B5" s="1958" t="s">
        <v>568</v>
      </c>
      <c r="C5" s="1959"/>
      <c r="D5" s="1960"/>
      <c r="E5" s="1951" t="s">
        <v>568</v>
      </c>
      <c r="F5" s="1952"/>
      <c r="G5" s="1952"/>
      <c r="H5" s="1952"/>
      <c r="I5" s="1952"/>
      <c r="J5" s="1952"/>
      <c r="K5" s="1952"/>
      <c r="L5" s="1953"/>
    </row>
    <row r="6" spans="1:12" ht="12.75">
      <c r="A6" s="539" t="s">
        <v>606</v>
      </c>
      <c r="B6" s="540"/>
      <c r="C6" s="540"/>
      <c r="D6" s="541"/>
      <c r="E6" s="1951">
        <v>2013</v>
      </c>
      <c r="F6" s="1954"/>
      <c r="G6" s="1955">
        <v>2014</v>
      </c>
      <c r="H6" s="1955"/>
      <c r="I6" s="1955">
        <v>2015</v>
      </c>
      <c r="J6" s="1955"/>
      <c r="K6" s="1955" t="s">
        <v>569</v>
      </c>
      <c r="L6" s="1956"/>
    </row>
    <row r="7" spans="1:12" ht="12.75">
      <c r="A7" s="539"/>
      <c r="B7" s="543">
        <v>2013</v>
      </c>
      <c r="C7" s="543">
        <v>2014</v>
      </c>
      <c r="D7" s="544">
        <v>2015</v>
      </c>
      <c r="E7" s="545">
        <v>1</v>
      </c>
      <c r="F7" s="545">
        <v>2</v>
      </c>
      <c r="G7" s="484">
        <v>3</v>
      </c>
      <c r="H7" s="542">
        <v>4</v>
      </c>
      <c r="I7" s="484">
        <v>5</v>
      </c>
      <c r="J7" s="484">
        <v>6</v>
      </c>
      <c r="K7" s="485" t="s">
        <v>607</v>
      </c>
      <c r="L7" s="486" t="s">
        <v>608</v>
      </c>
    </row>
    <row r="8" spans="1:12" ht="12.75">
      <c r="A8" s="546"/>
      <c r="B8" s="547"/>
      <c r="C8" s="489"/>
      <c r="D8" s="548"/>
      <c r="E8" s="545" t="s">
        <v>609</v>
      </c>
      <c r="F8" s="518" t="s">
        <v>610</v>
      </c>
      <c r="G8" s="518" t="s">
        <v>609</v>
      </c>
      <c r="H8" s="518" t="s">
        <v>610</v>
      </c>
      <c r="I8" s="518" t="s">
        <v>609</v>
      </c>
      <c r="J8" s="518" t="s">
        <v>610</v>
      </c>
      <c r="K8" s="489">
        <v>1</v>
      </c>
      <c r="L8" s="490">
        <v>3</v>
      </c>
    </row>
    <row r="9" spans="1:12" ht="12.75">
      <c r="A9" s="549" t="s">
        <v>611</v>
      </c>
      <c r="B9" s="550">
        <v>194</v>
      </c>
      <c r="C9" s="550">
        <v>202</v>
      </c>
      <c r="D9" s="550">
        <v>196</v>
      </c>
      <c r="E9" s="551">
        <v>404357.1</v>
      </c>
      <c r="F9" s="552">
        <v>72.98163127822099</v>
      </c>
      <c r="G9" s="551">
        <v>730903.23</v>
      </c>
      <c r="H9" s="552">
        <v>77.76944284936278</v>
      </c>
      <c r="I9" s="551">
        <v>1003523.33</v>
      </c>
      <c r="J9" s="553">
        <v>81.45850650473466</v>
      </c>
      <c r="K9" s="552">
        <v>80.7568681247343</v>
      </c>
      <c r="L9" s="554">
        <v>37.29906898892756</v>
      </c>
    </row>
    <row r="10" spans="1:12" ht="12.75">
      <c r="A10" s="555" t="s">
        <v>612</v>
      </c>
      <c r="B10" s="550">
        <v>28</v>
      </c>
      <c r="C10" s="550">
        <v>30</v>
      </c>
      <c r="D10" s="550">
        <v>29</v>
      </c>
      <c r="E10" s="551">
        <v>311751.12</v>
      </c>
      <c r="F10" s="552">
        <v>56.267356973359504</v>
      </c>
      <c r="G10" s="551">
        <v>487933.27</v>
      </c>
      <c r="H10" s="552">
        <v>51.91699393032877</v>
      </c>
      <c r="I10" s="551">
        <v>676079.43</v>
      </c>
      <c r="J10" s="553">
        <v>54.87906359523531</v>
      </c>
      <c r="K10" s="552">
        <v>56.5137183789428</v>
      </c>
      <c r="L10" s="554">
        <v>38.55981372206901</v>
      </c>
    </row>
    <row r="11" spans="1:12" ht="14.25">
      <c r="A11" s="555" t="s">
        <v>613</v>
      </c>
      <c r="B11" s="550">
        <v>81</v>
      </c>
      <c r="C11" s="550">
        <v>90</v>
      </c>
      <c r="D11" s="550">
        <v>94</v>
      </c>
      <c r="E11" s="551">
        <v>29028.61</v>
      </c>
      <c r="F11" s="552">
        <v>5.239317700961053</v>
      </c>
      <c r="G11" s="551">
        <v>83137.3</v>
      </c>
      <c r="H11" s="552">
        <v>8.845961046033862</v>
      </c>
      <c r="I11" s="551">
        <v>115843.82</v>
      </c>
      <c r="J11" s="553">
        <v>9.40333351791962</v>
      </c>
      <c r="K11" s="552">
        <v>186.3977985856023</v>
      </c>
      <c r="L11" s="554">
        <v>39.340368282347384</v>
      </c>
    </row>
    <row r="12" spans="1:12" ht="12.75">
      <c r="A12" s="555" t="s">
        <v>614</v>
      </c>
      <c r="B12" s="550">
        <v>63</v>
      </c>
      <c r="C12" s="550">
        <v>60</v>
      </c>
      <c r="D12" s="550">
        <v>51</v>
      </c>
      <c r="E12" s="551">
        <v>23061.4</v>
      </c>
      <c r="F12" s="552">
        <v>4.1623075038365</v>
      </c>
      <c r="G12" s="551">
        <v>41969.01</v>
      </c>
      <c r="H12" s="552">
        <v>4.4655795605655415</v>
      </c>
      <c r="I12" s="551">
        <v>45834.36</v>
      </c>
      <c r="J12" s="553">
        <v>3.72048999817508</v>
      </c>
      <c r="K12" s="552">
        <v>81.98812734699541</v>
      </c>
      <c r="L12" s="554">
        <v>9.210009957347083</v>
      </c>
    </row>
    <row r="13" spans="1:12" ht="12.75">
      <c r="A13" s="555" t="s">
        <v>615</v>
      </c>
      <c r="B13" s="550">
        <v>22</v>
      </c>
      <c r="C13" s="550">
        <v>22</v>
      </c>
      <c r="D13" s="550">
        <v>22</v>
      </c>
      <c r="E13" s="551">
        <v>40515.97</v>
      </c>
      <c r="F13" s="552">
        <v>7.312649100063938</v>
      </c>
      <c r="G13" s="551">
        <v>117863.65</v>
      </c>
      <c r="H13" s="552">
        <v>12.540908312434597</v>
      </c>
      <c r="I13" s="551">
        <v>165765.72</v>
      </c>
      <c r="J13" s="553">
        <v>13.45561939340466</v>
      </c>
      <c r="K13" s="552">
        <v>190.90664742816227</v>
      </c>
      <c r="L13" s="554">
        <v>40.641936678526434</v>
      </c>
    </row>
    <row r="14" spans="1:12" ht="12.75">
      <c r="A14" s="556" t="s">
        <v>616</v>
      </c>
      <c r="B14" s="550">
        <v>18</v>
      </c>
      <c r="C14" s="550">
        <v>18</v>
      </c>
      <c r="D14" s="550">
        <v>18</v>
      </c>
      <c r="E14" s="551">
        <v>15684.92</v>
      </c>
      <c r="F14" s="552">
        <v>2.8309408888044603</v>
      </c>
      <c r="G14" s="551">
        <v>20752.22</v>
      </c>
      <c r="H14" s="552">
        <v>2.2080742306849612</v>
      </c>
      <c r="I14" s="551">
        <v>36084.75</v>
      </c>
      <c r="J14" s="553">
        <v>2.929089693008656</v>
      </c>
      <c r="K14" s="552">
        <v>32.30682719452827</v>
      </c>
      <c r="L14" s="554">
        <v>73.88380616628004</v>
      </c>
    </row>
    <row r="15" spans="1:12" ht="12.75">
      <c r="A15" s="556" t="s">
        <v>617</v>
      </c>
      <c r="B15" s="550">
        <v>4</v>
      </c>
      <c r="C15" s="550">
        <v>4</v>
      </c>
      <c r="D15" s="550">
        <v>4</v>
      </c>
      <c r="E15" s="551">
        <v>9133.79</v>
      </c>
      <c r="F15" s="552">
        <v>1.6485400997106325</v>
      </c>
      <c r="G15" s="551">
        <v>24232.74</v>
      </c>
      <c r="H15" s="552">
        <v>2.5784079357721095</v>
      </c>
      <c r="I15" s="551">
        <v>25693.66</v>
      </c>
      <c r="J15" s="553">
        <v>2.0856188467889836</v>
      </c>
      <c r="K15" s="552">
        <v>165.30870536765133</v>
      </c>
      <c r="L15" s="554">
        <v>6.02870331625725</v>
      </c>
    </row>
    <row r="16" spans="1:12" ht="12.75">
      <c r="A16" s="556" t="s">
        <v>618</v>
      </c>
      <c r="B16" s="550">
        <v>4</v>
      </c>
      <c r="C16" s="550">
        <v>4</v>
      </c>
      <c r="D16" s="550">
        <v>4</v>
      </c>
      <c r="E16" s="551">
        <v>1004.38</v>
      </c>
      <c r="F16" s="552">
        <v>0.18127860453846267</v>
      </c>
      <c r="G16" s="551">
        <v>1086.82</v>
      </c>
      <c r="H16" s="552">
        <v>0.11563963929608635</v>
      </c>
      <c r="I16" s="551">
        <v>1204.5</v>
      </c>
      <c r="J16" s="553">
        <v>0.09777228705281112</v>
      </c>
      <c r="K16" s="552">
        <v>8.208048746490377</v>
      </c>
      <c r="L16" s="554">
        <v>10.827919986750345</v>
      </c>
    </row>
    <row r="17" spans="1:12" ht="12.75">
      <c r="A17" s="557" t="s">
        <v>619</v>
      </c>
      <c r="B17" s="550">
        <v>4</v>
      </c>
      <c r="C17" s="550">
        <v>5</v>
      </c>
      <c r="D17" s="550">
        <v>6</v>
      </c>
      <c r="E17" s="551">
        <v>39254.64</v>
      </c>
      <c r="F17" s="552">
        <v>7.0849940867597105</v>
      </c>
      <c r="G17" s="551">
        <v>70741.82</v>
      </c>
      <c r="H17" s="552">
        <v>7.527059262756177</v>
      </c>
      <c r="I17" s="551">
        <v>64923.74</v>
      </c>
      <c r="J17" s="553">
        <v>5.270022867432192</v>
      </c>
      <c r="K17" s="552">
        <v>80.21263218819485</v>
      </c>
      <c r="L17" s="554">
        <v>-8.224385519060732</v>
      </c>
    </row>
    <row r="18" spans="1:12" ht="12.75">
      <c r="A18" s="556" t="s">
        <v>620</v>
      </c>
      <c r="B18" s="550">
        <v>2</v>
      </c>
      <c r="C18" s="550">
        <v>2</v>
      </c>
      <c r="D18" s="550">
        <v>2</v>
      </c>
      <c r="E18" s="551">
        <v>84618.42</v>
      </c>
      <c r="F18" s="552">
        <v>15.27261504196573</v>
      </c>
      <c r="G18" s="551">
        <v>92116.61</v>
      </c>
      <c r="H18" s="552">
        <v>0</v>
      </c>
      <c r="I18" s="551">
        <v>0</v>
      </c>
      <c r="J18" s="553">
        <v>8.158989800982702</v>
      </c>
      <c r="K18" s="552">
        <v>8.861179398055413</v>
      </c>
      <c r="L18" s="554">
        <v>9.116260357388285</v>
      </c>
    </row>
    <row r="19" spans="1:12" ht="13.5" thickBot="1">
      <c r="A19" s="558" t="s">
        <v>516</v>
      </c>
      <c r="B19" s="559">
        <v>226</v>
      </c>
      <c r="C19" s="559">
        <v>235</v>
      </c>
      <c r="D19" s="559">
        <v>230</v>
      </c>
      <c r="E19" s="560">
        <v>554053.25</v>
      </c>
      <c r="F19" s="561">
        <v>99.99999999999999</v>
      </c>
      <c r="G19" s="560">
        <v>939833.4399999998</v>
      </c>
      <c r="H19" s="561">
        <v>14.612</v>
      </c>
      <c r="I19" s="560">
        <v>1.4612</v>
      </c>
      <c r="J19" s="562">
        <v>100</v>
      </c>
      <c r="K19" s="934">
        <v>69.62872070509465</v>
      </c>
      <c r="L19" s="935">
        <v>31.081117947878084</v>
      </c>
    </row>
    <row r="20" spans="1:12" ht="12.75">
      <c r="A20" s="563" t="s">
        <v>621</v>
      </c>
      <c r="B20" s="563"/>
      <c r="C20" s="272"/>
      <c r="D20" s="257"/>
      <c r="E20" s="272"/>
      <c r="F20" s="272"/>
      <c r="G20" s="272"/>
      <c r="H20" s="272"/>
      <c r="I20" s="564"/>
      <c r="J20" s="272"/>
      <c r="K20" s="272"/>
      <c r="L20" s="272"/>
    </row>
    <row r="21" spans="1:9" ht="15" customHeight="1">
      <c r="A21" s="256" t="s">
        <v>622</v>
      </c>
      <c r="I21" s="502"/>
    </row>
    <row r="22" ht="12.75">
      <c r="J22" s="502"/>
    </row>
    <row r="25" spans="6:10" ht="12.75">
      <c r="F25" s="565"/>
      <c r="J25" s="502"/>
    </row>
    <row r="26" ht="12.75">
      <c r="J26" s="502"/>
    </row>
    <row r="27" ht="12.75">
      <c r="J27" s="502"/>
    </row>
    <row r="28" ht="12.75">
      <c r="J28" s="502"/>
    </row>
    <row r="29" spans="10:11" ht="12.75">
      <c r="J29" s="502"/>
      <c r="K29" s="502"/>
    </row>
    <row r="30" ht="12.75">
      <c r="K30" s="502"/>
    </row>
    <row r="31" spans="10:11" ht="12.75">
      <c r="J31" s="502"/>
      <c r="K31" s="502"/>
    </row>
    <row r="32" spans="10:11" ht="12.75">
      <c r="J32" s="502"/>
      <c r="K32" s="502"/>
    </row>
    <row r="33" spans="10:11" ht="12.75">
      <c r="J33" s="502"/>
      <c r="K33" s="502"/>
    </row>
    <row r="34" spans="10:11" ht="12.75">
      <c r="J34" s="502"/>
      <c r="K34" s="502"/>
    </row>
    <row r="35" ht="12.75">
      <c r="K35" s="502"/>
    </row>
    <row r="37" ht="12.75">
      <c r="J37" s="502"/>
    </row>
  </sheetData>
  <sheetProtection/>
  <mergeCells count="11">
    <mergeCell ref="B5:D5"/>
    <mergeCell ref="E5:L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9.28125" style="567" customWidth="1"/>
    <col min="2" max="2" width="7.7109375" style="567" bestFit="1" customWidth="1"/>
    <col min="3" max="3" width="7.57421875" style="567" bestFit="1" customWidth="1"/>
    <col min="4" max="4" width="7.28125" style="567" bestFit="1" customWidth="1"/>
    <col min="5" max="5" width="7.57421875" style="567" bestFit="1" customWidth="1"/>
    <col min="6" max="6" width="9.421875" style="567" bestFit="1" customWidth="1"/>
    <col min="7" max="8" width="8.421875" style="567" bestFit="1" customWidth="1"/>
    <col min="9" max="10" width="7.28125" style="567" bestFit="1" customWidth="1"/>
    <col min="11" max="11" width="9.57421875" style="567" customWidth="1"/>
    <col min="12" max="14" width="9.8515625" style="567" bestFit="1" customWidth="1"/>
    <col min="15" max="16384" width="9.140625" style="567" customWidth="1"/>
  </cols>
  <sheetData>
    <row r="1" spans="1:14" ht="12.75">
      <c r="A1" s="1850" t="s">
        <v>831</v>
      </c>
      <c r="B1" s="1850"/>
      <c r="C1" s="1850"/>
      <c r="D1" s="1850"/>
      <c r="E1" s="1850"/>
      <c r="F1" s="1850"/>
      <c r="G1" s="1850"/>
      <c r="H1" s="1850"/>
      <c r="I1" s="1850"/>
      <c r="J1" s="1850"/>
      <c r="K1" s="566"/>
      <c r="L1" s="566"/>
      <c r="M1" s="566"/>
      <c r="N1" s="566"/>
    </row>
    <row r="2" spans="1:14" ht="15.75">
      <c r="A2" s="1941" t="s">
        <v>85</v>
      </c>
      <c r="B2" s="1941"/>
      <c r="C2" s="1941"/>
      <c r="D2" s="1941"/>
      <c r="E2" s="1941"/>
      <c r="F2" s="1941"/>
      <c r="G2" s="1941"/>
      <c r="H2" s="1941"/>
      <c r="I2" s="1941"/>
      <c r="J2" s="1941"/>
      <c r="K2" s="566"/>
      <c r="L2" s="566"/>
      <c r="M2" s="566"/>
      <c r="N2" s="566"/>
    </row>
    <row r="3" spans="1:14" ht="12.75">
      <c r="A3" s="1631" t="s">
        <v>623</v>
      </c>
      <c r="B3" s="1631"/>
      <c r="C3" s="1631"/>
      <c r="D3" s="1631"/>
      <c r="E3" s="1631"/>
      <c r="F3" s="1631"/>
      <c r="G3" s="1631"/>
      <c r="H3" s="1631"/>
      <c r="I3" s="1631"/>
      <c r="J3" s="1631"/>
      <c r="K3" s="127"/>
      <c r="L3" s="119"/>
      <c r="M3" s="127"/>
      <c r="N3" s="127"/>
    </row>
    <row r="4" spans="1:14" ht="13.5" thickBot="1">
      <c r="A4" s="1631"/>
      <c r="B4" s="1631"/>
      <c r="C4" s="1631"/>
      <c r="D4" s="1631"/>
      <c r="E4" s="1631"/>
      <c r="F4" s="1631"/>
      <c r="G4" s="1631"/>
      <c r="H4" s="1631"/>
      <c r="I4" s="1631"/>
      <c r="J4" s="1631"/>
      <c r="K4" s="127"/>
      <c r="L4" s="127"/>
      <c r="M4" s="127"/>
      <c r="N4" s="127"/>
    </row>
    <row r="5" spans="1:11" ht="18" customHeight="1">
      <c r="A5" s="1961" t="s">
        <v>624</v>
      </c>
      <c r="B5" s="568">
        <v>2013</v>
      </c>
      <c r="C5" s="1964">
        <v>2014</v>
      </c>
      <c r="D5" s="1964"/>
      <c r="E5" s="1964"/>
      <c r="F5" s="1964">
        <v>2015</v>
      </c>
      <c r="G5" s="1964"/>
      <c r="H5" s="1964"/>
      <c r="I5" s="1964" t="s">
        <v>625</v>
      </c>
      <c r="J5" s="1965"/>
      <c r="K5" s="127"/>
    </row>
    <row r="6" spans="1:11" ht="18" customHeight="1">
      <c r="A6" s="1962"/>
      <c r="B6" s="569" t="s">
        <v>626</v>
      </c>
      <c r="C6" s="484" t="s">
        <v>627</v>
      </c>
      <c r="D6" s="569" t="s">
        <v>628</v>
      </c>
      <c r="E6" s="569" t="s">
        <v>626</v>
      </c>
      <c r="F6" s="484" t="s">
        <v>627</v>
      </c>
      <c r="G6" s="569" t="s">
        <v>628</v>
      </c>
      <c r="H6" s="569" t="s">
        <v>626</v>
      </c>
      <c r="I6" s="1966" t="s">
        <v>629</v>
      </c>
      <c r="J6" s="1968" t="s">
        <v>630</v>
      </c>
      <c r="K6" s="570"/>
    </row>
    <row r="7" spans="1:14" ht="18" customHeight="1">
      <c r="A7" s="1963"/>
      <c r="B7" s="484">
        <v>1</v>
      </c>
      <c r="C7" s="569">
        <v>2</v>
      </c>
      <c r="D7" s="569">
        <v>3</v>
      </c>
      <c r="E7" s="484">
        <v>4</v>
      </c>
      <c r="F7" s="569">
        <v>5</v>
      </c>
      <c r="G7" s="569">
        <v>6</v>
      </c>
      <c r="H7" s="484">
        <v>7</v>
      </c>
      <c r="I7" s="1967"/>
      <c r="J7" s="1969"/>
      <c r="K7" s="571"/>
      <c r="L7" s="570"/>
      <c r="M7" s="572"/>
      <c r="N7" s="570"/>
    </row>
    <row r="8" spans="1:14" ht="18" customHeight="1">
      <c r="A8" s="498" t="s">
        <v>631</v>
      </c>
      <c r="B8" s="574">
        <v>529.25</v>
      </c>
      <c r="C8" s="574">
        <v>915.6</v>
      </c>
      <c r="D8" s="574">
        <v>775.83</v>
      </c>
      <c r="E8" s="574">
        <v>828.31</v>
      </c>
      <c r="F8" s="573">
        <v>1167.73</v>
      </c>
      <c r="G8" s="573">
        <v>1085.94</v>
      </c>
      <c r="H8" s="573">
        <v>1131.63</v>
      </c>
      <c r="I8" s="574">
        <v>56.50637694851201</v>
      </c>
      <c r="J8" s="575">
        <v>36.61914017698689</v>
      </c>
      <c r="L8" s="576"/>
      <c r="M8" s="576"/>
      <c r="N8" s="576"/>
    </row>
    <row r="9" spans="1:14" ht="17.25" customHeight="1">
      <c r="A9" s="498" t="s">
        <v>632</v>
      </c>
      <c r="B9" s="574">
        <v>278.86</v>
      </c>
      <c r="C9" s="574">
        <v>730.81</v>
      </c>
      <c r="D9" s="574">
        <v>651.99</v>
      </c>
      <c r="E9" s="574">
        <v>689.74</v>
      </c>
      <c r="F9" s="573">
        <v>964.65</v>
      </c>
      <c r="G9" s="573">
        <v>871.9</v>
      </c>
      <c r="H9" s="573">
        <v>964.65</v>
      </c>
      <c r="I9" s="574">
        <v>147.3427526357312</v>
      </c>
      <c r="J9" s="575">
        <v>39.85704758314728</v>
      </c>
      <c r="L9" s="576"/>
      <c r="M9" s="576"/>
      <c r="N9" s="576"/>
    </row>
    <row r="10" spans="1:14" ht="18" customHeight="1">
      <c r="A10" s="498" t="s">
        <v>633</v>
      </c>
      <c r="B10" s="574">
        <v>1315.15</v>
      </c>
      <c r="C10" s="574">
        <v>4313.17</v>
      </c>
      <c r="D10" s="574">
        <v>3467.6</v>
      </c>
      <c r="E10" s="574">
        <v>3673.4</v>
      </c>
      <c r="F10" s="573">
        <v>5567.95</v>
      </c>
      <c r="G10" s="573">
        <v>4737.38</v>
      </c>
      <c r="H10" s="573">
        <v>5151.42</v>
      </c>
      <c r="I10" s="574">
        <v>179.31414667528418</v>
      </c>
      <c r="J10" s="575">
        <v>40.23574889747917</v>
      </c>
      <c r="L10" s="576"/>
      <c r="M10" s="576"/>
      <c r="N10" s="576"/>
    </row>
    <row r="11" spans="1:14" ht="18" customHeight="1">
      <c r="A11" s="498" t="s">
        <v>634</v>
      </c>
      <c r="B11" s="574">
        <v>264.74</v>
      </c>
      <c r="C11" s="574">
        <v>521.25</v>
      </c>
      <c r="D11" s="574">
        <v>490.96</v>
      </c>
      <c r="E11" s="574">
        <v>500.73</v>
      </c>
      <c r="F11" s="573">
        <v>565.21</v>
      </c>
      <c r="G11" s="573">
        <v>548.42</v>
      </c>
      <c r="H11" s="573">
        <v>564.87</v>
      </c>
      <c r="I11" s="574">
        <v>89.14028858502681</v>
      </c>
      <c r="J11" s="575">
        <v>12.809298424300522</v>
      </c>
      <c r="L11" s="576"/>
      <c r="M11" s="576"/>
      <c r="N11" s="576"/>
    </row>
    <row r="12" spans="1:14" ht="18" customHeight="1">
      <c r="A12" s="498" t="s">
        <v>616</v>
      </c>
      <c r="B12" s="574">
        <v>884.02</v>
      </c>
      <c r="C12" s="574">
        <v>1207.07</v>
      </c>
      <c r="D12" s="574">
        <v>1157.31</v>
      </c>
      <c r="E12" s="574">
        <v>1169.62</v>
      </c>
      <c r="F12" s="573">
        <v>2152.03</v>
      </c>
      <c r="G12" s="573">
        <v>1893.16</v>
      </c>
      <c r="H12" s="573">
        <v>2033.78</v>
      </c>
      <c r="I12" s="574">
        <v>32.306961380964225</v>
      </c>
      <c r="J12" s="575">
        <v>73.88382551597957</v>
      </c>
      <c r="L12" s="576"/>
      <c r="M12" s="576"/>
      <c r="N12" s="576"/>
    </row>
    <row r="13" spans="1:14" ht="18" customHeight="1">
      <c r="A13" s="498" t="s">
        <v>617</v>
      </c>
      <c r="B13" s="574">
        <v>690.91</v>
      </c>
      <c r="C13" s="574">
        <v>1924</v>
      </c>
      <c r="D13" s="574">
        <v>1736</v>
      </c>
      <c r="E13" s="574">
        <v>1833.05</v>
      </c>
      <c r="F13" s="573">
        <v>2107.8</v>
      </c>
      <c r="G13" s="573">
        <v>1905.75</v>
      </c>
      <c r="H13" s="573">
        <v>1944.33</v>
      </c>
      <c r="I13" s="574">
        <v>165.3095193295798</v>
      </c>
      <c r="J13" s="575">
        <v>6.070756389623838</v>
      </c>
      <c r="L13" s="576"/>
      <c r="M13" s="576"/>
      <c r="N13" s="576"/>
    </row>
    <row r="14" spans="1:14" ht="18" customHeight="1">
      <c r="A14" s="498" t="s">
        <v>618</v>
      </c>
      <c r="B14" s="574">
        <v>172.64</v>
      </c>
      <c r="C14" s="574">
        <v>188.42</v>
      </c>
      <c r="D14" s="574">
        <v>186.81</v>
      </c>
      <c r="E14" s="574">
        <v>186.81</v>
      </c>
      <c r="F14" s="573">
        <v>206.99</v>
      </c>
      <c r="G14" s="573">
        <v>206.51</v>
      </c>
      <c r="H14" s="573">
        <v>206.99</v>
      </c>
      <c r="I14" s="574">
        <v>8.207831325301214</v>
      </c>
      <c r="J14" s="575">
        <v>10.802419570686794</v>
      </c>
      <c r="L14" s="576"/>
      <c r="M14" s="576"/>
      <c r="N14" s="576"/>
    </row>
    <row r="15" spans="1:14" ht="18" customHeight="1">
      <c r="A15" s="498" t="s">
        <v>635</v>
      </c>
      <c r="B15" s="574">
        <v>1364.43</v>
      </c>
      <c r="C15" s="574">
        <v>2765.5</v>
      </c>
      <c r="D15" s="574">
        <v>2313.4</v>
      </c>
      <c r="E15" s="574">
        <v>2351.62</v>
      </c>
      <c r="F15" s="573">
        <v>2140.29</v>
      </c>
      <c r="G15" s="573">
        <v>2018.68</v>
      </c>
      <c r="H15" s="573">
        <v>2106.95</v>
      </c>
      <c r="I15" s="574">
        <v>72.35182457143273</v>
      </c>
      <c r="J15" s="575">
        <v>-10.404317024008975</v>
      </c>
      <c r="L15" s="576"/>
      <c r="M15" s="576"/>
      <c r="N15" s="576"/>
    </row>
    <row r="16" spans="1:14" ht="18" customHeight="1">
      <c r="A16" s="498" t="s">
        <v>620</v>
      </c>
      <c r="B16" s="574">
        <v>662.63</v>
      </c>
      <c r="C16" s="574">
        <v>753.07</v>
      </c>
      <c r="D16" s="574">
        <v>716.65</v>
      </c>
      <c r="E16" s="574">
        <v>721.35</v>
      </c>
      <c r="F16" s="573">
        <v>839.99</v>
      </c>
      <c r="G16" s="573">
        <v>748.37</v>
      </c>
      <c r="H16" s="573">
        <v>787.13</v>
      </c>
      <c r="I16" s="574">
        <v>8.861657335164423</v>
      </c>
      <c r="J16" s="575">
        <v>9.119012961807726</v>
      </c>
      <c r="L16" s="576"/>
      <c r="M16" s="576"/>
      <c r="N16" s="576"/>
    </row>
    <row r="17" spans="1:14" ht="18" customHeight="1">
      <c r="A17" s="577" t="s">
        <v>636</v>
      </c>
      <c r="B17" s="579">
        <v>551.67</v>
      </c>
      <c r="C17" s="579">
        <v>1014</v>
      </c>
      <c r="D17" s="579">
        <v>875.56</v>
      </c>
      <c r="E17" s="579">
        <v>919.88</v>
      </c>
      <c r="F17" s="578">
        <v>1205.84</v>
      </c>
      <c r="G17" s="578">
        <v>1166.69</v>
      </c>
      <c r="H17" s="578">
        <v>1196.02</v>
      </c>
      <c r="I17" s="579">
        <v>66.74461181503438</v>
      </c>
      <c r="J17" s="580">
        <v>30.019132930382227</v>
      </c>
      <c r="L17" s="581"/>
      <c r="M17" s="581"/>
      <c r="N17" s="581"/>
    </row>
    <row r="18" spans="1:14" ht="18" customHeight="1">
      <c r="A18" s="577" t="s">
        <v>637</v>
      </c>
      <c r="B18" s="579">
        <v>137.95</v>
      </c>
      <c r="C18" s="579">
        <v>216.76</v>
      </c>
      <c r="D18" s="579">
        <v>188.21</v>
      </c>
      <c r="E18" s="579">
        <v>197.75</v>
      </c>
      <c r="F18" s="578">
        <v>262.1</v>
      </c>
      <c r="G18" s="578">
        <v>251.01</v>
      </c>
      <c r="H18" s="578">
        <v>0</v>
      </c>
      <c r="I18" s="579">
        <v>0</v>
      </c>
      <c r="J18" s="580">
        <v>30.720606826801514</v>
      </c>
      <c r="L18" s="581"/>
      <c r="M18" s="581"/>
      <c r="N18" s="581"/>
    </row>
    <row r="19" spans="1:14" ht="18" customHeight="1" thickBot="1">
      <c r="A19" s="582" t="s">
        <v>638</v>
      </c>
      <c r="B19" s="584">
        <v>38.87</v>
      </c>
      <c r="C19" s="584">
        <v>71.5</v>
      </c>
      <c r="D19" s="584">
        <v>61.34</v>
      </c>
      <c r="E19" s="584">
        <v>64.6</v>
      </c>
      <c r="F19" s="583">
        <v>85.97</v>
      </c>
      <c r="G19" s="583">
        <v>82.61</v>
      </c>
      <c r="H19" s="583">
        <v>14.612</v>
      </c>
      <c r="I19" s="584">
        <v>1.4612</v>
      </c>
      <c r="J19" s="585">
        <v>32.027863777089806</v>
      </c>
      <c r="K19" s="586"/>
      <c r="L19" s="587"/>
      <c r="M19" s="587"/>
      <c r="N19" s="587"/>
    </row>
    <row r="20" spans="1:14" s="588" customFormat="1" ht="18" customHeight="1">
      <c r="A20" s="508" t="s">
        <v>621</v>
      </c>
      <c r="F20" s="589"/>
      <c r="G20" s="589"/>
      <c r="H20" s="589"/>
      <c r="I20" s="576"/>
      <c r="J20" s="586"/>
      <c r="K20" s="586"/>
      <c r="L20" s="587"/>
      <c r="M20" s="587"/>
      <c r="N20" s="587"/>
    </row>
    <row r="21" spans="1:14" s="588" customFormat="1" ht="12.75">
      <c r="A21" s="563" t="s">
        <v>586</v>
      </c>
      <c r="B21" s="360"/>
      <c r="C21" s="360"/>
      <c r="F21" s="590"/>
      <c r="G21" s="590"/>
      <c r="H21" s="590"/>
      <c r="I21" s="590"/>
      <c r="J21" s="590"/>
      <c r="K21" s="590"/>
      <c r="L21" s="590"/>
      <c r="M21" s="590"/>
      <c r="N21" s="590"/>
    </row>
    <row r="22" spans="1:14" s="588" customFormat="1" ht="12.75">
      <c r="A22" s="563" t="s">
        <v>587</v>
      </c>
      <c r="B22" s="360"/>
      <c r="C22" s="591"/>
      <c r="F22" s="590"/>
      <c r="G22" s="590"/>
      <c r="H22" s="590"/>
      <c r="I22" s="590"/>
      <c r="J22" s="590"/>
      <c r="K22" s="592"/>
      <c r="L22" s="592"/>
      <c r="M22" s="592"/>
      <c r="N22" s="592"/>
    </row>
    <row r="23" spans="1:18" ht="12.75">
      <c r="A23" s="256" t="s">
        <v>639</v>
      </c>
      <c r="L23" s="593"/>
      <c r="M23" s="593"/>
      <c r="O23" s="256"/>
      <c r="P23" s="256"/>
      <c r="Q23" s="256"/>
      <c r="R23" s="256"/>
    </row>
    <row r="24" spans="12:18" ht="12.75">
      <c r="L24" s="593"/>
      <c r="M24" s="593"/>
      <c r="O24" s="256"/>
      <c r="P24" s="256"/>
      <c r="Q24" s="256"/>
      <c r="R24" s="256"/>
    </row>
    <row r="25" spans="12:18" ht="12.75">
      <c r="L25" s="593"/>
      <c r="M25" s="593"/>
      <c r="O25" s="256"/>
      <c r="P25" s="256"/>
      <c r="Q25" s="256"/>
      <c r="R25" s="256"/>
    </row>
    <row r="26" spans="12:18" ht="12.75">
      <c r="L26" s="593"/>
      <c r="M26" s="593"/>
      <c r="O26" s="256"/>
      <c r="P26" s="256"/>
      <c r="Q26" s="256"/>
      <c r="R26" s="256"/>
    </row>
    <row r="27" spans="12:18" ht="12.75">
      <c r="L27" s="593"/>
      <c r="M27" s="593"/>
      <c r="O27" s="256"/>
      <c r="P27" s="256"/>
      <c r="Q27" s="256"/>
      <c r="R27" s="256"/>
    </row>
    <row r="28" spans="12:18" ht="12.75">
      <c r="L28" s="593"/>
      <c r="M28" s="593"/>
      <c r="O28" s="256"/>
      <c r="P28" s="256"/>
      <c r="Q28" s="256"/>
      <c r="R28" s="256"/>
    </row>
    <row r="29" spans="12:18" ht="12.75">
      <c r="L29" s="593"/>
      <c r="M29" s="593"/>
      <c r="O29" s="256"/>
      <c r="P29" s="256"/>
      <c r="Q29" s="256"/>
      <c r="R29" s="256"/>
    </row>
    <row r="30" spans="12:18" ht="12.75">
      <c r="L30" s="593"/>
      <c r="M30" s="593"/>
      <c r="O30" s="256"/>
      <c r="P30" s="256"/>
      <c r="Q30" s="256"/>
      <c r="R30" s="256"/>
    </row>
    <row r="31" spans="12:18" ht="12.75">
      <c r="L31" s="593"/>
      <c r="M31" s="593"/>
      <c r="O31" s="256"/>
      <c r="P31" s="256"/>
      <c r="Q31" s="256"/>
      <c r="R31" s="256"/>
    </row>
    <row r="32" spans="12:18" ht="12.75">
      <c r="L32" s="593"/>
      <c r="M32" s="593"/>
      <c r="O32" s="256"/>
      <c r="P32" s="256"/>
      <c r="Q32" s="256"/>
      <c r="R32" s="256"/>
    </row>
    <row r="33" spans="12:18" ht="12.75">
      <c r="L33" s="593"/>
      <c r="M33" s="593"/>
      <c r="O33" s="256"/>
      <c r="P33" s="256"/>
      <c r="Q33" s="256"/>
      <c r="R33" s="256"/>
    </row>
    <row r="34" spans="12:13" ht="12.75">
      <c r="L34" s="593"/>
      <c r="M34" s="593"/>
    </row>
    <row r="35" spans="12:13" ht="12.75">
      <c r="L35" s="593"/>
      <c r="M35" s="593"/>
    </row>
    <row r="36" spans="12:13" ht="12.75">
      <c r="L36" s="593"/>
      <c r="M36" s="593"/>
    </row>
    <row r="37" spans="12:13" ht="12.75">
      <c r="L37" s="593"/>
      <c r="M37" s="593"/>
    </row>
    <row r="38" spans="12:13" ht="12.75">
      <c r="L38" s="593"/>
      <c r="M38" s="593"/>
    </row>
    <row r="39" spans="12:13" ht="12.75">
      <c r="L39" s="593"/>
      <c r="M39" s="593"/>
    </row>
    <row r="40" spans="12:13" ht="12.75">
      <c r="L40" s="593"/>
      <c r="M40" s="593"/>
    </row>
    <row r="41" spans="12:13" ht="12.75">
      <c r="L41" s="593"/>
      <c r="M41" s="593"/>
    </row>
    <row r="42" spans="12:13" ht="12.75">
      <c r="L42" s="593"/>
      <c r="M42" s="593"/>
    </row>
    <row r="43" spans="12:13" ht="12.75">
      <c r="L43" s="593"/>
      <c r="M43" s="593"/>
    </row>
    <row r="44" spans="12:13" ht="12.75">
      <c r="L44" s="593"/>
      <c r="M44" s="593"/>
    </row>
    <row r="45" spans="12:13" ht="12.75">
      <c r="L45" s="593"/>
      <c r="M45" s="593"/>
    </row>
    <row r="46" spans="12:13" ht="12.75">
      <c r="L46" s="593"/>
      <c r="M46" s="593"/>
    </row>
    <row r="47" spans="12:13" ht="12.75">
      <c r="L47" s="593"/>
      <c r="M47" s="593"/>
    </row>
    <row r="48" spans="12:13" ht="12.75">
      <c r="L48" s="593"/>
      <c r="M48" s="593"/>
    </row>
    <row r="49" spans="12:13" ht="12.75">
      <c r="L49" s="593"/>
      <c r="M49" s="593"/>
    </row>
    <row r="50" spans="12:13" ht="12.75">
      <c r="L50" s="593"/>
      <c r="M50" s="593"/>
    </row>
    <row r="51" spans="12:13" ht="12.75">
      <c r="L51" s="593"/>
      <c r="M51" s="593"/>
    </row>
    <row r="52" spans="12:13" ht="12.75">
      <c r="L52" s="593"/>
      <c r="M52" s="593"/>
    </row>
    <row r="53" spans="12:13" ht="12.75">
      <c r="L53" s="593"/>
      <c r="M53" s="593"/>
    </row>
    <row r="54" spans="12:13" ht="12.75">
      <c r="L54" s="593"/>
      <c r="M54" s="593"/>
    </row>
    <row r="55" spans="12:13" ht="12.75">
      <c r="L55" s="593"/>
      <c r="M55" s="593"/>
    </row>
    <row r="56" spans="12:13" ht="12.75">
      <c r="L56" s="593"/>
      <c r="M56" s="593"/>
    </row>
    <row r="57" spans="12:13" ht="12.75">
      <c r="L57" s="593"/>
      <c r="M57" s="593"/>
    </row>
    <row r="58" spans="12:13" ht="12.75">
      <c r="L58" s="593"/>
      <c r="M58" s="593"/>
    </row>
    <row r="59" spans="12:13" ht="12.75">
      <c r="L59" s="593"/>
      <c r="M59" s="593"/>
    </row>
    <row r="60" spans="12:13" ht="12.75">
      <c r="L60" s="593"/>
      <c r="M60" s="593"/>
    </row>
    <row r="61" spans="12:13" ht="12.75">
      <c r="L61" s="593"/>
      <c r="M61" s="593"/>
    </row>
    <row r="62" spans="12:13" ht="12.75">
      <c r="L62" s="593"/>
      <c r="M62" s="593"/>
    </row>
    <row r="63" spans="12:13" ht="12.75">
      <c r="L63" s="593"/>
      <c r="M63" s="593"/>
    </row>
    <row r="64" spans="12:13" ht="12.75">
      <c r="L64" s="593"/>
      <c r="M64" s="593"/>
    </row>
    <row r="65" spans="12:13" ht="12.75">
      <c r="L65" s="593"/>
      <c r="M65" s="593"/>
    </row>
    <row r="66" spans="12:13" ht="12.75">
      <c r="L66" s="593"/>
      <c r="M66" s="593"/>
    </row>
    <row r="67" spans="12:13" ht="12.75">
      <c r="L67" s="593"/>
      <c r="M67" s="593"/>
    </row>
    <row r="68" spans="12:13" ht="12.75">
      <c r="L68" s="593"/>
      <c r="M68" s="593"/>
    </row>
    <row r="69" spans="12:13" ht="12.75">
      <c r="L69" s="593"/>
      <c r="M69" s="593"/>
    </row>
    <row r="70" spans="12:13" ht="12.75">
      <c r="L70" s="593"/>
      <c r="M70" s="593"/>
    </row>
    <row r="71" spans="12:13" ht="12.75">
      <c r="L71" s="593"/>
      <c r="M71" s="593"/>
    </row>
    <row r="72" spans="12:13" ht="12.75">
      <c r="L72" s="593"/>
      <c r="M72" s="593"/>
    </row>
    <row r="73" spans="12:13" ht="12.75">
      <c r="L73" s="593"/>
      <c r="M73" s="593"/>
    </row>
    <row r="74" spans="12:13" ht="12.75">
      <c r="L74" s="593"/>
      <c r="M74" s="593"/>
    </row>
    <row r="75" spans="12:13" ht="12.75">
      <c r="L75" s="593"/>
      <c r="M75" s="593"/>
    </row>
    <row r="76" spans="12:13" ht="12.75">
      <c r="L76" s="593"/>
      <c r="M76" s="593"/>
    </row>
    <row r="77" spans="12:13" ht="12.75">
      <c r="L77" s="593"/>
      <c r="M77" s="593"/>
    </row>
    <row r="78" spans="12:13" ht="12.75">
      <c r="L78" s="593"/>
      <c r="M78" s="593"/>
    </row>
    <row r="79" spans="12:13" ht="12.75">
      <c r="L79" s="593"/>
      <c r="M79" s="593"/>
    </row>
    <row r="80" spans="12:13" ht="12.75">
      <c r="L80" s="593"/>
      <c r="M80" s="593"/>
    </row>
    <row r="81" spans="12:13" ht="12.75">
      <c r="L81" s="593"/>
      <c r="M81" s="593"/>
    </row>
    <row r="82" spans="12:13" ht="12.75">
      <c r="L82" s="593"/>
      <c r="M82" s="593"/>
    </row>
    <row r="83" spans="12:13" ht="12.75">
      <c r="L83" s="593"/>
      <c r="M83" s="593"/>
    </row>
    <row r="84" spans="12:13" ht="12.75">
      <c r="L84" s="593"/>
      <c r="M84" s="593"/>
    </row>
    <row r="85" spans="12:13" ht="12.75">
      <c r="L85" s="593"/>
      <c r="M85" s="593"/>
    </row>
    <row r="86" spans="12:13" ht="12.75">
      <c r="L86" s="593"/>
      <c r="M86" s="593"/>
    </row>
    <row r="87" spans="12:13" ht="12.75">
      <c r="L87" s="593"/>
      <c r="M87" s="593"/>
    </row>
    <row r="88" spans="12:13" ht="12.75">
      <c r="L88" s="593"/>
      <c r="M88" s="593"/>
    </row>
    <row r="89" spans="12:13" ht="12.75">
      <c r="L89" s="593"/>
      <c r="M89" s="593"/>
    </row>
    <row r="90" spans="12:13" ht="12.75">
      <c r="L90" s="593"/>
      <c r="M90" s="593"/>
    </row>
    <row r="91" spans="12:13" ht="12.75">
      <c r="L91" s="593"/>
      <c r="M91" s="593"/>
    </row>
    <row r="92" spans="12:13" ht="12.75">
      <c r="L92" s="593"/>
      <c r="M92" s="593"/>
    </row>
    <row r="93" spans="12:13" ht="12.75">
      <c r="L93" s="593"/>
      <c r="M93" s="593"/>
    </row>
    <row r="94" spans="12:13" ht="12.75">
      <c r="L94" s="593"/>
      <c r="M94" s="593"/>
    </row>
    <row r="95" spans="12:13" ht="12.75">
      <c r="L95" s="593"/>
      <c r="M95" s="593"/>
    </row>
    <row r="96" spans="12:13" ht="12.75">
      <c r="L96" s="593"/>
      <c r="M96" s="593"/>
    </row>
    <row r="97" spans="12:13" ht="12.75">
      <c r="L97" s="593"/>
      <c r="M97" s="593"/>
    </row>
    <row r="98" spans="12:13" ht="12.75">
      <c r="L98" s="593"/>
      <c r="M98" s="593"/>
    </row>
    <row r="99" spans="12:13" ht="12.75">
      <c r="L99" s="593"/>
      <c r="M99" s="593"/>
    </row>
    <row r="100" spans="12:13" ht="12.75">
      <c r="L100" s="593"/>
      <c r="M100" s="593"/>
    </row>
    <row r="101" spans="12:13" ht="12.75">
      <c r="L101" s="593"/>
      <c r="M101" s="593"/>
    </row>
    <row r="102" spans="12:13" ht="12.75">
      <c r="L102" s="593"/>
      <c r="M102" s="593"/>
    </row>
    <row r="103" spans="12:13" ht="12.75">
      <c r="L103" s="593"/>
      <c r="M103" s="593"/>
    </row>
    <row r="104" spans="12:13" ht="12.75">
      <c r="L104" s="593"/>
      <c r="M104" s="593"/>
    </row>
    <row r="105" spans="12:13" ht="12.75">
      <c r="L105" s="593"/>
      <c r="M105" s="593"/>
    </row>
    <row r="106" spans="12:13" ht="12.75">
      <c r="L106" s="593"/>
      <c r="M106" s="593"/>
    </row>
    <row r="107" spans="12:13" ht="12.75">
      <c r="L107" s="593"/>
      <c r="M107" s="593"/>
    </row>
    <row r="108" spans="12:13" ht="12.75">
      <c r="L108" s="593"/>
      <c r="M108" s="593"/>
    </row>
    <row r="109" spans="12:13" ht="12.75">
      <c r="L109" s="593"/>
      <c r="M109" s="593"/>
    </row>
    <row r="110" spans="12:13" ht="12.75">
      <c r="L110" s="593"/>
      <c r="M110" s="593"/>
    </row>
    <row r="111" spans="12:13" ht="12.75">
      <c r="L111" s="593"/>
      <c r="M111" s="593"/>
    </row>
    <row r="112" spans="12:13" ht="12.75">
      <c r="L112" s="593"/>
      <c r="M112" s="593"/>
    </row>
    <row r="113" spans="12:13" ht="12.75">
      <c r="L113" s="593"/>
      <c r="M113" s="593"/>
    </row>
    <row r="114" spans="12:13" ht="12.75">
      <c r="L114" s="593"/>
      <c r="M114" s="593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6.28125" style="12" customWidth="1"/>
    <col min="2" max="2" width="10.8515625" style="12" customWidth="1"/>
    <col min="3" max="3" width="10.00390625" style="12" customWidth="1"/>
    <col min="4" max="4" width="10.57421875" style="12" customWidth="1"/>
    <col min="5" max="5" width="11.421875" style="12" customWidth="1"/>
    <col min="6" max="6" width="9.140625" style="12" customWidth="1"/>
    <col min="7" max="7" width="9.8515625" style="12" customWidth="1"/>
    <col min="8" max="8" width="10.28125" style="12" bestFit="1" customWidth="1"/>
    <col min="9" max="9" width="8.7109375" style="12" bestFit="1" customWidth="1"/>
    <col min="10" max="10" width="10.140625" style="12" bestFit="1" customWidth="1"/>
    <col min="11" max="16384" width="9.140625" style="12" customWidth="1"/>
  </cols>
  <sheetData>
    <row r="1" spans="1:10" ht="12.75">
      <c r="A1" s="1631" t="s">
        <v>832</v>
      </c>
      <c r="B1" s="1631"/>
      <c r="C1" s="1631"/>
      <c r="D1" s="1631"/>
      <c r="E1" s="1631"/>
      <c r="F1" s="1631"/>
      <c r="G1" s="1631"/>
      <c r="H1" s="1631"/>
      <c r="I1" s="1631"/>
      <c r="J1" s="1631"/>
    </row>
    <row r="2" spans="1:13" ht="15.75">
      <c r="A2" s="1957" t="s">
        <v>640</v>
      </c>
      <c r="B2" s="1957"/>
      <c r="C2" s="1957"/>
      <c r="D2" s="1957"/>
      <c r="E2" s="1957"/>
      <c r="F2" s="1957"/>
      <c r="G2" s="1957"/>
      <c r="H2" s="1957"/>
      <c r="I2" s="1957"/>
      <c r="J2" s="1957"/>
      <c r="K2" s="594"/>
      <c r="L2" s="594"/>
      <c r="M2" s="594"/>
    </row>
    <row r="3" spans="1:10" ht="12.75">
      <c r="A3" s="1970" t="s">
        <v>641</v>
      </c>
      <c r="B3" s="1970"/>
      <c r="C3" s="1970"/>
      <c r="D3" s="1970"/>
      <c r="E3" s="1970"/>
      <c r="F3" s="1970"/>
      <c r="G3" s="1970"/>
      <c r="H3" s="1970"/>
      <c r="I3" s="1970"/>
      <c r="J3" s="1970"/>
    </row>
    <row r="4" spans="1:10" ht="13.5" thickBot="1">
      <c r="A4" s="1970"/>
      <c r="B4" s="1970"/>
      <c r="C4" s="1970"/>
      <c r="D4" s="1970"/>
      <c r="E4" s="1970"/>
      <c r="F4" s="1970"/>
      <c r="G4" s="1970"/>
      <c r="H4" s="1970"/>
      <c r="I4" s="1970"/>
      <c r="J4" s="1970"/>
    </row>
    <row r="5" spans="1:10" ht="12.75">
      <c r="A5" s="1971" t="s">
        <v>570</v>
      </c>
      <c r="B5" s="1964">
        <v>2013</v>
      </c>
      <c r="C5" s="1964"/>
      <c r="D5" s="1964"/>
      <c r="E5" s="1964">
        <v>2014</v>
      </c>
      <c r="F5" s="1964"/>
      <c r="G5" s="1964"/>
      <c r="H5" s="1964">
        <v>2015</v>
      </c>
      <c r="I5" s="1964"/>
      <c r="J5" s="1965"/>
    </row>
    <row r="6" spans="1:10" ht="25.5">
      <c r="A6" s="1972"/>
      <c r="B6" s="569" t="s">
        <v>642</v>
      </c>
      <c r="C6" s="569" t="s">
        <v>643</v>
      </c>
      <c r="D6" s="569" t="s">
        <v>644</v>
      </c>
      <c r="E6" s="569" t="s">
        <v>642</v>
      </c>
      <c r="F6" s="569" t="s">
        <v>643</v>
      </c>
      <c r="G6" s="569" t="s">
        <v>644</v>
      </c>
      <c r="H6" s="569" t="s">
        <v>642</v>
      </c>
      <c r="I6" s="569" t="s">
        <v>643</v>
      </c>
      <c r="J6" s="595" t="s">
        <v>644</v>
      </c>
    </row>
    <row r="7" spans="1:10" ht="12.75">
      <c r="A7" s="1972"/>
      <c r="B7" s="569">
        <v>1</v>
      </c>
      <c r="C7" s="569">
        <v>2</v>
      </c>
      <c r="D7" s="569">
        <v>3</v>
      </c>
      <c r="E7" s="569">
        <v>4</v>
      </c>
      <c r="F7" s="569">
        <v>5</v>
      </c>
      <c r="G7" s="569">
        <v>6</v>
      </c>
      <c r="H7" s="569">
        <v>7</v>
      </c>
      <c r="I7" s="569">
        <v>8</v>
      </c>
      <c r="J7" s="595">
        <v>9</v>
      </c>
    </row>
    <row r="8" spans="1:10" ht="12.75">
      <c r="A8" s="596" t="s">
        <v>631</v>
      </c>
      <c r="B8" s="926">
        <v>5461.08</v>
      </c>
      <c r="C8" s="926">
        <v>2106.88</v>
      </c>
      <c r="D8" s="574">
        <v>56.91655185455331</v>
      </c>
      <c r="E8" s="926">
        <v>56.91655185455331</v>
      </c>
      <c r="F8" s="926">
        <v>8236.99</v>
      </c>
      <c r="G8" s="574">
        <v>42.09581933885412</v>
      </c>
      <c r="H8" s="597">
        <v>9452.31</v>
      </c>
      <c r="I8" s="597">
        <v>6801.15</v>
      </c>
      <c r="J8" s="575">
        <v>55.62998898221696</v>
      </c>
    </row>
    <row r="9" spans="1:10" ht="15.75">
      <c r="A9" s="596" t="s">
        <v>632</v>
      </c>
      <c r="B9" s="926">
        <v>982.38</v>
      </c>
      <c r="C9" s="926">
        <v>186.67</v>
      </c>
      <c r="D9" s="574">
        <v>5.042818164627063</v>
      </c>
      <c r="E9" s="926">
        <v>5.042818164627063</v>
      </c>
      <c r="F9" s="926">
        <v>2192.89</v>
      </c>
      <c r="G9" s="574">
        <v>11.206945895282113</v>
      </c>
      <c r="H9" s="598">
        <v>3680.77</v>
      </c>
      <c r="I9" s="597">
        <v>1146.24</v>
      </c>
      <c r="J9" s="575">
        <v>9.37566714025957</v>
      </c>
    </row>
    <row r="10" spans="1:10" ht="12.75">
      <c r="A10" s="596" t="s">
        <v>633</v>
      </c>
      <c r="B10" s="926">
        <v>1080.44</v>
      </c>
      <c r="C10" s="926">
        <v>489.46</v>
      </c>
      <c r="D10" s="574">
        <v>13.222573412216008</v>
      </c>
      <c r="E10" s="926">
        <v>13.222573412216008</v>
      </c>
      <c r="F10" s="926">
        <v>847.94</v>
      </c>
      <c r="G10" s="574">
        <v>4.333467571307962</v>
      </c>
      <c r="H10" s="597">
        <v>1158.41</v>
      </c>
      <c r="I10" s="597">
        <v>1568.49</v>
      </c>
      <c r="J10" s="575">
        <v>12.82945993232284</v>
      </c>
    </row>
    <row r="11" spans="1:10" ht="12.75">
      <c r="A11" s="596" t="s">
        <v>634</v>
      </c>
      <c r="B11" s="926">
        <v>260.04</v>
      </c>
      <c r="C11" s="926">
        <v>41.89</v>
      </c>
      <c r="D11" s="574">
        <v>1.131642218440176</v>
      </c>
      <c r="E11" s="926">
        <v>1.131642218440176</v>
      </c>
      <c r="F11" s="926">
        <v>517.2</v>
      </c>
      <c r="G11" s="574">
        <v>2.6431934192047524</v>
      </c>
      <c r="H11" s="597">
        <v>1423.44</v>
      </c>
      <c r="I11" s="597">
        <v>351.67</v>
      </c>
      <c r="J11" s="575">
        <v>2.876483863078485</v>
      </c>
    </row>
    <row r="12" spans="1:10" ht="12.75">
      <c r="A12" s="596" t="s">
        <v>616</v>
      </c>
      <c r="B12" s="492">
        <v>0.46</v>
      </c>
      <c r="C12" s="926">
        <v>4.64</v>
      </c>
      <c r="D12" s="574">
        <v>0.12534781316692328</v>
      </c>
      <c r="E12" s="492">
        <v>0.12534781316692328</v>
      </c>
      <c r="F12" s="926">
        <v>10.66</v>
      </c>
      <c r="G12" s="574">
        <v>0.05447881254586748</v>
      </c>
      <c r="H12" s="597">
        <v>7.75</v>
      </c>
      <c r="I12" s="597">
        <v>31.25</v>
      </c>
      <c r="J12" s="575">
        <v>0.25560929485370565</v>
      </c>
    </row>
    <row r="13" spans="1:10" ht="12.75">
      <c r="A13" s="596" t="s">
        <v>617</v>
      </c>
      <c r="B13" s="926">
        <v>122.66</v>
      </c>
      <c r="C13" s="926">
        <v>32.9</v>
      </c>
      <c r="D13" s="574">
        <v>0.8887808304292621</v>
      </c>
      <c r="E13" s="926">
        <v>0.8887808304292621</v>
      </c>
      <c r="F13" s="926">
        <v>165.07</v>
      </c>
      <c r="G13" s="574">
        <v>0.8436039012144788</v>
      </c>
      <c r="H13" s="597">
        <v>195.73</v>
      </c>
      <c r="I13" s="597">
        <v>85.63</v>
      </c>
      <c r="J13" s="575">
        <v>0.70041036538633</v>
      </c>
    </row>
    <row r="14" spans="1:10" ht="12.75">
      <c r="A14" s="596" t="s">
        <v>618</v>
      </c>
      <c r="B14" s="926">
        <v>0.05</v>
      </c>
      <c r="C14" s="926">
        <v>0.07</v>
      </c>
      <c r="D14" s="574">
        <v>0.0018910230434665155</v>
      </c>
      <c r="E14" s="926">
        <v>0.0018910230434665155</v>
      </c>
      <c r="F14" s="926">
        <v>0.12</v>
      </c>
      <c r="G14" s="574">
        <v>0.0006132699348502905</v>
      </c>
      <c r="H14" s="597">
        <v>3.65</v>
      </c>
      <c r="I14" s="597">
        <v>0.83</v>
      </c>
      <c r="J14" s="575">
        <v>0.006788982871314421</v>
      </c>
    </row>
    <row r="15" spans="1:10" ht="12.75">
      <c r="A15" s="596" t="s">
        <v>619</v>
      </c>
      <c r="B15" s="926">
        <v>721.49</v>
      </c>
      <c r="C15" s="926">
        <v>504.79</v>
      </c>
      <c r="D15" s="574">
        <v>13.636707458735176</v>
      </c>
      <c r="E15" s="926">
        <v>13.636707458735176</v>
      </c>
      <c r="F15" s="926">
        <v>1635.95</v>
      </c>
      <c r="G15" s="574">
        <v>8.360657915986106</v>
      </c>
      <c r="H15" s="597">
        <v>1401.27</v>
      </c>
      <c r="I15" s="597">
        <v>702.48</v>
      </c>
      <c r="J15" s="575">
        <v>5.745933358362596</v>
      </c>
    </row>
    <row r="16" spans="1:10" ht="12.75">
      <c r="A16" s="596" t="s">
        <v>620</v>
      </c>
      <c r="B16" s="926">
        <v>112.61</v>
      </c>
      <c r="C16" s="926">
        <v>64.21</v>
      </c>
      <c r="D16" s="574">
        <v>1.7346084231569274</v>
      </c>
      <c r="E16" s="926">
        <v>1.7346084231569274</v>
      </c>
      <c r="F16" s="926">
        <v>120.58</v>
      </c>
      <c r="G16" s="574">
        <v>0.6162340728687336</v>
      </c>
      <c r="H16" s="597">
        <v>28.2</v>
      </c>
      <c r="I16" s="597">
        <v>18.77</v>
      </c>
      <c r="J16" s="575">
        <v>0.15352916686092977</v>
      </c>
    </row>
    <row r="17" spans="1:10" ht="12.75">
      <c r="A17" s="596" t="s">
        <v>645</v>
      </c>
      <c r="B17" s="926">
        <v>1446.24</v>
      </c>
      <c r="C17" s="926">
        <v>14.53</v>
      </c>
      <c r="D17" s="574">
        <v>0.3925223545938352</v>
      </c>
      <c r="E17" s="926">
        <v>0.3925223545938352</v>
      </c>
      <c r="F17" s="926">
        <v>3427.56</v>
      </c>
      <c r="G17" s="574">
        <v>17.51682914912885</v>
      </c>
      <c r="H17" s="597">
        <v>7333.11</v>
      </c>
      <c r="I17" s="597">
        <v>110.9</v>
      </c>
      <c r="J17" s="575">
        <v>0.9071062655768305</v>
      </c>
    </row>
    <row r="18" spans="1:10" ht="12.75">
      <c r="A18" s="596" t="s">
        <v>646</v>
      </c>
      <c r="B18" s="926">
        <v>2.63</v>
      </c>
      <c r="C18" s="926">
        <v>2.33</v>
      </c>
      <c r="D18" s="574">
        <v>0.06294405273252829</v>
      </c>
      <c r="E18" s="926">
        <v>0.06294405273252829</v>
      </c>
      <c r="F18" s="926">
        <v>0.44</v>
      </c>
      <c r="G18" s="574">
        <v>0.0022486564277843985</v>
      </c>
      <c r="H18" s="597">
        <v>0</v>
      </c>
      <c r="I18" s="597">
        <v>0</v>
      </c>
      <c r="J18" s="575">
        <v>0.025520031998193974</v>
      </c>
    </row>
    <row r="19" spans="1:10" ht="12.75">
      <c r="A19" s="596" t="s">
        <v>647</v>
      </c>
      <c r="B19" s="926">
        <v>1479.55</v>
      </c>
      <c r="C19" s="926">
        <v>253.33</v>
      </c>
      <c r="D19" s="574">
        <v>6.843612394305319</v>
      </c>
      <c r="E19" s="926">
        <v>6.843612394305319</v>
      </c>
      <c r="F19" s="926">
        <v>2411.84</v>
      </c>
      <c r="G19" s="574">
        <v>12.325907997244373</v>
      </c>
      <c r="H19" s="597">
        <v>14.612</v>
      </c>
      <c r="I19" s="597">
        <v>1.4612</v>
      </c>
      <c r="J19" s="575">
        <v>11.493502616212256</v>
      </c>
    </row>
    <row r="20" spans="1:10" ht="13.5" thickBot="1">
      <c r="A20" s="582" t="s">
        <v>648</v>
      </c>
      <c r="B20" s="583">
        <v>11669.63</v>
      </c>
      <c r="C20" s="583">
        <v>3701.7000000000003</v>
      </c>
      <c r="D20" s="583">
        <v>100.00000000000001</v>
      </c>
      <c r="E20" s="583">
        <v>100.00000000000001</v>
      </c>
      <c r="F20" s="583">
        <v>19567.24</v>
      </c>
      <c r="G20" s="583">
        <v>99.99999999999999</v>
      </c>
      <c r="H20" s="583">
        <v>16324.982</v>
      </c>
      <c r="I20" s="583">
        <v>1632.4982</v>
      </c>
      <c r="J20" s="599">
        <v>100</v>
      </c>
    </row>
    <row r="21" spans="1:10" ht="12.75">
      <c r="A21" s="508" t="s">
        <v>621</v>
      </c>
      <c r="B21" s="567"/>
      <c r="C21" s="567"/>
      <c r="D21" s="567"/>
      <c r="E21" s="567"/>
      <c r="F21" s="567"/>
      <c r="G21" s="567"/>
      <c r="H21" s="567"/>
      <c r="I21" s="567"/>
      <c r="J21" s="567"/>
    </row>
    <row r="22" spans="1:10" ht="12.75">
      <c r="A22" s="256" t="s">
        <v>622</v>
      </c>
      <c r="B22" s="588"/>
      <c r="C22" s="588"/>
      <c r="D22" s="588"/>
      <c r="E22" s="588"/>
      <c r="F22" s="588"/>
      <c r="G22" s="588"/>
      <c r="H22" s="567"/>
      <c r="I22" s="567"/>
      <c r="J22" s="567"/>
    </row>
    <row r="23" spans="1:10" ht="12.75">
      <c r="A23" s="508"/>
      <c r="B23" s="360"/>
      <c r="C23" s="360"/>
      <c r="D23" s="588"/>
      <c r="E23" s="588"/>
      <c r="F23" s="593"/>
      <c r="G23" s="593"/>
      <c r="H23" s="567"/>
      <c r="I23" s="256"/>
      <c r="J23" s="256"/>
    </row>
    <row r="24" spans="1:10" ht="12.75">
      <c r="A24" s="508"/>
      <c r="B24" s="360"/>
      <c r="C24" s="591"/>
      <c r="D24" s="588"/>
      <c r="E24" s="588"/>
      <c r="F24" s="593"/>
      <c r="G24" s="593"/>
      <c r="H24" s="567"/>
      <c r="I24" s="256"/>
      <c r="J24" s="256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23.00390625" style="12" customWidth="1"/>
    <col min="2" max="2" width="10.140625" style="12" customWidth="1"/>
    <col min="3" max="3" width="9.00390625" style="12" customWidth="1"/>
    <col min="4" max="4" width="7.00390625" style="12" customWidth="1"/>
    <col min="5" max="5" width="9.8515625" style="12" customWidth="1"/>
    <col min="6" max="6" width="7.28125" style="12" customWidth="1"/>
    <col min="7" max="7" width="7.7109375" style="12" customWidth="1"/>
    <col min="8" max="8" width="10.140625" style="12" customWidth="1"/>
    <col min="9" max="9" width="9.140625" style="12" customWidth="1"/>
    <col min="10" max="10" width="8.00390625" style="12" customWidth="1"/>
    <col min="11" max="11" width="9.140625" style="12" customWidth="1"/>
    <col min="12" max="12" width="10.140625" style="12" bestFit="1" customWidth="1"/>
    <col min="13" max="16384" width="9.140625" style="12" customWidth="1"/>
  </cols>
  <sheetData>
    <row r="1" spans="1:10" ht="15" customHeight="1">
      <c r="A1" s="1977" t="s">
        <v>833</v>
      </c>
      <c r="B1" s="1977"/>
      <c r="C1" s="1977"/>
      <c r="D1" s="1977"/>
      <c r="E1" s="1977"/>
      <c r="F1" s="1977"/>
      <c r="G1" s="1977"/>
      <c r="H1" s="1977"/>
      <c r="I1" s="1977"/>
      <c r="J1" s="1977"/>
    </row>
    <row r="2" spans="1:10" ht="15" customHeight="1">
      <c r="A2" s="1978" t="s">
        <v>649</v>
      </c>
      <c r="B2" s="1978"/>
      <c r="C2" s="1978"/>
      <c r="D2" s="1978"/>
      <c r="E2" s="1978"/>
      <c r="F2" s="1978"/>
      <c r="G2" s="1978"/>
      <c r="H2" s="1978"/>
      <c r="I2" s="1978"/>
      <c r="J2" s="1978"/>
    </row>
    <row r="3" spans="1:10" ht="13.5" thickBot="1">
      <c r="A3" s="1979" t="s">
        <v>650</v>
      </c>
      <c r="B3" s="1979"/>
      <c r="C3" s="1979"/>
      <c r="D3" s="1979"/>
      <c r="E3" s="1979"/>
      <c r="F3" s="1979"/>
      <c r="G3" s="1979"/>
      <c r="H3" s="1979"/>
      <c r="I3" s="1979"/>
      <c r="J3" s="1979"/>
    </row>
    <row r="4" spans="1:10" ht="12.75" customHeight="1">
      <c r="A4" s="1980" t="s">
        <v>570</v>
      </c>
      <c r="B4" s="1982" t="s">
        <v>651</v>
      </c>
      <c r="C4" s="1982"/>
      <c r="D4" s="1982"/>
      <c r="E4" s="1982" t="s">
        <v>19</v>
      </c>
      <c r="F4" s="1982"/>
      <c r="G4" s="1982"/>
      <c r="H4" s="1982" t="s">
        <v>23</v>
      </c>
      <c r="I4" s="1982"/>
      <c r="J4" s="1983"/>
    </row>
    <row r="5" spans="1:10" ht="22.5" customHeight="1">
      <c r="A5" s="1981"/>
      <c r="B5" s="600" t="s">
        <v>642</v>
      </c>
      <c r="C5" s="600" t="s">
        <v>652</v>
      </c>
      <c r="D5" s="600" t="s">
        <v>644</v>
      </c>
      <c r="E5" s="600" t="s">
        <v>642</v>
      </c>
      <c r="F5" s="600" t="s">
        <v>653</v>
      </c>
      <c r="G5" s="600" t="s">
        <v>644</v>
      </c>
      <c r="H5" s="600" t="s">
        <v>642</v>
      </c>
      <c r="I5" s="600" t="s">
        <v>652</v>
      </c>
      <c r="J5" s="601" t="s">
        <v>644</v>
      </c>
    </row>
    <row r="6" spans="1:10" ht="12.75">
      <c r="A6" s="602" t="s">
        <v>654</v>
      </c>
      <c r="B6" s="1973"/>
      <c r="C6" s="1973"/>
      <c r="D6" s="1973"/>
      <c r="E6" s="1973"/>
      <c r="F6" s="1973"/>
      <c r="G6" s="1973"/>
      <c r="H6" s="1973"/>
      <c r="I6" s="1973"/>
      <c r="J6" s="1974"/>
    </row>
    <row r="7" spans="1:10" ht="12.75">
      <c r="A7" s="498" t="s">
        <v>655</v>
      </c>
      <c r="B7" s="926">
        <v>30832.6</v>
      </c>
      <c r="C7" s="926">
        <v>3083.26</v>
      </c>
      <c r="D7" s="573">
        <v>76.14284902859994</v>
      </c>
      <c r="E7" s="926">
        <v>8383.64</v>
      </c>
      <c r="F7" s="926">
        <v>838.36</v>
      </c>
      <c r="G7" s="573">
        <v>24.43322074008446</v>
      </c>
      <c r="H7" s="573">
        <v>11386</v>
      </c>
      <c r="I7" s="573">
        <v>1678.6</v>
      </c>
      <c r="J7" s="927">
        <v>75.14013012053844</v>
      </c>
    </row>
    <row r="8" spans="1:10" ht="15.75">
      <c r="A8" s="498" t="s">
        <v>834</v>
      </c>
      <c r="B8" s="926">
        <v>3176.05</v>
      </c>
      <c r="C8" s="926">
        <v>317.61</v>
      </c>
      <c r="D8" s="573">
        <v>7.843558532194374</v>
      </c>
      <c r="E8" s="926">
        <v>9053.86</v>
      </c>
      <c r="F8" s="926">
        <v>905.38</v>
      </c>
      <c r="G8" s="573">
        <v>26.386456168779127</v>
      </c>
      <c r="H8" s="573">
        <v>955.498</v>
      </c>
      <c r="I8" s="573">
        <v>95.5498</v>
      </c>
      <c r="J8" s="927">
        <v>4.277150247224727</v>
      </c>
    </row>
    <row r="9" spans="1:10" ht="12.75">
      <c r="A9" s="498" t="s">
        <v>656</v>
      </c>
      <c r="B9" s="926">
        <v>5387.6</v>
      </c>
      <c r="C9" s="926">
        <v>538.76</v>
      </c>
      <c r="D9" s="573">
        <v>13.304982824234251</v>
      </c>
      <c r="E9" s="926">
        <v>6334.87</v>
      </c>
      <c r="F9" s="926">
        <v>633.49</v>
      </c>
      <c r="G9" s="573">
        <v>18.462475555413075</v>
      </c>
      <c r="H9" s="573">
        <v>3852.137</v>
      </c>
      <c r="I9" s="573">
        <v>385.2137</v>
      </c>
      <c r="J9" s="927">
        <v>17.24354077339096</v>
      </c>
    </row>
    <row r="10" spans="1:10" ht="12.75">
      <c r="A10" s="498" t="s">
        <v>657</v>
      </c>
      <c r="B10" s="926">
        <v>1043.06</v>
      </c>
      <c r="C10" s="926">
        <v>104.31</v>
      </c>
      <c r="D10" s="573">
        <v>2.575994428680442</v>
      </c>
      <c r="E10" s="926">
        <v>0</v>
      </c>
      <c r="F10" s="926">
        <v>0</v>
      </c>
      <c r="G10" s="573">
        <v>0</v>
      </c>
      <c r="H10" s="573">
        <v>200</v>
      </c>
      <c r="I10" s="573">
        <v>20</v>
      </c>
      <c r="J10" s="927">
        <v>0.8952714180929163</v>
      </c>
    </row>
    <row r="11" spans="1:11" ht="12.75">
      <c r="A11" s="498" t="s">
        <v>658</v>
      </c>
      <c r="B11" s="926">
        <v>0</v>
      </c>
      <c r="C11" s="926">
        <v>0</v>
      </c>
      <c r="D11" s="573">
        <v>0</v>
      </c>
      <c r="E11" s="926">
        <v>540</v>
      </c>
      <c r="F11" s="926">
        <v>54</v>
      </c>
      <c r="G11" s="573">
        <v>1.5737796650180838</v>
      </c>
      <c r="H11" s="573">
        <v>0</v>
      </c>
      <c r="I11" s="573">
        <v>0</v>
      </c>
      <c r="J11" s="927">
        <v>0</v>
      </c>
      <c r="K11" s="603"/>
    </row>
    <row r="12" spans="1:10" ht="12.75">
      <c r="A12" s="498" t="s">
        <v>659</v>
      </c>
      <c r="B12" s="926">
        <v>0</v>
      </c>
      <c r="C12" s="926">
        <v>0</v>
      </c>
      <c r="D12" s="573">
        <v>0</v>
      </c>
      <c r="E12" s="926">
        <v>0</v>
      </c>
      <c r="F12" s="926">
        <v>0</v>
      </c>
      <c r="G12" s="573">
        <v>0</v>
      </c>
      <c r="H12" s="573">
        <v>480.955</v>
      </c>
      <c r="I12" s="573">
        <v>48.0955</v>
      </c>
      <c r="J12" s="927">
        <v>2.1529263244443926</v>
      </c>
    </row>
    <row r="13" spans="1:10" ht="12.75">
      <c r="A13" s="498" t="s">
        <v>660</v>
      </c>
      <c r="B13" s="926">
        <v>53.74</v>
      </c>
      <c r="C13" s="926">
        <v>5.37</v>
      </c>
      <c r="D13" s="573">
        <v>0.13261518629099772</v>
      </c>
      <c r="E13" s="926">
        <v>0</v>
      </c>
      <c r="F13" s="926">
        <v>0</v>
      </c>
      <c r="G13" s="573">
        <v>0</v>
      </c>
      <c r="H13" s="573">
        <v>0</v>
      </c>
      <c r="I13" s="573">
        <v>0</v>
      </c>
      <c r="J13" s="927">
        <v>0</v>
      </c>
    </row>
    <row r="14" spans="1:10" ht="12.75">
      <c r="A14" s="498" t="s">
        <v>661</v>
      </c>
      <c r="B14" s="926">
        <v>0</v>
      </c>
      <c r="C14" s="926">
        <v>0</v>
      </c>
      <c r="D14" s="573">
        <v>0</v>
      </c>
      <c r="E14" s="926">
        <v>0</v>
      </c>
      <c r="F14" s="926">
        <v>0</v>
      </c>
      <c r="G14" s="573">
        <v>0</v>
      </c>
      <c r="H14" s="573">
        <v>0</v>
      </c>
      <c r="I14" s="573">
        <v>0</v>
      </c>
      <c r="J14" s="927">
        <v>0</v>
      </c>
    </row>
    <row r="15" spans="1:10" ht="12.75">
      <c r="A15" s="498" t="s">
        <v>662</v>
      </c>
      <c r="B15" s="926">
        <v>0</v>
      </c>
      <c r="C15" s="926">
        <v>0</v>
      </c>
      <c r="D15" s="573">
        <v>0</v>
      </c>
      <c r="E15" s="926">
        <v>100000</v>
      </c>
      <c r="F15" s="926">
        <v>1000</v>
      </c>
      <c r="G15" s="573">
        <v>29.14406787070526</v>
      </c>
      <c r="H15" s="573">
        <v>65.004</v>
      </c>
      <c r="I15" s="573">
        <v>6.5004</v>
      </c>
      <c r="J15" s="927">
        <v>0.2909811163085596</v>
      </c>
    </row>
    <row r="16" spans="1:10" ht="12.75">
      <c r="A16" s="577" t="s">
        <v>663</v>
      </c>
      <c r="B16" s="578">
        <v>40493.049999999996</v>
      </c>
      <c r="C16" s="578">
        <v>4049.31</v>
      </c>
      <c r="D16" s="578">
        <v>100</v>
      </c>
      <c r="E16" s="578">
        <v>124312.37</v>
      </c>
      <c r="F16" s="578">
        <v>3431.23</v>
      </c>
      <c r="G16" s="578">
        <v>100</v>
      </c>
      <c r="H16" s="578">
        <v>16939.594000000005</v>
      </c>
      <c r="I16" s="578">
        <v>2233.9593999999997</v>
      </c>
      <c r="J16" s="928">
        <v>100</v>
      </c>
    </row>
    <row r="17" spans="1:10" ht="12.75">
      <c r="A17" s="929" t="s">
        <v>664</v>
      </c>
      <c r="B17" s="1975"/>
      <c r="C17" s="1975"/>
      <c r="D17" s="1975"/>
      <c r="E17" s="1975"/>
      <c r="F17" s="1975"/>
      <c r="G17" s="1975"/>
      <c r="H17" s="1975"/>
      <c r="I17" s="1975"/>
      <c r="J17" s="1976"/>
    </row>
    <row r="18" spans="1:10" ht="12.75" customHeight="1">
      <c r="A18" s="498" t="s">
        <v>665</v>
      </c>
      <c r="B18" s="926">
        <v>27905</v>
      </c>
      <c r="C18" s="926">
        <v>2790.5</v>
      </c>
      <c r="D18" s="573">
        <v>68.91314548193515</v>
      </c>
      <c r="E18" s="926">
        <v>103200</v>
      </c>
      <c r="F18" s="926">
        <v>1320</v>
      </c>
      <c r="G18" s="573">
        <v>38.4700574719343</v>
      </c>
      <c r="H18" s="573">
        <v>0</v>
      </c>
      <c r="I18" s="573">
        <v>0</v>
      </c>
      <c r="J18" s="927">
        <v>0</v>
      </c>
    </row>
    <row r="19" spans="1:10" ht="12.75">
      <c r="A19" s="498" t="s">
        <v>666</v>
      </c>
      <c r="B19" s="926">
        <v>1677.6</v>
      </c>
      <c r="C19" s="926">
        <v>167.76</v>
      </c>
      <c r="D19" s="573">
        <v>4.142938285629614</v>
      </c>
      <c r="E19" s="926">
        <v>4656.87</v>
      </c>
      <c r="F19" s="926">
        <v>465.69</v>
      </c>
      <c r="G19" s="573">
        <v>13.572061412200837</v>
      </c>
      <c r="H19" s="573">
        <v>14.612</v>
      </c>
      <c r="I19" s="573">
        <v>1.4612</v>
      </c>
      <c r="J19" s="927">
        <v>0.051560371683518125</v>
      </c>
    </row>
    <row r="20" spans="1:10" ht="12.75">
      <c r="A20" s="498" t="s">
        <v>667</v>
      </c>
      <c r="B20" s="926">
        <v>10910.45</v>
      </c>
      <c r="C20" s="926">
        <v>1091.04</v>
      </c>
      <c r="D20" s="573">
        <v>26.94391623243523</v>
      </c>
      <c r="E20" s="926">
        <v>16455.5</v>
      </c>
      <c r="F20" s="926">
        <v>1645.55</v>
      </c>
      <c r="G20" s="573">
        <v>47.95788111586482</v>
      </c>
      <c r="H20" s="573">
        <v>16324.982</v>
      </c>
      <c r="I20" s="573">
        <v>1632.4982</v>
      </c>
      <c r="J20" s="927">
        <v>57.604854889593696</v>
      </c>
    </row>
    <row r="21" spans="1:10" ht="12.75">
      <c r="A21" s="498" t="s">
        <v>668</v>
      </c>
      <c r="B21" s="926">
        <v>0</v>
      </c>
      <c r="C21" s="926">
        <v>0</v>
      </c>
      <c r="D21" s="573">
        <v>0</v>
      </c>
      <c r="E21" s="926">
        <v>0</v>
      </c>
      <c r="F21" s="926">
        <v>0</v>
      </c>
      <c r="G21" s="573">
        <v>0</v>
      </c>
      <c r="H21" s="573">
        <v>0</v>
      </c>
      <c r="I21" s="573">
        <v>0</v>
      </c>
      <c r="J21" s="927">
        <v>0</v>
      </c>
    </row>
    <row r="22" spans="1:10" ht="12.75">
      <c r="A22" s="498" t="s">
        <v>669</v>
      </c>
      <c r="B22" s="926">
        <v>0</v>
      </c>
      <c r="C22" s="926">
        <v>0</v>
      </c>
      <c r="D22" s="573">
        <v>0</v>
      </c>
      <c r="E22" s="926">
        <v>0</v>
      </c>
      <c r="F22" s="926">
        <v>0</v>
      </c>
      <c r="G22" s="573">
        <v>0</v>
      </c>
      <c r="H22" s="573">
        <v>0</v>
      </c>
      <c r="I22" s="573">
        <v>0</v>
      </c>
      <c r="J22" s="927">
        <v>0</v>
      </c>
    </row>
    <row r="23" spans="1:10" ht="12.75">
      <c r="A23" s="498" t="s">
        <v>670</v>
      </c>
      <c r="B23" s="926">
        <v>0</v>
      </c>
      <c r="C23" s="926">
        <v>0</v>
      </c>
      <c r="D23" s="573">
        <v>0</v>
      </c>
      <c r="E23" s="926">
        <v>0</v>
      </c>
      <c r="F23" s="926">
        <v>0</v>
      </c>
      <c r="G23" s="573">
        <v>0</v>
      </c>
      <c r="H23" s="573">
        <v>600</v>
      </c>
      <c r="I23" s="573">
        <v>600</v>
      </c>
      <c r="J23" s="927">
        <v>21.1717923693614</v>
      </c>
    </row>
    <row r="24" spans="1:10" ht="12.75">
      <c r="A24" s="930" t="s">
        <v>671</v>
      </c>
      <c r="B24" s="926">
        <v>0</v>
      </c>
      <c r="C24" s="926">
        <v>0</v>
      </c>
      <c r="D24" s="573">
        <v>0</v>
      </c>
      <c r="E24" s="926">
        <v>0</v>
      </c>
      <c r="F24" s="926">
        <v>0</v>
      </c>
      <c r="G24" s="573">
        <v>0</v>
      </c>
      <c r="H24" s="573">
        <v>0</v>
      </c>
      <c r="I24" s="573">
        <v>0</v>
      </c>
      <c r="J24" s="927">
        <v>21.1717923693614</v>
      </c>
    </row>
    <row r="25" spans="1:10" ht="13.5" thickBot="1">
      <c r="A25" s="582" t="s">
        <v>672</v>
      </c>
      <c r="B25" s="583">
        <v>40493.05</v>
      </c>
      <c r="C25" s="583">
        <v>4049.3</v>
      </c>
      <c r="D25" s="583">
        <v>99.99999999999999</v>
      </c>
      <c r="E25" s="583">
        <v>124312.37</v>
      </c>
      <c r="F25" s="583">
        <v>3431.24</v>
      </c>
      <c r="G25" s="583">
        <v>100</v>
      </c>
      <c r="H25" s="583">
        <v>16939.593999999997</v>
      </c>
      <c r="I25" s="583">
        <v>2233.9593999999997</v>
      </c>
      <c r="J25" s="599">
        <v>100.00000000000001</v>
      </c>
    </row>
    <row r="26" spans="1:3" ht="12.75">
      <c r="A26" s="508" t="s">
        <v>621</v>
      </c>
      <c r="B26" s="272"/>
      <c r="C26" s="272"/>
    </row>
    <row r="27" ht="12.75">
      <c r="A27" s="256" t="s">
        <v>622</v>
      </c>
    </row>
    <row r="32" ht="12.75">
      <c r="L32" s="14"/>
    </row>
    <row r="34" ht="12.75">
      <c r="L34" s="14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E26" sqref="E26"/>
    </sheetView>
  </sheetViews>
  <sheetFormatPr defaultColWidth="12.421875" defaultRowHeight="15"/>
  <cols>
    <col min="1" max="1" width="15.57421875" style="200" customWidth="1"/>
    <col min="2" max="2" width="12.421875" style="200" customWidth="1"/>
    <col min="3" max="3" width="14.00390625" style="200" customWidth="1"/>
    <col min="4" max="7" width="12.421875" style="200" customWidth="1"/>
    <col min="8" max="9" width="12.421875" style="200" hidden="1" customWidth="1"/>
    <col min="10" max="16384" width="12.421875" style="200" customWidth="1"/>
  </cols>
  <sheetData>
    <row r="1" spans="1:9" ht="12.75">
      <c r="A1" s="1643" t="s">
        <v>244</v>
      </c>
      <c r="B1" s="1643"/>
      <c r="C1" s="1643"/>
      <c r="D1" s="1643"/>
      <c r="E1" s="1643"/>
      <c r="F1" s="1643"/>
      <c r="G1" s="1643"/>
      <c r="H1" s="199"/>
      <c r="I1" s="199"/>
    </row>
    <row r="2" spans="1:10" ht="19.5" customHeight="1">
      <c r="A2" s="1644" t="s">
        <v>153</v>
      </c>
      <c r="B2" s="1644"/>
      <c r="C2" s="1644"/>
      <c r="D2" s="1644"/>
      <c r="E2" s="1644"/>
      <c r="F2" s="1644"/>
      <c r="G2" s="1644"/>
      <c r="H2" s="1644"/>
      <c r="I2" s="1644"/>
      <c r="J2" s="201"/>
    </row>
    <row r="3" spans="1:9" ht="14.25" customHeight="1">
      <c r="A3" s="1645" t="s">
        <v>190</v>
      </c>
      <c r="B3" s="1645"/>
      <c r="C3" s="1645"/>
      <c r="D3" s="1645"/>
      <c r="E3" s="1645"/>
      <c r="F3" s="1645"/>
      <c r="G3" s="1645"/>
      <c r="H3" s="1645"/>
      <c r="I3" s="1645"/>
    </row>
    <row r="4" spans="1:9" ht="15.75" customHeight="1" thickBot="1">
      <c r="A4" s="1646" t="s">
        <v>191</v>
      </c>
      <c r="B4" s="1647"/>
      <c r="C4" s="1647"/>
      <c r="D4" s="1647"/>
      <c r="E4" s="1647"/>
      <c r="F4" s="1647"/>
      <c r="G4" s="1647"/>
      <c r="H4" s="1647"/>
      <c r="I4" s="1647"/>
    </row>
    <row r="5" spans="1:13" ht="24.75" customHeight="1" thickTop="1">
      <c r="A5" s="1648" t="s">
        <v>192</v>
      </c>
      <c r="B5" s="1650" t="s">
        <v>19</v>
      </c>
      <c r="C5" s="1650"/>
      <c r="D5" s="1651" t="s">
        <v>23</v>
      </c>
      <c r="E5" s="1650"/>
      <c r="F5" s="1652" t="s">
        <v>25</v>
      </c>
      <c r="G5" s="1653"/>
      <c r="H5" s="202" t="s">
        <v>193</v>
      </c>
      <c r="I5" s="203"/>
      <c r="J5" s="204"/>
      <c r="K5" s="204"/>
      <c r="L5" s="204"/>
      <c r="M5" s="204"/>
    </row>
    <row r="6" spans="1:13" ht="24.75" customHeight="1">
      <c r="A6" s="1649"/>
      <c r="B6" s="205" t="s">
        <v>194</v>
      </c>
      <c r="C6" s="206" t="s">
        <v>195</v>
      </c>
      <c r="D6" s="206" t="s">
        <v>194</v>
      </c>
      <c r="E6" s="205" t="s">
        <v>195</v>
      </c>
      <c r="F6" s="931" t="s">
        <v>194</v>
      </c>
      <c r="G6" s="207" t="s">
        <v>195</v>
      </c>
      <c r="H6" s="208" t="s">
        <v>196</v>
      </c>
      <c r="I6" s="208" t="s">
        <v>197</v>
      </c>
      <c r="J6" s="204"/>
      <c r="K6" s="204"/>
      <c r="L6" s="204"/>
      <c r="M6" s="204"/>
    </row>
    <row r="7" spans="1:16" ht="24.75" customHeight="1">
      <c r="A7" s="209" t="s">
        <v>198</v>
      </c>
      <c r="B7" s="210">
        <v>273.2</v>
      </c>
      <c r="C7" s="210">
        <v>5.9</v>
      </c>
      <c r="D7" s="210">
        <v>293.5</v>
      </c>
      <c r="E7" s="210">
        <v>7.430453879941439</v>
      </c>
      <c r="F7" s="932">
        <v>309.2</v>
      </c>
      <c r="G7" s="211">
        <v>5.4</v>
      </c>
      <c r="H7" s="204"/>
      <c r="I7" s="204"/>
      <c r="J7" s="204"/>
      <c r="L7" s="204"/>
      <c r="M7" s="204"/>
      <c r="N7" s="204"/>
      <c r="O7" s="204"/>
      <c r="P7" s="204"/>
    </row>
    <row r="8" spans="1:16" ht="24.75" customHeight="1">
      <c r="A8" s="209" t="s">
        <v>199</v>
      </c>
      <c r="B8" s="210">
        <v>278.8</v>
      </c>
      <c r="C8" s="210">
        <v>7.6</v>
      </c>
      <c r="D8" s="210">
        <v>299.2</v>
      </c>
      <c r="E8" s="210">
        <v>7.317073170731689</v>
      </c>
      <c r="F8" s="932">
        <v>314.4739411999262</v>
      </c>
      <c r="G8" s="211">
        <v>5.098063068704704</v>
      </c>
      <c r="H8" s="204"/>
      <c r="I8" s="204"/>
      <c r="J8" s="204"/>
      <c r="L8" s="204"/>
      <c r="M8" s="204"/>
      <c r="N8" s="204"/>
      <c r="O8" s="204"/>
      <c r="P8" s="204"/>
    </row>
    <row r="9" spans="1:16" ht="24.75" customHeight="1">
      <c r="A9" s="209" t="s">
        <v>200</v>
      </c>
      <c r="B9" s="210">
        <v>279.7</v>
      </c>
      <c r="C9" s="210">
        <v>7.5</v>
      </c>
      <c r="D9" s="210">
        <v>299.8</v>
      </c>
      <c r="E9" s="210">
        <v>7.2</v>
      </c>
      <c r="F9" s="932"/>
      <c r="G9" s="211"/>
      <c r="H9" s="204"/>
      <c r="I9" s="204"/>
      <c r="J9" s="204"/>
      <c r="K9" s="204"/>
      <c r="L9" s="204"/>
      <c r="M9" s="204"/>
      <c r="N9" s="204"/>
      <c r="O9" s="204"/>
      <c r="P9" s="204"/>
    </row>
    <row r="10" spans="1:16" ht="24.75" customHeight="1">
      <c r="A10" s="209" t="s">
        <v>201</v>
      </c>
      <c r="B10" s="210">
        <v>281.8</v>
      </c>
      <c r="C10" s="210">
        <v>9</v>
      </c>
      <c r="D10" s="210">
        <v>300.8</v>
      </c>
      <c r="E10" s="210">
        <v>6.7</v>
      </c>
      <c r="F10" s="932"/>
      <c r="G10" s="211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16" ht="24.75" customHeight="1">
      <c r="A11" s="209" t="s">
        <v>202</v>
      </c>
      <c r="B11" s="210">
        <v>278.8</v>
      </c>
      <c r="C11" s="210">
        <v>9.2</v>
      </c>
      <c r="D11" s="210">
        <v>297.2</v>
      </c>
      <c r="E11" s="210">
        <v>6.6</v>
      </c>
      <c r="F11" s="932"/>
      <c r="G11" s="211"/>
      <c r="H11" s="204"/>
      <c r="I11" s="204"/>
      <c r="J11" s="204"/>
      <c r="K11" s="204"/>
      <c r="L11" s="204"/>
      <c r="M11" s="204"/>
      <c r="N11" s="204"/>
      <c r="O11" s="204"/>
      <c r="P11" s="204"/>
    </row>
    <row r="12" spans="1:16" ht="24.75" customHeight="1">
      <c r="A12" s="209" t="s">
        <v>203</v>
      </c>
      <c r="B12" s="210">
        <v>277.7</v>
      </c>
      <c r="C12" s="210">
        <v>8.9</v>
      </c>
      <c r="D12" s="210">
        <v>292.8</v>
      </c>
      <c r="E12" s="210">
        <v>5.4</v>
      </c>
      <c r="F12" s="932"/>
      <c r="G12" s="211"/>
      <c r="H12" s="204"/>
      <c r="I12" s="204"/>
      <c r="J12" s="204"/>
      <c r="K12" s="204"/>
      <c r="L12" s="204"/>
      <c r="M12" s="204"/>
      <c r="N12" s="204"/>
      <c r="O12" s="204"/>
      <c r="P12" s="204"/>
    </row>
    <row r="13" spans="1:16" ht="24.75" customHeight="1">
      <c r="A13" s="209" t="s">
        <v>204</v>
      </c>
      <c r="B13" s="210">
        <v>275.1</v>
      </c>
      <c r="C13" s="210">
        <v>8.1</v>
      </c>
      <c r="D13" s="210">
        <v>290.2</v>
      </c>
      <c r="E13" s="210">
        <v>5.5</v>
      </c>
      <c r="F13" s="932"/>
      <c r="G13" s="211"/>
      <c r="H13" s="204"/>
      <c r="I13" s="204"/>
      <c r="J13" s="204"/>
      <c r="K13" s="204"/>
      <c r="L13" s="204"/>
      <c r="M13" s="204"/>
      <c r="N13" s="204"/>
      <c r="O13" s="204"/>
      <c r="P13" s="204"/>
    </row>
    <row r="14" spans="1:16" ht="24.75" customHeight="1">
      <c r="A14" s="209" t="s">
        <v>205</v>
      </c>
      <c r="B14" s="210">
        <v>277.9</v>
      </c>
      <c r="C14" s="210">
        <v>8.3</v>
      </c>
      <c r="D14" s="210">
        <v>293.1</v>
      </c>
      <c r="E14" s="210">
        <v>5.5</v>
      </c>
      <c r="F14" s="932"/>
      <c r="G14" s="211"/>
      <c r="H14" s="204"/>
      <c r="I14" s="204"/>
      <c r="J14" s="204"/>
      <c r="K14" s="204"/>
      <c r="L14" s="204"/>
      <c r="M14" s="204"/>
      <c r="N14" s="204"/>
      <c r="O14" s="204"/>
      <c r="P14" s="204"/>
    </row>
    <row r="15" spans="1:16" ht="24.75" customHeight="1">
      <c r="A15" s="209" t="s">
        <v>206</v>
      </c>
      <c r="B15" s="210">
        <v>277.4</v>
      </c>
      <c r="C15" s="210">
        <v>9</v>
      </c>
      <c r="D15" s="210">
        <v>292</v>
      </c>
      <c r="E15" s="210">
        <v>5.3</v>
      </c>
      <c r="F15" s="932"/>
      <c r="G15" s="211"/>
      <c r="K15" s="204"/>
      <c r="L15" s="204"/>
      <c r="M15" s="204"/>
      <c r="N15" s="204"/>
      <c r="O15" s="204"/>
      <c r="P15" s="204"/>
    </row>
    <row r="16" spans="1:16" ht="24.75" customHeight="1">
      <c r="A16" s="209" t="s">
        <v>207</v>
      </c>
      <c r="B16" s="210">
        <v>282.81431836721043</v>
      </c>
      <c r="C16" s="210">
        <v>9.1</v>
      </c>
      <c r="D16" s="210">
        <v>297.1</v>
      </c>
      <c r="E16" s="210">
        <v>5.1</v>
      </c>
      <c r="F16" s="932"/>
      <c r="G16" s="211"/>
      <c r="K16" s="204"/>
      <c r="L16" s="204"/>
      <c r="M16" s="204"/>
      <c r="N16" s="204"/>
      <c r="O16" s="204"/>
      <c r="P16" s="204"/>
    </row>
    <row r="17" spans="1:16" ht="24.75" customHeight="1">
      <c r="A17" s="209" t="s">
        <v>208</v>
      </c>
      <c r="B17" s="210">
        <v>284.2</v>
      </c>
      <c r="C17" s="210">
        <v>9.1</v>
      </c>
      <c r="D17" s="210">
        <v>299.5</v>
      </c>
      <c r="E17" s="210">
        <v>5.4</v>
      </c>
      <c r="F17" s="932"/>
      <c r="G17" s="211"/>
      <c r="K17" s="204"/>
      <c r="L17" s="204"/>
      <c r="M17" s="204"/>
      <c r="N17" s="204"/>
      <c r="O17" s="204"/>
      <c r="P17" s="204"/>
    </row>
    <row r="18" spans="1:16" ht="24.75" customHeight="1">
      <c r="A18" s="209" t="s">
        <v>209</v>
      </c>
      <c r="B18" s="210">
        <v>288.9</v>
      </c>
      <c r="C18" s="210">
        <v>7.8</v>
      </c>
      <c r="D18" s="210">
        <v>304.4</v>
      </c>
      <c r="E18" s="210">
        <v>5.4</v>
      </c>
      <c r="F18" s="932"/>
      <c r="G18" s="211"/>
      <c r="K18" s="204"/>
      <c r="L18" s="204"/>
      <c r="M18" s="204"/>
      <c r="N18" s="204"/>
      <c r="O18" s="204"/>
      <c r="P18" s="204"/>
    </row>
    <row r="19" spans="1:7" ht="24.75" customHeight="1" thickBot="1">
      <c r="A19" s="212" t="s">
        <v>210</v>
      </c>
      <c r="B19" s="213">
        <v>279.7</v>
      </c>
      <c r="C19" s="213">
        <v>8.3</v>
      </c>
      <c r="D19" s="213">
        <v>296.6</v>
      </c>
      <c r="E19" s="213">
        <v>6.1</v>
      </c>
      <c r="F19" s="933"/>
      <c r="G19" s="214"/>
    </row>
    <row r="20" spans="1:4" ht="19.5" customHeight="1" thickTop="1">
      <c r="A20" s="215"/>
      <c r="D20" s="204"/>
    </row>
    <row r="21" spans="1:7" ht="19.5" customHeight="1">
      <c r="A21" s="215"/>
      <c r="G21" s="201"/>
    </row>
    <row r="23" spans="1:2" ht="12.75">
      <c r="A23" s="216"/>
      <c r="B23" s="216"/>
    </row>
    <row r="24" spans="1:2" ht="12.75">
      <c r="A24" s="217"/>
      <c r="B24" s="216"/>
    </row>
    <row r="25" spans="1:2" ht="12.75">
      <c r="A25" s="217"/>
      <c r="B25" s="216"/>
    </row>
    <row r="26" spans="1:2" ht="12.75">
      <c r="A26" s="217"/>
      <c r="B26" s="216"/>
    </row>
    <row r="27" spans="1:2" ht="12.75">
      <c r="A27" s="216"/>
      <c r="B27" s="216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Q12" sqref="Q12"/>
    </sheetView>
  </sheetViews>
  <sheetFormatPr defaultColWidth="9.140625" defaultRowHeight="24.75" customHeight="1"/>
  <cols>
    <col min="1" max="1" width="6.28125" style="184" customWidth="1"/>
    <col min="2" max="2" width="34.28125" style="128" bestFit="1" customWidth="1"/>
    <col min="3" max="3" width="7.140625" style="128" customWidth="1"/>
    <col min="4" max="4" width="8.57421875" style="128" customWidth="1"/>
    <col min="5" max="6" width="8.7109375" style="128" customWidth="1"/>
    <col min="7" max="7" width="8.7109375" style="128" bestFit="1" customWidth="1"/>
    <col min="8" max="8" width="8.7109375" style="128" customWidth="1"/>
    <col min="9" max="9" width="8.8515625" style="128" customWidth="1"/>
    <col min="10" max="13" width="7.140625" style="128" bestFit="1" customWidth="1"/>
    <col min="14" max="14" width="5.57421875" style="128" customWidth="1"/>
    <col min="15" max="16384" width="9.140625" style="128" customWidth="1"/>
  </cols>
  <sheetData>
    <row r="1" spans="1:13" ht="12.75">
      <c r="A1" s="1657" t="s">
        <v>245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</row>
    <row r="2" spans="1:13" ht="15.75">
      <c r="A2" s="1632" t="s">
        <v>42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</row>
    <row r="3" spans="1:13" ht="12.75">
      <c r="A3" s="1657" t="s">
        <v>211</v>
      </c>
      <c r="B3" s="1657"/>
      <c r="C3" s="1657"/>
      <c r="D3" s="1657"/>
      <c r="E3" s="1657"/>
      <c r="F3" s="1657"/>
      <c r="G3" s="1657"/>
      <c r="H3" s="1657"/>
      <c r="I3" s="1657"/>
      <c r="J3" s="1657"/>
      <c r="K3" s="1657"/>
      <c r="L3" s="1657"/>
      <c r="M3" s="1657"/>
    </row>
    <row r="4" spans="1:13" ht="12.75">
      <c r="A4" s="1657" t="s">
        <v>155</v>
      </c>
      <c r="B4" s="1657"/>
      <c r="C4" s="1657"/>
      <c r="D4" s="1657"/>
      <c r="E4" s="1657"/>
      <c r="F4" s="1657"/>
      <c r="G4" s="1657"/>
      <c r="H4" s="1657"/>
      <c r="I4" s="1657"/>
      <c r="J4" s="1657"/>
      <c r="K4" s="1657"/>
      <c r="L4" s="1657"/>
      <c r="M4" s="1657"/>
    </row>
    <row r="5" spans="1:13" ht="13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3.5" thickTop="1">
      <c r="A6" s="1658" t="s">
        <v>212</v>
      </c>
      <c r="B6" s="1635" t="s">
        <v>213</v>
      </c>
      <c r="C6" s="219" t="s">
        <v>214</v>
      </c>
      <c r="D6" s="129" t="s">
        <v>19</v>
      </c>
      <c r="E6" s="1637" t="s">
        <v>23</v>
      </c>
      <c r="F6" s="1638"/>
      <c r="G6" s="1639" t="s">
        <v>25</v>
      </c>
      <c r="H6" s="1639"/>
      <c r="I6" s="1638"/>
      <c r="J6" s="1640" t="s">
        <v>195</v>
      </c>
      <c r="K6" s="1641"/>
      <c r="L6" s="1641"/>
      <c r="M6" s="1642"/>
    </row>
    <row r="7" spans="1:13" ht="25.5">
      <c r="A7" s="1659"/>
      <c r="B7" s="1636"/>
      <c r="C7" s="140" t="s">
        <v>215</v>
      </c>
      <c r="D7" s="220" t="s">
        <v>159</v>
      </c>
      <c r="E7" s="220" t="s">
        <v>160</v>
      </c>
      <c r="F7" s="220" t="s">
        <v>159</v>
      </c>
      <c r="G7" s="220" t="s">
        <v>161</v>
      </c>
      <c r="H7" s="220" t="s">
        <v>160</v>
      </c>
      <c r="I7" s="220" t="s">
        <v>159</v>
      </c>
      <c r="J7" s="1654" t="s">
        <v>216</v>
      </c>
      <c r="K7" s="1654" t="s">
        <v>217</v>
      </c>
      <c r="L7" s="1654" t="s">
        <v>218</v>
      </c>
      <c r="M7" s="1655" t="s">
        <v>219</v>
      </c>
    </row>
    <row r="8" spans="1:13" ht="12.75">
      <c r="A8" s="1660"/>
      <c r="B8" s="136">
        <v>1</v>
      </c>
      <c r="C8" s="139">
        <v>2</v>
      </c>
      <c r="D8" s="136">
        <v>3</v>
      </c>
      <c r="E8" s="136">
        <v>4</v>
      </c>
      <c r="F8" s="136">
        <v>5</v>
      </c>
      <c r="G8" s="138">
        <v>6</v>
      </c>
      <c r="H8" s="221">
        <v>7</v>
      </c>
      <c r="I8" s="221">
        <v>8</v>
      </c>
      <c r="J8" s="1636"/>
      <c r="K8" s="1636"/>
      <c r="L8" s="1636"/>
      <c r="M8" s="1656"/>
    </row>
    <row r="9" spans="1:13" ht="24.75" customHeight="1">
      <c r="A9" s="222"/>
      <c r="B9" s="223" t="s">
        <v>220</v>
      </c>
      <c r="C9" s="224">
        <v>100</v>
      </c>
      <c r="D9" s="225">
        <v>305.3</v>
      </c>
      <c r="E9" s="225">
        <v>333.7</v>
      </c>
      <c r="F9" s="225">
        <v>333.9</v>
      </c>
      <c r="G9" s="225">
        <v>350.5</v>
      </c>
      <c r="H9" s="225">
        <v>354</v>
      </c>
      <c r="I9" s="225">
        <v>355.2</v>
      </c>
      <c r="J9" s="226">
        <v>9.367834916475587</v>
      </c>
      <c r="K9" s="227">
        <v>0.059934072520235304</v>
      </c>
      <c r="L9" s="227">
        <v>6.379155435759216</v>
      </c>
      <c r="M9" s="228">
        <v>0.33898305084744607</v>
      </c>
    </row>
    <row r="10" spans="1:13" ht="24.75" customHeight="1">
      <c r="A10" s="229">
        <v>1</v>
      </c>
      <c r="B10" s="230" t="s">
        <v>221</v>
      </c>
      <c r="C10" s="231">
        <v>26.97</v>
      </c>
      <c r="D10" s="232">
        <v>236.8</v>
      </c>
      <c r="E10" s="232">
        <v>254.1</v>
      </c>
      <c r="F10" s="232">
        <v>254.5</v>
      </c>
      <c r="G10" s="232">
        <v>254.7</v>
      </c>
      <c r="H10" s="232">
        <v>256.7</v>
      </c>
      <c r="I10" s="232">
        <v>256.7</v>
      </c>
      <c r="J10" s="233">
        <v>7.474662162162147</v>
      </c>
      <c r="K10" s="233">
        <v>0.15741833923652848</v>
      </c>
      <c r="L10" s="233">
        <v>0.86444007858546</v>
      </c>
      <c r="M10" s="234">
        <v>0</v>
      </c>
    </row>
    <row r="11" spans="1:13" ht="24.75" customHeight="1">
      <c r="A11" s="235"/>
      <c r="B11" s="236" t="s">
        <v>222</v>
      </c>
      <c r="C11" s="237">
        <v>9.8</v>
      </c>
      <c r="D11" s="238">
        <v>217</v>
      </c>
      <c r="E11" s="238">
        <v>234</v>
      </c>
      <c r="F11" s="238">
        <v>234.1</v>
      </c>
      <c r="G11" s="238">
        <v>234.2</v>
      </c>
      <c r="H11" s="238">
        <v>236.5</v>
      </c>
      <c r="I11" s="238">
        <v>236.5</v>
      </c>
      <c r="J11" s="239">
        <v>7.880184331797224</v>
      </c>
      <c r="K11" s="239">
        <v>0.042735042735046136</v>
      </c>
      <c r="L11" s="239">
        <v>1.025202904741576</v>
      </c>
      <c r="M11" s="240">
        <v>0</v>
      </c>
    </row>
    <row r="12" spans="1:13" ht="27.75" customHeight="1">
      <c r="A12" s="235"/>
      <c r="B12" s="236" t="s">
        <v>223</v>
      </c>
      <c r="C12" s="237">
        <v>17.17</v>
      </c>
      <c r="D12" s="238">
        <v>248.2</v>
      </c>
      <c r="E12" s="238">
        <v>265.6</v>
      </c>
      <c r="F12" s="238">
        <v>266</v>
      </c>
      <c r="G12" s="238">
        <v>266.3</v>
      </c>
      <c r="H12" s="238">
        <v>268.2</v>
      </c>
      <c r="I12" s="238">
        <v>268.2</v>
      </c>
      <c r="J12" s="239">
        <v>7.171635777598723</v>
      </c>
      <c r="K12" s="239">
        <v>0.15060240963855165</v>
      </c>
      <c r="L12" s="239">
        <v>0.8270676691729335</v>
      </c>
      <c r="M12" s="240">
        <v>0</v>
      </c>
    </row>
    <row r="13" spans="1:13" ht="18.75" customHeight="1">
      <c r="A13" s="229">
        <v>1.1</v>
      </c>
      <c r="B13" s="230" t="s">
        <v>224</v>
      </c>
      <c r="C13" s="241">
        <v>2.82</v>
      </c>
      <c r="D13" s="232">
        <v>310.6</v>
      </c>
      <c r="E13" s="232">
        <v>340.7</v>
      </c>
      <c r="F13" s="232">
        <v>340.7</v>
      </c>
      <c r="G13" s="232">
        <v>340.7</v>
      </c>
      <c r="H13" s="232">
        <v>340.7</v>
      </c>
      <c r="I13" s="232">
        <v>340.7</v>
      </c>
      <c r="J13" s="233">
        <v>9.690920798454599</v>
      </c>
      <c r="K13" s="233">
        <v>0</v>
      </c>
      <c r="L13" s="233">
        <v>0</v>
      </c>
      <c r="M13" s="234">
        <v>0</v>
      </c>
    </row>
    <row r="14" spans="1:13" ht="24.75" customHeight="1">
      <c r="A14" s="229"/>
      <c r="B14" s="236" t="s">
        <v>222</v>
      </c>
      <c r="C14" s="242">
        <v>0.31</v>
      </c>
      <c r="D14" s="238">
        <v>262.2</v>
      </c>
      <c r="E14" s="238">
        <v>281.4</v>
      </c>
      <c r="F14" s="238">
        <v>281.4</v>
      </c>
      <c r="G14" s="238">
        <v>281.4</v>
      </c>
      <c r="H14" s="238">
        <v>281.4</v>
      </c>
      <c r="I14" s="238">
        <v>281.4</v>
      </c>
      <c r="J14" s="239">
        <v>7.322654462242568</v>
      </c>
      <c r="K14" s="239">
        <v>0</v>
      </c>
      <c r="L14" s="239">
        <v>0</v>
      </c>
      <c r="M14" s="240">
        <v>0</v>
      </c>
    </row>
    <row r="15" spans="1:13" ht="24.75" customHeight="1">
      <c r="A15" s="229"/>
      <c r="B15" s="236" t="s">
        <v>223</v>
      </c>
      <c r="C15" s="242">
        <v>2.51</v>
      </c>
      <c r="D15" s="238">
        <v>316.5</v>
      </c>
      <c r="E15" s="238">
        <v>347.9</v>
      </c>
      <c r="F15" s="238">
        <v>347.9</v>
      </c>
      <c r="G15" s="238">
        <v>347.9</v>
      </c>
      <c r="H15" s="238">
        <v>347.9</v>
      </c>
      <c r="I15" s="238">
        <v>347.9</v>
      </c>
      <c r="J15" s="239">
        <v>9.921011058451796</v>
      </c>
      <c r="K15" s="239">
        <v>0</v>
      </c>
      <c r="L15" s="239">
        <v>0</v>
      </c>
      <c r="M15" s="240">
        <v>0</v>
      </c>
    </row>
    <row r="16" spans="1:13" ht="24.75" customHeight="1">
      <c r="A16" s="229">
        <v>1.2</v>
      </c>
      <c r="B16" s="230" t="s">
        <v>225</v>
      </c>
      <c r="C16" s="241">
        <v>1.14</v>
      </c>
      <c r="D16" s="232">
        <v>268</v>
      </c>
      <c r="E16" s="232">
        <v>283</v>
      </c>
      <c r="F16" s="232">
        <v>283</v>
      </c>
      <c r="G16" s="232">
        <v>288.1</v>
      </c>
      <c r="H16" s="232">
        <v>290.1</v>
      </c>
      <c r="I16" s="232">
        <v>290.1</v>
      </c>
      <c r="J16" s="233">
        <v>5.597014925373145</v>
      </c>
      <c r="K16" s="233">
        <v>0</v>
      </c>
      <c r="L16" s="233">
        <v>2.5088339222614877</v>
      </c>
      <c r="M16" s="234">
        <v>0</v>
      </c>
    </row>
    <row r="17" spans="1:13" ht="24.75" customHeight="1">
      <c r="A17" s="229"/>
      <c r="B17" s="236" t="s">
        <v>222</v>
      </c>
      <c r="C17" s="242">
        <v>0.19</v>
      </c>
      <c r="D17" s="238">
        <v>216.8</v>
      </c>
      <c r="E17" s="238">
        <v>228</v>
      </c>
      <c r="F17" s="238">
        <v>228</v>
      </c>
      <c r="G17" s="238">
        <v>231.4</v>
      </c>
      <c r="H17" s="238">
        <v>233</v>
      </c>
      <c r="I17" s="238">
        <v>233</v>
      </c>
      <c r="J17" s="239">
        <v>5.166051660516601</v>
      </c>
      <c r="K17" s="239">
        <v>0</v>
      </c>
      <c r="L17" s="239">
        <v>2.192982456140342</v>
      </c>
      <c r="M17" s="240">
        <v>0</v>
      </c>
    </row>
    <row r="18" spans="1:13" ht="24.75" customHeight="1">
      <c r="A18" s="229"/>
      <c r="B18" s="236" t="s">
        <v>223</v>
      </c>
      <c r="C18" s="242">
        <v>0.95</v>
      </c>
      <c r="D18" s="238">
        <v>278.2</v>
      </c>
      <c r="E18" s="238">
        <v>294</v>
      </c>
      <c r="F18" s="238">
        <v>294</v>
      </c>
      <c r="G18" s="238">
        <v>299.4</v>
      </c>
      <c r="H18" s="238">
        <v>301.6</v>
      </c>
      <c r="I18" s="238">
        <v>301.6</v>
      </c>
      <c r="J18" s="239">
        <v>5.67936736161036</v>
      </c>
      <c r="K18" s="239">
        <v>0</v>
      </c>
      <c r="L18" s="239">
        <v>2.5850340136054513</v>
      </c>
      <c r="M18" s="240">
        <v>0</v>
      </c>
    </row>
    <row r="19" spans="1:13" ht="24.75" customHeight="1">
      <c r="A19" s="229">
        <v>1.3</v>
      </c>
      <c r="B19" s="230" t="s">
        <v>226</v>
      </c>
      <c r="C19" s="241">
        <v>0.55</v>
      </c>
      <c r="D19" s="232">
        <v>429.1</v>
      </c>
      <c r="E19" s="232">
        <v>431.7</v>
      </c>
      <c r="F19" s="232">
        <v>447.5</v>
      </c>
      <c r="G19" s="232">
        <v>447.5</v>
      </c>
      <c r="H19" s="232">
        <v>457.7</v>
      </c>
      <c r="I19" s="232">
        <v>457.7</v>
      </c>
      <c r="J19" s="233">
        <v>4.2880447448147265</v>
      </c>
      <c r="K19" s="233">
        <v>3.6599490386842746</v>
      </c>
      <c r="L19" s="233">
        <v>2.2793296089385535</v>
      </c>
      <c r="M19" s="234">
        <v>0</v>
      </c>
    </row>
    <row r="20" spans="1:13" ht="24.75" customHeight="1">
      <c r="A20" s="229"/>
      <c r="B20" s="236" t="s">
        <v>222</v>
      </c>
      <c r="C20" s="242">
        <v>0.1</v>
      </c>
      <c r="D20" s="238">
        <v>331</v>
      </c>
      <c r="E20" s="238">
        <v>334.9</v>
      </c>
      <c r="F20" s="238">
        <v>341.8</v>
      </c>
      <c r="G20" s="238">
        <v>341.8</v>
      </c>
      <c r="H20" s="238">
        <v>352.3</v>
      </c>
      <c r="I20" s="238">
        <v>352.3</v>
      </c>
      <c r="J20" s="239">
        <v>3.262839879154072</v>
      </c>
      <c r="K20" s="239">
        <v>2.060316512391779</v>
      </c>
      <c r="L20" s="239">
        <v>3.0719719133996506</v>
      </c>
      <c r="M20" s="240">
        <v>0</v>
      </c>
    </row>
    <row r="21" spans="1:13" ht="24.75" customHeight="1">
      <c r="A21" s="229"/>
      <c r="B21" s="236" t="s">
        <v>223</v>
      </c>
      <c r="C21" s="242">
        <v>0.45</v>
      </c>
      <c r="D21" s="238">
        <v>451.6</v>
      </c>
      <c r="E21" s="238">
        <v>453.9</v>
      </c>
      <c r="F21" s="238">
        <v>471.7</v>
      </c>
      <c r="G21" s="238">
        <v>471.7</v>
      </c>
      <c r="H21" s="238">
        <v>481.8</v>
      </c>
      <c r="I21" s="238">
        <v>481.8</v>
      </c>
      <c r="J21" s="239">
        <v>4.45084145261292</v>
      </c>
      <c r="K21" s="239">
        <v>3.921568627450995</v>
      </c>
      <c r="L21" s="239">
        <v>2.141191435234262</v>
      </c>
      <c r="M21" s="240">
        <v>0</v>
      </c>
    </row>
    <row r="22" spans="1:13" ht="24.75" customHeight="1">
      <c r="A22" s="229">
        <v>1.4</v>
      </c>
      <c r="B22" s="230" t="s">
        <v>227</v>
      </c>
      <c r="C22" s="241">
        <v>4.01</v>
      </c>
      <c r="D22" s="232">
        <v>306.5</v>
      </c>
      <c r="E22" s="232">
        <v>332.4</v>
      </c>
      <c r="F22" s="232">
        <v>332.4</v>
      </c>
      <c r="G22" s="232">
        <v>332.4</v>
      </c>
      <c r="H22" s="232">
        <v>332.4</v>
      </c>
      <c r="I22" s="232">
        <v>332.4</v>
      </c>
      <c r="J22" s="233">
        <v>8.450244698205552</v>
      </c>
      <c r="K22" s="233">
        <v>0</v>
      </c>
      <c r="L22" s="233">
        <v>0</v>
      </c>
      <c r="M22" s="234">
        <v>0</v>
      </c>
    </row>
    <row r="23" spans="1:13" ht="24.75" customHeight="1">
      <c r="A23" s="229"/>
      <c r="B23" s="236" t="s">
        <v>222</v>
      </c>
      <c r="C23" s="242">
        <v>0.17</v>
      </c>
      <c r="D23" s="238">
        <v>237.4</v>
      </c>
      <c r="E23" s="238">
        <v>258.8</v>
      </c>
      <c r="F23" s="238">
        <v>258.8</v>
      </c>
      <c r="G23" s="238">
        <v>259.3</v>
      </c>
      <c r="H23" s="238">
        <v>259.3</v>
      </c>
      <c r="I23" s="238">
        <v>259.3</v>
      </c>
      <c r="J23" s="239">
        <v>9.014321819713558</v>
      </c>
      <c r="K23" s="239">
        <v>0</v>
      </c>
      <c r="L23" s="239">
        <v>0.19319938176198548</v>
      </c>
      <c r="M23" s="240">
        <v>0</v>
      </c>
    </row>
    <row r="24" spans="1:13" ht="24.75" customHeight="1">
      <c r="A24" s="229"/>
      <c r="B24" s="236" t="s">
        <v>223</v>
      </c>
      <c r="C24" s="242">
        <v>3.84</v>
      </c>
      <c r="D24" s="238">
        <v>309.6</v>
      </c>
      <c r="E24" s="238">
        <v>335.7</v>
      </c>
      <c r="F24" s="238">
        <v>335.7</v>
      </c>
      <c r="G24" s="238">
        <v>335.7</v>
      </c>
      <c r="H24" s="238">
        <v>335.7</v>
      </c>
      <c r="I24" s="238">
        <v>335.7</v>
      </c>
      <c r="J24" s="239">
        <v>8.430232558139522</v>
      </c>
      <c r="K24" s="239">
        <v>0</v>
      </c>
      <c r="L24" s="239">
        <v>0</v>
      </c>
      <c r="M24" s="240">
        <v>0</v>
      </c>
    </row>
    <row r="25" spans="1:13" s="184" customFormat="1" ht="24.75" customHeight="1">
      <c r="A25" s="229">
        <v>1.5</v>
      </c>
      <c r="B25" s="230" t="s">
        <v>228</v>
      </c>
      <c r="C25" s="241">
        <v>10.55</v>
      </c>
      <c r="D25" s="232">
        <v>271.2</v>
      </c>
      <c r="E25" s="232">
        <v>295.8</v>
      </c>
      <c r="F25" s="232">
        <v>295.8</v>
      </c>
      <c r="G25" s="232">
        <v>295.8</v>
      </c>
      <c r="H25" s="232">
        <v>300.2</v>
      </c>
      <c r="I25" s="232">
        <v>300.2</v>
      </c>
      <c r="J25" s="233">
        <v>9.070796460177007</v>
      </c>
      <c r="K25" s="233">
        <v>0</v>
      </c>
      <c r="L25" s="233">
        <v>1.4874915483434705</v>
      </c>
      <c r="M25" s="234">
        <v>0</v>
      </c>
    </row>
    <row r="26" spans="1:13" ht="24.75" customHeight="1">
      <c r="A26" s="229"/>
      <c r="B26" s="236" t="s">
        <v>222</v>
      </c>
      <c r="C26" s="242">
        <v>6.8</v>
      </c>
      <c r="D26" s="238">
        <v>246.1</v>
      </c>
      <c r="E26" s="238">
        <v>268.9</v>
      </c>
      <c r="F26" s="238">
        <v>268.9</v>
      </c>
      <c r="G26" s="238">
        <v>268.9</v>
      </c>
      <c r="H26" s="238">
        <v>272.1</v>
      </c>
      <c r="I26" s="238">
        <v>272.1</v>
      </c>
      <c r="J26" s="239">
        <v>9.26452661519707</v>
      </c>
      <c r="K26" s="239">
        <v>0</v>
      </c>
      <c r="L26" s="239">
        <v>1.1900334696913575</v>
      </c>
      <c r="M26" s="240">
        <v>0</v>
      </c>
    </row>
    <row r="27" spans="1:15" ht="24.75" customHeight="1">
      <c r="A27" s="229"/>
      <c r="B27" s="236" t="s">
        <v>223</v>
      </c>
      <c r="C27" s="242">
        <v>3.75</v>
      </c>
      <c r="D27" s="238">
        <v>316.9</v>
      </c>
      <c r="E27" s="238">
        <v>344.6</v>
      </c>
      <c r="F27" s="238">
        <v>344.6</v>
      </c>
      <c r="G27" s="238">
        <v>344.6</v>
      </c>
      <c r="H27" s="238">
        <v>351.2</v>
      </c>
      <c r="I27" s="238">
        <v>351.2</v>
      </c>
      <c r="J27" s="239">
        <v>8.74092773745663</v>
      </c>
      <c r="K27" s="239">
        <v>0</v>
      </c>
      <c r="L27" s="239">
        <v>1.9152640742890128</v>
      </c>
      <c r="M27" s="240">
        <v>0</v>
      </c>
      <c r="O27" s="243"/>
    </row>
    <row r="28" spans="1:13" s="184" customFormat="1" ht="24.75" customHeight="1">
      <c r="A28" s="229">
        <v>1.6</v>
      </c>
      <c r="B28" s="230" t="s">
        <v>229</v>
      </c>
      <c r="C28" s="241">
        <v>7.9</v>
      </c>
      <c r="D28" s="232">
        <v>111.3</v>
      </c>
      <c r="E28" s="232">
        <v>111.3</v>
      </c>
      <c r="F28" s="232">
        <v>111.3</v>
      </c>
      <c r="G28" s="232">
        <v>111.3</v>
      </c>
      <c r="H28" s="232">
        <v>111.3</v>
      </c>
      <c r="I28" s="232">
        <v>111.3</v>
      </c>
      <c r="J28" s="233">
        <v>0</v>
      </c>
      <c r="K28" s="233">
        <v>0</v>
      </c>
      <c r="L28" s="233">
        <v>0</v>
      </c>
      <c r="M28" s="234">
        <v>0</v>
      </c>
    </row>
    <row r="29" spans="1:13" ht="24.75" customHeight="1">
      <c r="A29" s="229"/>
      <c r="B29" s="236" t="s">
        <v>222</v>
      </c>
      <c r="C29" s="242">
        <v>2.24</v>
      </c>
      <c r="D29" s="238">
        <v>115.3</v>
      </c>
      <c r="E29" s="238">
        <v>115.3</v>
      </c>
      <c r="F29" s="238">
        <v>115.3</v>
      </c>
      <c r="G29" s="238">
        <v>115.3</v>
      </c>
      <c r="H29" s="238">
        <v>115.3</v>
      </c>
      <c r="I29" s="238">
        <v>115.3</v>
      </c>
      <c r="J29" s="239">
        <v>0</v>
      </c>
      <c r="K29" s="239">
        <v>0</v>
      </c>
      <c r="L29" s="239">
        <v>0</v>
      </c>
      <c r="M29" s="240">
        <v>0</v>
      </c>
    </row>
    <row r="30" spans="1:13" ht="24.75" customHeight="1">
      <c r="A30" s="229"/>
      <c r="B30" s="236" t="s">
        <v>223</v>
      </c>
      <c r="C30" s="242">
        <v>5.66</v>
      </c>
      <c r="D30" s="238">
        <v>109.7</v>
      </c>
      <c r="E30" s="238">
        <v>109.7</v>
      </c>
      <c r="F30" s="238">
        <v>109.7</v>
      </c>
      <c r="G30" s="238">
        <v>109.7</v>
      </c>
      <c r="H30" s="238">
        <v>109.7</v>
      </c>
      <c r="I30" s="238">
        <v>109.7</v>
      </c>
      <c r="J30" s="239">
        <v>0</v>
      </c>
      <c r="K30" s="239">
        <v>0</v>
      </c>
      <c r="L30" s="239">
        <v>0</v>
      </c>
      <c r="M30" s="240">
        <v>0</v>
      </c>
    </row>
    <row r="31" spans="1:13" s="184" customFormat="1" ht="18.75" customHeight="1">
      <c r="A31" s="229">
        <v>2</v>
      </c>
      <c r="B31" s="230" t="s">
        <v>230</v>
      </c>
      <c r="C31" s="241">
        <v>73.03</v>
      </c>
      <c r="D31" s="232">
        <v>330.6</v>
      </c>
      <c r="E31" s="232">
        <v>363.1</v>
      </c>
      <c r="F31" s="232">
        <v>363.2</v>
      </c>
      <c r="G31" s="232">
        <v>385.8</v>
      </c>
      <c r="H31" s="232">
        <v>390</v>
      </c>
      <c r="I31" s="232">
        <v>391.6</v>
      </c>
      <c r="J31" s="244">
        <v>9.860859044162112</v>
      </c>
      <c r="K31" s="244">
        <v>0.027540622418058547</v>
      </c>
      <c r="L31" s="244">
        <v>7.819383259911888</v>
      </c>
      <c r="M31" s="245">
        <v>0.410256410256423</v>
      </c>
    </row>
    <row r="32" spans="1:13" ht="18" customHeight="1">
      <c r="A32" s="229">
        <v>2.1</v>
      </c>
      <c r="B32" s="230" t="s">
        <v>231</v>
      </c>
      <c r="C32" s="241">
        <v>39.49</v>
      </c>
      <c r="D32" s="232">
        <v>381.6</v>
      </c>
      <c r="E32" s="232">
        <v>402.8</v>
      </c>
      <c r="F32" s="232">
        <v>402.8</v>
      </c>
      <c r="G32" s="232">
        <v>441</v>
      </c>
      <c r="H32" s="232">
        <v>446.1</v>
      </c>
      <c r="I32" s="232">
        <v>448.9</v>
      </c>
      <c r="J32" s="233">
        <v>5.555555555555557</v>
      </c>
      <c r="K32" s="233">
        <v>0</v>
      </c>
      <c r="L32" s="233">
        <v>11.444885799404176</v>
      </c>
      <c r="M32" s="246">
        <v>0.6276619592019586</v>
      </c>
    </row>
    <row r="33" spans="1:13" ht="24.75" customHeight="1">
      <c r="A33" s="229"/>
      <c r="B33" s="236" t="s">
        <v>232</v>
      </c>
      <c r="C33" s="237">
        <v>20.49</v>
      </c>
      <c r="D33" s="238">
        <v>368.9</v>
      </c>
      <c r="E33" s="238">
        <v>387.4</v>
      </c>
      <c r="F33" s="238">
        <v>387.4</v>
      </c>
      <c r="G33" s="238">
        <v>439.1</v>
      </c>
      <c r="H33" s="238">
        <v>445.1</v>
      </c>
      <c r="I33" s="238">
        <v>445.1</v>
      </c>
      <c r="J33" s="239">
        <v>5.014909189482239</v>
      </c>
      <c r="K33" s="239">
        <v>0</v>
      </c>
      <c r="L33" s="239">
        <v>14.894166236448129</v>
      </c>
      <c r="M33" s="240">
        <v>0</v>
      </c>
    </row>
    <row r="34" spans="1:13" ht="24.75" customHeight="1">
      <c r="A34" s="229"/>
      <c r="B34" s="236" t="s">
        <v>233</v>
      </c>
      <c r="C34" s="237">
        <v>19</v>
      </c>
      <c r="D34" s="238">
        <v>395.3</v>
      </c>
      <c r="E34" s="238">
        <v>419.5</v>
      </c>
      <c r="F34" s="238">
        <v>419.5</v>
      </c>
      <c r="G34" s="238">
        <v>443.1</v>
      </c>
      <c r="H34" s="238">
        <v>447.2</v>
      </c>
      <c r="I34" s="238">
        <v>453</v>
      </c>
      <c r="J34" s="239">
        <v>6.121932709334672</v>
      </c>
      <c r="K34" s="239">
        <v>0</v>
      </c>
      <c r="L34" s="239">
        <v>7.985697258641238</v>
      </c>
      <c r="M34" s="240">
        <v>1.2969588550983957</v>
      </c>
    </row>
    <row r="35" spans="1:13" ht="24.75" customHeight="1">
      <c r="A35" s="229">
        <v>2.2</v>
      </c>
      <c r="B35" s="230" t="s">
        <v>234</v>
      </c>
      <c r="C35" s="241">
        <v>25.25</v>
      </c>
      <c r="D35" s="232">
        <v>269.7</v>
      </c>
      <c r="E35" s="232">
        <v>316.3</v>
      </c>
      <c r="F35" s="232">
        <v>316.3</v>
      </c>
      <c r="G35" s="232">
        <v>318.2</v>
      </c>
      <c r="H35" s="232">
        <v>321.4</v>
      </c>
      <c r="I35" s="232">
        <v>321.4</v>
      </c>
      <c r="J35" s="233">
        <v>17.27845754542085</v>
      </c>
      <c r="K35" s="233">
        <v>0</v>
      </c>
      <c r="L35" s="233">
        <v>1.6123932975023507</v>
      </c>
      <c r="M35" s="234">
        <v>0</v>
      </c>
    </row>
    <row r="36" spans="1:13" ht="24.75" customHeight="1">
      <c r="A36" s="229"/>
      <c r="B36" s="236" t="s">
        <v>235</v>
      </c>
      <c r="C36" s="237">
        <v>6.31</v>
      </c>
      <c r="D36" s="238">
        <v>249.2</v>
      </c>
      <c r="E36" s="238">
        <v>298.1</v>
      </c>
      <c r="F36" s="238">
        <v>298.1</v>
      </c>
      <c r="G36" s="238">
        <v>302.1</v>
      </c>
      <c r="H36" s="238">
        <v>306.8</v>
      </c>
      <c r="I36" s="238">
        <v>306.8</v>
      </c>
      <c r="J36" s="239">
        <v>19.62279293739971</v>
      </c>
      <c r="K36" s="239">
        <v>0</v>
      </c>
      <c r="L36" s="239">
        <v>2.9184837302918396</v>
      </c>
      <c r="M36" s="240">
        <v>0</v>
      </c>
    </row>
    <row r="37" spans="1:13" ht="24.75" customHeight="1">
      <c r="A37" s="229"/>
      <c r="B37" s="236" t="s">
        <v>236</v>
      </c>
      <c r="C37" s="237">
        <v>6.31</v>
      </c>
      <c r="D37" s="238">
        <v>266.6</v>
      </c>
      <c r="E37" s="238">
        <v>313.9</v>
      </c>
      <c r="F37" s="238">
        <v>313.9</v>
      </c>
      <c r="G37" s="238">
        <v>314.5</v>
      </c>
      <c r="H37" s="238">
        <v>318.1</v>
      </c>
      <c r="I37" s="238">
        <v>318.1</v>
      </c>
      <c r="J37" s="239">
        <v>17.741935483870947</v>
      </c>
      <c r="K37" s="239">
        <v>0</v>
      </c>
      <c r="L37" s="239">
        <v>1.3380057343103147</v>
      </c>
      <c r="M37" s="240">
        <v>0</v>
      </c>
    </row>
    <row r="38" spans="1:13" ht="24.75" customHeight="1">
      <c r="A38" s="229"/>
      <c r="B38" s="236" t="s">
        <v>237</v>
      </c>
      <c r="C38" s="237">
        <v>6.31</v>
      </c>
      <c r="D38" s="238">
        <v>266.5</v>
      </c>
      <c r="E38" s="238">
        <v>315.7</v>
      </c>
      <c r="F38" s="238">
        <v>315.7</v>
      </c>
      <c r="G38" s="238">
        <v>315.9</v>
      </c>
      <c r="H38" s="238">
        <v>319</v>
      </c>
      <c r="I38" s="238">
        <v>319</v>
      </c>
      <c r="J38" s="239">
        <v>18.461538461538467</v>
      </c>
      <c r="K38" s="239">
        <v>0</v>
      </c>
      <c r="L38" s="239">
        <v>1.0452961672474004</v>
      </c>
      <c r="M38" s="240">
        <v>0</v>
      </c>
    </row>
    <row r="39" spans="1:13" ht="24.75" customHeight="1">
      <c r="A39" s="229"/>
      <c r="B39" s="236" t="s">
        <v>238</v>
      </c>
      <c r="C39" s="237">
        <v>6.32</v>
      </c>
      <c r="D39" s="238">
        <v>296.4</v>
      </c>
      <c r="E39" s="238">
        <v>337.6</v>
      </c>
      <c r="F39" s="238">
        <v>337.6</v>
      </c>
      <c r="G39" s="238">
        <v>340.5</v>
      </c>
      <c r="H39" s="238">
        <v>341.7</v>
      </c>
      <c r="I39" s="238">
        <v>341.7</v>
      </c>
      <c r="J39" s="239">
        <v>13.900134952766535</v>
      </c>
      <c r="K39" s="239">
        <v>0</v>
      </c>
      <c r="L39" s="239">
        <v>1.2144549763033012</v>
      </c>
      <c r="M39" s="240">
        <v>0</v>
      </c>
    </row>
    <row r="40" spans="1:13" ht="24.75" customHeight="1">
      <c r="A40" s="229">
        <v>2.3</v>
      </c>
      <c r="B40" s="230" t="s">
        <v>239</v>
      </c>
      <c r="C40" s="241">
        <v>8.29</v>
      </c>
      <c r="D40" s="232">
        <v>273.5</v>
      </c>
      <c r="E40" s="232">
        <v>316.5</v>
      </c>
      <c r="F40" s="232">
        <v>317.5</v>
      </c>
      <c r="G40" s="232">
        <v>329</v>
      </c>
      <c r="H40" s="232">
        <v>331.2</v>
      </c>
      <c r="I40" s="232">
        <v>332.2</v>
      </c>
      <c r="J40" s="233">
        <v>16.087751371115175</v>
      </c>
      <c r="K40" s="233">
        <v>0.3159557661927437</v>
      </c>
      <c r="L40" s="233">
        <v>4.629921259842519</v>
      </c>
      <c r="M40" s="246">
        <v>0.30193236714974603</v>
      </c>
    </row>
    <row r="41" spans="1:13" s="184" customFormat="1" ht="24.75" customHeight="1">
      <c r="A41" s="247"/>
      <c r="B41" s="230" t="s">
        <v>240</v>
      </c>
      <c r="C41" s="241">
        <v>2.76</v>
      </c>
      <c r="D41" s="232">
        <v>251.5</v>
      </c>
      <c r="E41" s="232">
        <v>296.5</v>
      </c>
      <c r="F41" s="232">
        <v>296.5</v>
      </c>
      <c r="G41" s="232">
        <v>305.4</v>
      </c>
      <c r="H41" s="232">
        <v>307.4</v>
      </c>
      <c r="I41" s="232">
        <v>307.4</v>
      </c>
      <c r="J41" s="233">
        <v>17.892644135188874</v>
      </c>
      <c r="K41" s="233">
        <v>0</v>
      </c>
      <c r="L41" s="233">
        <v>3.6762225969645783</v>
      </c>
      <c r="M41" s="234">
        <v>0</v>
      </c>
    </row>
    <row r="42" spans="1:13" ht="24.75" customHeight="1">
      <c r="A42" s="247"/>
      <c r="B42" s="236" t="s">
        <v>236</v>
      </c>
      <c r="C42" s="237">
        <v>1.38</v>
      </c>
      <c r="D42" s="238">
        <v>244.1</v>
      </c>
      <c r="E42" s="238">
        <v>286.2</v>
      </c>
      <c r="F42" s="238">
        <v>286.2</v>
      </c>
      <c r="G42" s="238">
        <v>295.2</v>
      </c>
      <c r="H42" s="238">
        <v>299.2</v>
      </c>
      <c r="I42" s="238">
        <v>299.2</v>
      </c>
      <c r="J42" s="239">
        <v>17.247029905776316</v>
      </c>
      <c r="K42" s="239">
        <v>0</v>
      </c>
      <c r="L42" s="239">
        <v>4.542278127183792</v>
      </c>
      <c r="M42" s="240">
        <v>0</v>
      </c>
    </row>
    <row r="43" spans="1:13" ht="24.75" customHeight="1">
      <c r="A43" s="248"/>
      <c r="B43" s="236" t="s">
        <v>238</v>
      </c>
      <c r="C43" s="237">
        <v>1.38</v>
      </c>
      <c r="D43" s="238">
        <v>258.8</v>
      </c>
      <c r="E43" s="238">
        <v>306.9</v>
      </c>
      <c r="F43" s="238">
        <v>306.9</v>
      </c>
      <c r="G43" s="238">
        <v>315.6</v>
      </c>
      <c r="H43" s="238">
        <v>315.6</v>
      </c>
      <c r="I43" s="238">
        <v>315.6</v>
      </c>
      <c r="J43" s="239">
        <v>18.5857805255023</v>
      </c>
      <c r="K43" s="239">
        <v>0</v>
      </c>
      <c r="L43" s="239">
        <v>2.8347996089931797</v>
      </c>
      <c r="M43" s="240">
        <v>0</v>
      </c>
    </row>
    <row r="44" spans="1:13" ht="24.75" customHeight="1">
      <c r="A44" s="247"/>
      <c r="B44" s="230" t="s">
        <v>241</v>
      </c>
      <c r="C44" s="241">
        <v>2.76</v>
      </c>
      <c r="D44" s="232">
        <v>245.5</v>
      </c>
      <c r="E44" s="232">
        <v>280.2</v>
      </c>
      <c r="F44" s="232">
        <v>280.2</v>
      </c>
      <c r="G44" s="232">
        <v>288.5</v>
      </c>
      <c r="H44" s="232">
        <v>290.7</v>
      </c>
      <c r="I44" s="232">
        <v>293.6</v>
      </c>
      <c r="J44" s="233">
        <v>14.134419551934812</v>
      </c>
      <c r="K44" s="233">
        <v>0</v>
      </c>
      <c r="L44" s="233">
        <v>4.782298358315501</v>
      </c>
      <c r="M44" s="234">
        <v>0.9975920192638625</v>
      </c>
    </row>
    <row r="45" spans="1:13" ht="24.75" customHeight="1">
      <c r="A45" s="247"/>
      <c r="B45" s="236" t="s">
        <v>236</v>
      </c>
      <c r="C45" s="237">
        <v>1.38</v>
      </c>
      <c r="D45" s="238">
        <v>237.1</v>
      </c>
      <c r="E45" s="238">
        <v>272.4</v>
      </c>
      <c r="F45" s="238">
        <v>272.4</v>
      </c>
      <c r="G45" s="238">
        <v>280.3</v>
      </c>
      <c r="H45" s="238">
        <v>283.7</v>
      </c>
      <c r="I45" s="238">
        <v>287.8</v>
      </c>
      <c r="J45" s="239">
        <v>14.888232813159007</v>
      </c>
      <c r="K45" s="239">
        <v>0</v>
      </c>
      <c r="L45" s="239">
        <v>5.653450807635835</v>
      </c>
      <c r="M45" s="240">
        <v>1.4451885794853894</v>
      </c>
    </row>
    <row r="46" spans="1:13" ht="24.75" customHeight="1">
      <c r="A46" s="247"/>
      <c r="B46" s="236" t="s">
        <v>238</v>
      </c>
      <c r="C46" s="237">
        <v>1.38</v>
      </c>
      <c r="D46" s="238">
        <v>253.9</v>
      </c>
      <c r="E46" s="238">
        <v>288</v>
      </c>
      <c r="F46" s="238">
        <v>288</v>
      </c>
      <c r="G46" s="238">
        <v>296.7</v>
      </c>
      <c r="H46" s="238">
        <v>297.7</v>
      </c>
      <c r="I46" s="238">
        <v>299.4</v>
      </c>
      <c r="J46" s="239">
        <v>13.430484442693967</v>
      </c>
      <c r="K46" s="239">
        <v>0</v>
      </c>
      <c r="L46" s="239">
        <v>3.9583333333333286</v>
      </c>
      <c r="M46" s="240">
        <v>0.5710446758481709</v>
      </c>
    </row>
    <row r="47" spans="1:13" ht="24.75" customHeight="1">
      <c r="A47" s="247"/>
      <c r="B47" s="230" t="s">
        <v>242</v>
      </c>
      <c r="C47" s="241">
        <v>2.77</v>
      </c>
      <c r="D47" s="232">
        <v>323.4</v>
      </c>
      <c r="E47" s="232">
        <v>372.6</v>
      </c>
      <c r="F47" s="232">
        <v>375.8</v>
      </c>
      <c r="G47" s="232">
        <v>392.8</v>
      </c>
      <c r="H47" s="232">
        <v>395.4</v>
      </c>
      <c r="I47" s="232">
        <v>395.4</v>
      </c>
      <c r="J47" s="233">
        <v>16.20284477427336</v>
      </c>
      <c r="K47" s="233">
        <v>0.8588298443370945</v>
      </c>
      <c r="L47" s="233">
        <v>5.2155401809473005</v>
      </c>
      <c r="M47" s="234">
        <v>0</v>
      </c>
    </row>
    <row r="48" spans="1:13" ht="24.75" customHeight="1">
      <c r="A48" s="247"/>
      <c r="B48" s="236" t="s">
        <v>232</v>
      </c>
      <c r="C48" s="237">
        <v>1.38</v>
      </c>
      <c r="D48" s="238">
        <v>330.7</v>
      </c>
      <c r="E48" s="238">
        <v>379.6</v>
      </c>
      <c r="F48" s="238">
        <v>384</v>
      </c>
      <c r="G48" s="238">
        <v>402.8</v>
      </c>
      <c r="H48" s="238">
        <v>405.4</v>
      </c>
      <c r="I48" s="238">
        <v>405.4</v>
      </c>
      <c r="J48" s="239">
        <v>16.117326882370733</v>
      </c>
      <c r="K48" s="239">
        <v>1.1591148577449815</v>
      </c>
      <c r="L48" s="239">
        <v>5.572916666666657</v>
      </c>
      <c r="M48" s="240">
        <v>0</v>
      </c>
    </row>
    <row r="49" spans="1:13" ht="24.75" customHeight="1" thickBot="1">
      <c r="A49" s="249"/>
      <c r="B49" s="250" t="s">
        <v>233</v>
      </c>
      <c r="C49" s="251">
        <v>1.39</v>
      </c>
      <c r="D49" s="252">
        <v>316.2</v>
      </c>
      <c r="E49" s="252">
        <v>365.7</v>
      </c>
      <c r="F49" s="252">
        <v>367.6</v>
      </c>
      <c r="G49" s="252">
        <v>382.9</v>
      </c>
      <c r="H49" s="252">
        <v>385.5</v>
      </c>
      <c r="I49" s="252">
        <v>385.5</v>
      </c>
      <c r="J49" s="253">
        <v>16.255534471853267</v>
      </c>
      <c r="K49" s="253">
        <v>0.5195515449822494</v>
      </c>
      <c r="L49" s="253">
        <v>4.869423286180634</v>
      </c>
      <c r="M49" s="254">
        <v>0</v>
      </c>
    </row>
    <row r="50" spans="4:13" ht="12" customHeight="1" thickTop="1">
      <c r="D50" s="255"/>
      <c r="E50" s="255"/>
      <c r="F50" s="255"/>
      <c r="G50" s="255"/>
      <c r="H50" s="255"/>
      <c r="I50" s="255"/>
      <c r="J50" s="255"/>
      <c r="K50" s="255"/>
      <c r="L50" s="255"/>
      <c r="M50" s="255"/>
    </row>
    <row r="51" spans="4:13" ht="24.75" customHeight="1">
      <c r="D51" s="255"/>
      <c r="E51" s="255"/>
      <c r="F51" s="255"/>
      <c r="G51" s="255"/>
      <c r="H51" s="255"/>
      <c r="I51" s="255"/>
      <c r="J51" s="255"/>
      <c r="K51" s="255"/>
      <c r="L51" s="255"/>
      <c r="M51" s="255"/>
    </row>
    <row r="52" spans="4:13" ht="24.75" customHeight="1">
      <c r="D52" s="255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4:13" ht="24.75" customHeight="1">
      <c r="D53" s="255"/>
      <c r="E53" s="255"/>
      <c r="F53" s="255"/>
      <c r="G53" s="255"/>
      <c r="H53" s="255"/>
      <c r="I53" s="255"/>
      <c r="J53" s="255"/>
      <c r="K53" s="255"/>
      <c r="L53" s="255"/>
      <c r="M53" s="255"/>
    </row>
    <row r="54" spans="4:13" ht="24.75" customHeight="1">
      <c r="D54" s="255"/>
      <c r="E54" s="255"/>
      <c r="F54" s="255"/>
      <c r="G54" s="255"/>
      <c r="H54" s="255"/>
      <c r="I54" s="255"/>
      <c r="J54" s="255"/>
      <c r="K54" s="255"/>
      <c r="L54" s="255"/>
      <c r="M54" s="255"/>
    </row>
    <row r="55" spans="4:13" ht="24.75" customHeight="1">
      <c r="D55" s="255"/>
      <c r="E55" s="255"/>
      <c r="F55" s="255"/>
      <c r="G55" s="255"/>
      <c r="H55" s="255"/>
      <c r="I55" s="255"/>
      <c r="J55" s="255"/>
      <c r="K55" s="255"/>
      <c r="L55" s="255"/>
      <c r="M55" s="255"/>
    </row>
    <row r="56" spans="4:13" ht="24.75" customHeight="1">
      <c r="D56" s="255"/>
      <c r="E56" s="255"/>
      <c r="F56" s="255"/>
      <c r="G56" s="255"/>
      <c r="H56" s="255"/>
      <c r="I56" s="255"/>
      <c r="J56" s="255"/>
      <c r="K56" s="255"/>
      <c r="L56" s="255"/>
      <c r="M56" s="255"/>
    </row>
    <row r="57" spans="4:13" ht="24.75" customHeight="1">
      <c r="D57" s="255"/>
      <c r="E57" s="255"/>
      <c r="F57" s="255"/>
      <c r="G57" s="255"/>
      <c r="H57" s="255"/>
      <c r="I57" s="255"/>
      <c r="J57" s="255"/>
      <c r="K57" s="255"/>
      <c r="L57" s="255"/>
      <c r="M57" s="255"/>
    </row>
    <row r="58" spans="4:13" ht="24.75" customHeight="1">
      <c r="D58" s="255"/>
      <c r="E58" s="255"/>
      <c r="F58" s="255"/>
      <c r="G58" s="255"/>
      <c r="H58" s="255"/>
      <c r="I58" s="255"/>
      <c r="J58" s="255"/>
      <c r="K58" s="255"/>
      <c r="L58" s="255"/>
      <c r="M58" s="255"/>
    </row>
    <row r="59" spans="4:13" ht="24.75" customHeight="1">
      <c r="D59" s="255"/>
      <c r="E59" s="255"/>
      <c r="F59" s="255"/>
      <c r="G59" s="255"/>
      <c r="H59" s="255"/>
      <c r="I59" s="255"/>
      <c r="J59" s="255"/>
      <c r="K59" s="255"/>
      <c r="L59" s="255"/>
      <c r="M59" s="255"/>
    </row>
    <row r="60" spans="4:13" ht="24.75" customHeight="1">
      <c r="D60" s="255"/>
      <c r="E60" s="255"/>
      <c r="F60" s="255"/>
      <c r="G60" s="255"/>
      <c r="H60" s="255"/>
      <c r="I60" s="255"/>
      <c r="J60" s="255"/>
      <c r="K60" s="255"/>
      <c r="L60" s="255"/>
      <c r="M60" s="255"/>
    </row>
    <row r="61" spans="4:13" ht="24.75" customHeight="1">
      <c r="D61" s="255"/>
      <c r="E61" s="255"/>
      <c r="F61" s="255"/>
      <c r="G61" s="255"/>
      <c r="H61" s="255"/>
      <c r="I61" s="255"/>
      <c r="J61" s="255"/>
      <c r="K61" s="255"/>
      <c r="L61" s="255"/>
      <c r="M61" s="255"/>
    </row>
    <row r="62" spans="4:13" ht="24.75" customHeight="1">
      <c r="D62" s="255"/>
      <c r="E62" s="255"/>
      <c r="F62" s="255"/>
      <c r="G62" s="255"/>
      <c r="H62" s="255"/>
      <c r="I62" s="255"/>
      <c r="J62" s="255"/>
      <c r="K62" s="255"/>
      <c r="L62" s="255"/>
      <c r="M62" s="255"/>
    </row>
    <row r="63" spans="4:13" ht="24.75" customHeight="1">
      <c r="D63" s="255"/>
      <c r="E63" s="255"/>
      <c r="F63" s="255"/>
      <c r="G63" s="255"/>
      <c r="H63" s="255"/>
      <c r="I63" s="255"/>
      <c r="J63" s="255"/>
      <c r="K63" s="255"/>
      <c r="L63" s="255"/>
      <c r="M63" s="255"/>
    </row>
    <row r="64" spans="4:13" ht="24.75" customHeight="1">
      <c r="D64" s="255"/>
      <c r="E64" s="255"/>
      <c r="F64" s="255"/>
      <c r="G64" s="255"/>
      <c r="H64" s="255"/>
      <c r="I64" s="255"/>
      <c r="J64" s="255"/>
      <c r="K64" s="255"/>
      <c r="L64" s="255"/>
      <c r="M64" s="255"/>
    </row>
    <row r="65" spans="4:13" ht="24.75" customHeight="1"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  <row r="66" spans="4:13" ht="24.75" customHeight="1">
      <c r="D66" s="255"/>
      <c r="E66" s="255"/>
      <c r="F66" s="255"/>
      <c r="G66" s="255"/>
      <c r="H66" s="255"/>
      <c r="I66" s="255"/>
      <c r="J66" s="255"/>
      <c r="K66" s="255"/>
      <c r="L66" s="255"/>
      <c r="M66" s="255"/>
    </row>
    <row r="67" spans="4:13" ht="24.75" customHeight="1">
      <c r="D67" s="255"/>
      <c r="E67" s="255"/>
      <c r="F67" s="255"/>
      <c r="G67" s="255"/>
      <c r="H67" s="255"/>
      <c r="I67" s="255"/>
      <c r="J67" s="255"/>
      <c r="K67" s="255"/>
      <c r="L67" s="255"/>
      <c r="M67" s="255"/>
    </row>
    <row r="68" spans="4:13" ht="24.75" customHeight="1"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4:13" ht="24.75" customHeight="1"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4:13" ht="24.75" customHeight="1">
      <c r="D70" s="255"/>
      <c r="E70" s="255"/>
      <c r="F70" s="255"/>
      <c r="G70" s="255"/>
      <c r="H70" s="255"/>
      <c r="I70" s="255"/>
      <c r="J70" s="255"/>
      <c r="K70" s="255"/>
      <c r="L70" s="255"/>
      <c r="M70" s="255"/>
    </row>
    <row r="71" spans="4:13" ht="24.75" customHeight="1">
      <c r="D71" s="255"/>
      <c r="E71" s="255"/>
      <c r="F71" s="255"/>
      <c r="G71" s="255"/>
      <c r="H71" s="255"/>
      <c r="I71" s="255"/>
      <c r="J71" s="255"/>
      <c r="K71" s="255"/>
      <c r="L71" s="255"/>
      <c r="M71" s="255"/>
    </row>
    <row r="72" spans="4:13" ht="24.75" customHeight="1">
      <c r="D72" s="255"/>
      <c r="E72" s="255"/>
      <c r="F72" s="255"/>
      <c r="G72" s="255"/>
      <c r="H72" s="255"/>
      <c r="I72" s="255"/>
      <c r="J72" s="255"/>
      <c r="K72" s="255"/>
      <c r="L72" s="255"/>
      <c r="M72" s="255"/>
    </row>
    <row r="73" spans="4:13" ht="24.75" customHeight="1">
      <c r="D73" s="255"/>
      <c r="E73" s="255"/>
      <c r="F73" s="255"/>
      <c r="G73" s="255"/>
      <c r="H73" s="255"/>
      <c r="I73" s="255"/>
      <c r="J73" s="255"/>
      <c r="K73" s="255"/>
      <c r="L73" s="255"/>
      <c r="M73" s="255"/>
    </row>
    <row r="74" spans="4:13" ht="24.75" customHeight="1">
      <c r="D74" s="255"/>
      <c r="E74" s="255"/>
      <c r="F74" s="255"/>
      <c r="G74" s="255"/>
      <c r="H74" s="255"/>
      <c r="I74" s="255"/>
      <c r="J74" s="255"/>
      <c r="K74" s="255"/>
      <c r="L74" s="255"/>
      <c r="M74" s="255"/>
    </row>
    <row r="75" spans="4:13" ht="24.75" customHeight="1">
      <c r="D75" s="255"/>
      <c r="E75" s="255"/>
      <c r="F75" s="255"/>
      <c r="G75" s="255"/>
      <c r="H75" s="255"/>
      <c r="I75" s="255"/>
      <c r="J75" s="255"/>
      <c r="K75" s="255"/>
      <c r="L75" s="255"/>
      <c r="M75" s="255"/>
    </row>
    <row r="76" spans="4:13" ht="24.75" customHeight="1">
      <c r="D76" s="255"/>
      <c r="E76" s="255"/>
      <c r="F76" s="255"/>
      <c r="G76" s="255"/>
      <c r="H76" s="255"/>
      <c r="I76" s="255"/>
      <c r="J76" s="255"/>
      <c r="K76" s="255"/>
      <c r="L76" s="255"/>
      <c r="M76" s="255"/>
    </row>
    <row r="77" spans="4:13" ht="24.75" customHeight="1">
      <c r="D77" s="255"/>
      <c r="E77" s="255"/>
      <c r="F77" s="255"/>
      <c r="G77" s="255"/>
      <c r="H77" s="255"/>
      <c r="I77" s="255"/>
      <c r="J77" s="255"/>
      <c r="K77" s="255"/>
      <c r="L77" s="255"/>
      <c r="M77" s="255"/>
    </row>
    <row r="78" spans="4:13" ht="24.75" customHeight="1">
      <c r="D78" s="255"/>
      <c r="E78" s="255"/>
      <c r="F78" s="255"/>
      <c r="G78" s="255"/>
      <c r="H78" s="255"/>
      <c r="I78" s="255"/>
      <c r="J78" s="255"/>
      <c r="K78" s="255"/>
      <c r="L78" s="255"/>
      <c r="M78" s="255"/>
    </row>
    <row r="79" spans="4:13" ht="24.75" customHeight="1">
      <c r="D79" s="255"/>
      <c r="E79" s="255"/>
      <c r="F79" s="255"/>
      <c r="G79" s="255"/>
      <c r="H79" s="255"/>
      <c r="I79" s="255"/>
      <c r="J79" s="255"/>
      <c r="K79" s="255"/>
      <c r="L79" s="255"/>
      <c r="M79" s="255"/>
    </row>
    <row r="80" spans="4:13" ht="24.75" customHeight="1">
      <c r="D80" s="255"/>
      <c r="E80" s="255"/>
      <c r="F80" s="255"/>
      <c r="G80" s="255"/>
      <c r="H80" s="255"/>
      <c r="I80" s="255"/>
      <c r="J80" s="255"/>
      <c r="K80" s="255"/>
      <c r="L80" s="255"/>
      <c r="M80" s="255"/>
    </row>
    <row r="81" spans="4:13" ht="24.75" customHeight="1">
      <c r="D81" s="255"/>
      <c r="E81" s="255"/>
      <c r="F81" s="255"/>
      <c r="G81" s="255"/>
      <c r="H81" s="255"/>
      <c r="I81" s="255"/>
      <c r="J81" s="255"/>
      <c r="K81" s="255"/>
      <c r="L81" s="255"/>
      <c r="M81" s="255"/>
    </row>
    <row r="82" spans="4:13" ht="24.75" customHeight="1">
      <c r="D82" s="255"/>
      <c r="E82" s="255"/>
      <c r="F82" s="255"/>
      <c r="G82" s="255"/>
      <c r="H82" s="255"/>
      <c r="I82" s="255"/>
      <c r="J82" s="255"/>
      <c r="K82" s="255"/>
      <c r="L82" s="255"/>
      <c r="M82" s="255"/>
    </row>
    <row r="83" spans="4:13" ht="24.75" customHeight="1">
      <c r="D83" s="255"/>
      <c r="E83" s="255"/>
      <c r="F83" s="255"/>
      <c r="G83" s="255"/>
      <c r="H83" s="255"/>
      <c r="I83" s="255"/>
      <c r="J83" s="255"/>
      <c r="K83" s="255"/>
      <c r="L83" s="255"/>
      <c r="M83" s="255"/>
    </row>
    <row r="84" spans="4:13" ht="24.75" customHeight="1">
      <c r="D84" s="255"/>
      <c r="E84" s="255"/>
      <c r="F84" s="255"/>
      <c r="G84" s="255"/>
      <c r="H84" s="255"/>
      <c r="I84" s="255"/>
      <c r="J84" s="255"/>
      <c r="K84" s="255"/>
      <c r="L84" s="255"/>
      <c r="M84" s="255"/>
    </row>
    <row r="85" spans="4:13" ht="24.75" customHeight="1">
      <c r="D85" s="255"/>
      <c r="E85" s="255"/>
      <c r="F85" s="255"/>
      <c r="G85" s="255"/>
      <c r="H85" s="255"/>
      <c r="I85" s="255"/>
      <c r="J85" s="255"/>
      <c r="K85" s="255"/>
      <c r="L85" s="255"/>
      <c r="M85" s="255"/>
    </row>
    <row r="86" spans="4:13" ht="24.75" customHeight="1">
      <c r="D86" s="255"/>
      <c r="E86" s="255"/>
      <c r="F86" s="255"/>
      <c r="G86" s="255"/>
      <c r="H86" s="255"/>
      <c r="I86" s="255"/>
      <c r="J86" s="255"/>
      <c r="K86" s="255"/>
      <c r="L86" s="255"/>
      <c r="M86" s="255"/>
    </row>
    <row r="87" spans="4:13" ht="24.75" customHeight="1">
      <c r="D87" s="255"/>
      <c r="E87" s="255"/>
      <c r="F87" s="255"/>
      <c r="G87" s="255"/>
      <c r="H87" s="255"/>
      <c r="I87" s="255"/>
      <c r="J87" s="255"/>
      <c r="K87" s="255"/>
      <c r="L87" s="255"/>
      <c r="M87" s="255"/>
    </row>
    <row r="88" spans="4:13" ht="24.75" customHeight="1">
      <c r="D88" s="255"/>
      <c r="E88" s="255"/>
      <c r="F88" s="255"/>
      <c r="G88" s="255"/>
      <c r="H88" s="255"/>
      <c r="I88" s="255"/>
      <c r="J88" s="255"/>
      <c r="K88" s="255"/>
      <c r="L88" s="255"/>
      <c r="M88" s="255"/>
    </row>
    <row r="89" spans="4:13" ht="24.75" customHeight="1">
      <c r="D89" s="255"/>
      <c r="E89" s="255"/>
      <c r="F89" s="255"/>
      <c r="G89" s="255"/>
      <c r="H89" s="255"/>
      <c r="I89" s="255"/>
      <c r="J89" s="255"/>
      <c r="K89" s="255"/>
      <c r="L89" s="255"/>
      <c r="M89" s="255"/>
    </row>
    <row r="90" spans="4:13" ht="24.75" customHeight="1">
      <c r="D90" s="255"/>
      <c r="E90" s="255"/>
      <c r="F90" s="255"/>
      <c r="G90" s="255"/>
      <c r="H90" s="255"/>
      <c r="I90" s="255"/>
      <c r="J90" s="255"/>
      <c r="K90" s="255"/>
      <c r="L90" s="255"/>
      <c r="M90" s="255"/>
    </row>
    <row r="91" spans="4:13" ht="24.75" customHeight="1">
      <c r="D91" s="255"/>
      <c r="E91" s="255"/>
      <c r="F91" s="255"/>
      <c r="G91" s="255"/>
      <c r="H91" s="255"/>
      <c r="I91" s="255"/>
      <c r="J91" s="255"/>
      <c r="K91" s="255"/>
      <c r="L91" s="255"/>
      <c r="M91" s="255"/>
    </row>
    <row r="92" spans="4:13" ht="24.75" customHeight="1">
      <c r="D92" s="255"/>
      <c r="E92" s="255"/>
      <c r="F92" s="255"/>
      <c r="G92" s="255"/>
      <c r="H92" s="255"/>
      <c r="I92" s="255"/>
      <c r="J92" s="255"/>
      <c r="K92" s="255"/>
      <c r="L92" s="255"/>
      <c r="M92" s="255"/>
    </row>
    <row r="93" spans="4:13" ht="24.75" customHeight="1">
      <c r="D93" s="255"/>
      <c r="E93" s="255"/>
      <c r="F93" s="255"/>
      <c r="G93" s="255"/>
      <c r="H93" s="255"/>
      <c r="I93" s="255"/>
      <c r="J93" s="255"/>
      <c r="K93" s="255"/>
      <c r="L93" s="255"/>
      <c r="M93" s="255"/>
    </row>
    <row r="94" spans="4:13" ht="24.75" customHeight="1">
      <c r="D94" s="255"/>
      <c r="E94" s="255"/>
      <c r="F94" s="255"/>
      <c r="G94" s="255"/>
      <c r="H94" s="255"/>
      <c r="I94" s="255"/>
      <c r="J94" s="255"/>
      <c r="K94" s="255"/>
      <c r="L94" s="255"/>
      <c r="M94" s="255"/>
    </row>
    <row r="95" spans="4:13" ht="24.75" customHeight="1">
      <c r="D95" s="255"/>
      <c r="E95" s="255"/>
      <c r="F95" s="255"/>
      <c r="G95" s="255"/>
      <c r="H95" s="255"/>
      <c r="I95" s="255"/>
      <c r="J95" s="255"/>
      <c r="K95" s="255"/>
      <c r="L95" s="255"/>
      <c r="M95" s="255"/>
    </row>
    <row r="96" spans="4:13" ht="24.75" customHeight="1">
      <c r="D96" s="255"/>
      <c r="E96" s="255"/>
      <c r="F96" s="255"/>
      <c r="G96" s="255"/>
      <c r="H96" s="255"/>
      <c r="I96" s="255"/>
      <c r="J96" s="255"/>
      <c r="K96" s="255"/>
      <c r="L96" s="255"/>
      <c r="M96" s="255"/>
    </row>
    <row r="97" spans="4:13" ht="24.75" customHeight="1">
      <c r="D97" s="255"/>
      <c r="E97" s="255"/>
      <c r="F97" s="255"/>
      <c r="G97" s="255"/>
      <c r="H97" s="255"/>
      <c r="I97" s="255"/>
      <c r="J97" s="255"/>
      <c r="K97" s="255"/>
      <c r="L97" s="255"/>
      <c r="M97" s="255"/>
    </row>
    <row r="98" spans="4:13" ht="24.75" customHeight="1">
      <c r="D98" s="255"/>
      <c r="E98" s="255"/>
      <c r="F98" s="255"/>
      <c r="G98" s="255"/>
      <c r="H98" s="255"/>
      <c r="I98" s="255"/>
      <c r="J98" s="255"/>
      <c r="K98" s="255"/>
      <c r="L98" s="255"/>
      <c r="M98" s="255"/>
    </row>
    <row r="99" spans="4:13" ht="24.75" customHeight="1">
      <c r="D99" s="255"/>
      <c r="E99" s="255"/>
      <c r="F99" s="255"/>
      <c r="G99" s="255"/>
      <c r="H99" s="255"/>
      <c r="I99" s="255"/>
      <c r="J99" s="255"/>
      <c r="K99" s="255"/>
      <c r="L99" s="255"/>
      <c r="M99" s="255"/>
    </row>
    <row r="100" spans="4:13" ht="24.75" customHeight="1"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</row>
    <row r="101" spans="4:13" ht="24.75" customHeight="1"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</row>
    <row r="102" spans="4:13" ht="24.75" customHeight="1"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</row>
    <row r="103" spans="4:13" ht="24.75" customHeight="1"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</row>
    <row r="104" spans="4:13" ht="24.75" customHeight="1"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</row>
    <row r="105" spans="4:13" ht="24.75" customHeight="1"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</row>
    <row r="106" spans="4:13" ht="24.75" customHeight="1"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</row>
    <row r="107" spans="4:13" ht="24.75" customHeight="1"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</row>
    <row r="108" spans="4:13" ht="24.75" customHeight="1"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</row>
    <row r="109" spans="4:13" ht="24.75" customHeight="1"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</row>
    <row r="110" spans="4:13" ht="24.75" customHeight="1"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</row>
    <row r="111" spans="4:13" ht="24.75" customHeight="1"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</row>
    <row r="112" spans="4:13" ht="24.75" customHeight="1"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</row>
    <row r="113" spans="4:13" ht="24.75" customHeight="1"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</row>
    <row r="114" spans="4:13" ht="24.75" customHeight="1"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</row>
    <row r="115" spans="4:13" ht="24.75" customHeight="1"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</row>
    <row r="116" spans="4:13" ht="24.75" customHeight="1"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</row>
    <row r="117" spans="4:13" ht="24.75" customHeight="1"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</row>
    <row r="118" spans="4:13" ht="24.75" customHeight="1"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</row>
    <row r="119" spans="4:13" ht="24.75" customHeight="1"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</row>
    <row r="120" spans="4:13" ht="24.75" customHeight="1"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</row>
    <row r="121" spans="4:13" ht="24.75" customHeight="1"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</row>
    <row r="122" spans="4:13" ht="24.75" customHeight="1"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</row>
    <row r="123" spans="4:13" ht="24.75" customHeight="1"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</row>
    <row r="124" spans="4:13" ht="24.75" customHeight="1"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</row>
    <row r="125" spans="4:13" ht="24.75" customHeight="1"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</row>
    <row r="126" spans="4:13" ht="24.75" customHeight="1"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</row>
    <row r="127" spans="4:13" ht="24.75" customHeight="1"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</row>
    <row r="128" spans="4:13" ht="24.75" customHeight="1"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</row>
    <row r="129" spans="4:13" ht="24.75" customHeight="1"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</row>
    <row r="130" spans="4:13" ht="24.75" customHeight="1"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</row>
  </sheetData>
  <sheetProtection/>
  <mergeCells count="13"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1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9.140625" style="941" customWidth="1"/>
    <col min="2" max="2" width="23.00390625" style="941" bestFit="1" customWidth="1"/>
    <col min="3" max="3" width="9.00390625" style="941" bestFit="1" customWidth="1"/>
    <col min="4" max="4" width="12.00390625" style="941" bestFit="1" customWidth="1"/>
    <col min="5" max="5" width="9.00390625" style="941" bestFit="1" customWidth="1"/>
    <col min="6" max="7" width="12.00390625" style="941" bestFit="1" customWidth="1"/>
    <col min="8" max="16384" width="9.140625" style="941" customWidth="1"/>
  </cols>
  <sheetData>
    <row r="1" spans="2:9" ht="12.75">
      <c r="B1" s="1664" t="s">
        <v>1191</v>
      </c>
      <c r="C1" s="1664"/>
      <c r="D1" s="1664"/>
      <c r="E1" s="1664"/>
      <c r="F1" s="1664"/>
      <c r="G1" s="1664"/>
      <c r="H1" s="1664"/>
      <c r="I1" s="1664"/>
    </row>
    <row r="2" spans="2:9" ht="15.75">
      <c r="B2" s="1665" t="s">
        <v>837</v>
      </c>
      <c r="C2" s="1665"/>
      <c r="D2" s="1665"/>
      <c r="E2" s="1665"/>
      <c r="F2" s="1665"/>
      <c r="G2" s="1665"/>
      <c r="H2" s="1665"/>
      <c r="I2" s="1665"/>
    </row>
    <row r="3" spans="2:9" ht="15.75" customHeight="1">
      <c r="B3" s="1666" t="s">
        <v>147</v>
      </c>
      <c r="C3" s="1666"/>
      <c r="D3" s="1666"/>
      <c r="E3" s="1666"/>
      <c r="F3" s="1666"/>
      <c r="G3" s="1666"/>
      <c r="H3" s="1666"/>
      <c r="I3" s="1666"/>
    </row>
    <row r="4" spans="2:9" ht="17.25" customHeight="1" thickBot="1">
      <c r="B4" s="942" t="s">
        <v>17</v>
      </c>
      <c r="C4" s="942"/>
      <c r="D4" s="942"/>
      <c r="E4" s="942"/>
      <c r="F4" s="943"/>
      <c r="G4" s="943"/>
      <c r="H4" s="942"/>
      <c r="I4" s="944" t="s">
        <v>89</v>
      </c>
    </row>
    <row r="5" spans="2:9" ht="15" customHeight="1" thickTop="1">
      <c r="B5" s="1667"/>
      <c r="C5" s="1669" t="s">
        <v>838</v>
      </c>
      <c r="D5" s="1669"/>
      <c r="E5" s="1670" t="s">
        <v>23</v>
      </c>
      <c r="F5" s="1670"/>
      <c r="G5" s="945" t="s">
        <v>90</v>
      </c>
      <c r="H5" s="1671" t="s">
        <v>195</v>
      </c>
      <c r="I5" s="1672"/>
    </row>
    <row r="6" spans="2:9" ht="15" customHeight="1">
      <c r="B6" s="1668"/>
      <c r="C6" s="946" t="s">
        <v>91</v>
      </c>
      <c r="D6" s="946" t="s">
        <v>147</v>
      </c>
      <c r="E6" s="946" t="s">
        <v>91</v>
      </c>
      <c r="F6" s="946" t="str">
        <f>D6</f>
        <v>Two Months</v>
      </c>
      <c r="G6" s="946" t="str">
        <f>F6</f>
        <v>Two Months</v>
      </c>
      <c r="H6" s="947" t="s">
        <v>23</v>
      </c>
      <c r="I6" s="948" t="s">
        <v>25</v>
      </c>
    </row>
    <row r="7" spans="2:9" ht="15" customHeight="1">
      <c r="B7" s="949"/>
      <c r="C7" s="950"/>
      <c r="D7" s="950"/>
      <c r="E7" s="950"/>
      <c r="F7" s="950"/>
      <c r="G7" s="950"/>
      <c r="H7" s="950"/>
      <c r="I7" s="951"/>
    </row>
    <row r="8" spans="2:9" ht="15" customHeight="1">
      <c r="B8" s="952" t="s">
        <v>839</v>
      </c>
      <c r="C8" s="953">
        <f>C10+C11+C12</f>
        <v>91991.29999999999</v>
      </c>
      <c r="D8" s="953">
        <f>D10+D11+D12</f>
        <v>15161.50120105</v>
      </c>
      <c r="E8" s="953">
        <f>E10+E11+E12</f>
        <v>85319.1</v>
      </c>
      <c r="F8" s="953">
        <f>F10+F11+F12</f>
        <v>14427.003047999999</v>
      </c>
      <c r="G8" s="953">
        <f>G10+G11+G12</f>
        <v>12238.500118</v>
      </c>
      <c r="H8" s="953">
        <f>F8/D8*100-100</f>
        <v>-4.844494903968567</v>
      </c>
      <c r="I8" s="954">
        <f>G8/F8*100-100</f>
        <v>-15.16949100737446</v>
      </c>
    </row>
    <row r="9" spans="2:9" ht="15" customHeight="1">
      <c r="B9" s="955"/>
      <c r="C9" s="953"/>
      <c r="D9" s="956"/>
      <c r="E9" s="956"/>
      <c r="F9" s="956"/>
      <c r="G9" s="956"/>
      <c r="H9" s="953"/>
      <c r="I9" s="954"/>
    </row>
    <row r="10" spans="2:9" ht="15" customHeight="1">
      <c r="B10" s="955" t="s">
        <v>840</v>
      </c>
      <c r="C10" s="957">
        <v>59613.7</v>
      </c>
      <c r="D10" s="958">
        <v>9487.863203</v>
      </c>
      <c r="E10" s="958">
        <v>55864.6</v>
      </c>
      <c r="F10" s="958">
        <v>8764.683691</v>
      </c>
      <c r="G10" s="958">
        <v>6764.189592000001</v>
      </c>
      <c r="H10" s="957">
        <f aca="true" t="shared" si="0" ref="H10:H30">F10/D10*100-100</f>
        <v>-7.622153655960545</v>
      </c>
      <c r="I10" s="959">
        <f aca="true" t="shared" si="1" ref="I10:I30">G10/F10*100-100</f>
        <v>-22.82448710675324</v>
      </c>
    </row>
    <row r="11" spans="2:9" ht="15" customHeight="1">
      <c r="B11" s="955" t="s">
        <v>841</v>
      </c>
      <c r="C11" s="957">
        <v>2840.7</v>
      </c>
      <c r="D11" s="958">
        <v>235.990143</v>
      </c>
      <c r="E11" s="958">
        <v>2229.9</v>
      </c>
      <c r="F11" s="958">
        <v>199.95645000000002</v>
      </c>
      <c r="G11" s="958">
        <v>175.271915</v>
      </c>
      <c r="H11" s="957">
        <f t="shared" si="0"/>
        <v>-15.269151728934702</v>
      </c>
      <c r="I11" s="959">
        <f t="shared" si="1"/>
        <v>-12.344955614084967</v>
      </c>
    </row>
    <row r="12" spans="2:9" ht="15" customHeight="1">
      <c r="B12" s="960" t="s">
        <v>842</v>
      </c>
      <c r="C12" s="961">
        <v>29536.9</v>
      </c>
      <c r="D12" s="962">
        <v>5437.64785505</v>
      </c>
      <c r="E12" s="962">
        <v>27224.6</v>
      </c>
      <c r="F12" s="962">
        <v>5462.362907</v>
      </c>
      <c r="G12" s="962">
        <v>5299.038611</v>
      </c>
      <c r="H12" s="961">
        <f t="shared" si="0"/>
        <v>0.45451733192038546</v>
      </c>
      <c r="I12" s="963">
        <f t="shared" si="1"/>
        <v>-2.9899935024584323</v>
      </c>
    </row>
    <row r="13" spans="2:9" ht="15" customHeight="1">
      <c r="B13" s="949"/>
      <c r="C13" s="957"/>
      <c r="D13" s="956"/>
      <c r="E13" s="956"/>
      <c r="F13" s="956"/>
      <c r="G13" s="956"/>
      <c r="H13" s="953"/>
      <c r="I13" s="954"/>
    </row>
    <row r="14" spans="2:9" ht="15" customHeight="1">
      <c r="B14" s="952" t="s">
        <v>843</v>
      </c>
      <c r="C14" s="953">
        <f>C16+C17+C18</f>
        <v>714365.8888999999</v>
      </c>
      <c r="D14" s="953">
        <f>D16+D17+D18</f>
        <v>104543.13992310001</v>
      </c>
      <c r="E14" s="953">
        <f>E16+E17+E18</f>
        <v>774684.2000000001</v>
      </c>
      <c r="F14" s="953">
        <f>F16+F17+F18</f>
        <v>126024.836258</v>
      </c>
      <c r="G14" s="953">
        <f>G16+G17+G18</f>
        <v>103948.040102</v>
      </c>
      <c r="H14" s="953">
        <f t="shared" si="0"/>
        <v>20.548164471338353</v>
      </c>
      <c r="I14" s="954">
        <f t="shared" si="1"/>
        <v>-17.51781379886424</v>
      </c>
    </row>
    <row r="15" spans="2:9" ht="15" customHeight="1">
      <c r="B15" s="955"/>
      <c r="C15" s="953"/>
      <c r="D15" s="956"/>
      <c r="E15" s="956"/>
      <c r="F15" s="956"/>
      <c r="G15" s="956"/>
      <c r="H15" s="953"/>
      <c r="I15" s="954"/>
    </row>
    <row r="16" spans="2:9" ht="15" customHeight="1">
      <c r="B16" s="955" t="s">
        <v>844</v>
      </c>
      <c r="C16" s="957">
        <v>477947</v>
      </c>
      <c r="D16" s="958">
        <v>68967.02613600001</v>
      </c>
      <c r="E16" s="958">
        <v>491655.9</v>
      </c>
      <c r="F16" s="958">
        <v>81852.49101999999</v>
      </c>
      <c r="G16" s="958">
        <v>65552.44653599999</v>
      </c>
      <c r="H16" s="957">
        <f t="shared" si="0"/>
        <v>18.683515305691728</v>
      </c>
      <c r="I16" s="959">
        <f t="shared" si="1"/>
        <v>-19.91392599159532</v>
      </c>
    </row>
    <row r="17" spans="2:9" ht="15" customHeight="1">
      <c r="B17" s="955" t="s">
        <v>845</v>
      </c>
      <c r="C17" s="957">
        <v>73318.6445</v>
      </c>
      <c r="D17" s="964">
        <v>10399.399125</v>
      </c>
      <c r="E17" s="964">
        <v>100166.4</v>
      </c>
      <c r="F17" s="964">
        <v>14540.846722000002</v>
      </c>
      <c r="G17" s="964">
        <v>15403.131712000002</v>
      </c>
      <c r="H17" s="957">
        <f t="shared" si="0"/>
        <v>39.82391239359228</v>
      </c>
      <c r="I17" s="959">
        <f t="shared" si="1"/>
        <v>5.930087886115885</v>
      </c>
    </row>
    <row r="18" spans="2:9" ht="15" customHeight="1">
      <c r="B18" s="960" t="s">
        <v>846</v>
      </c>
      <c r="C18" s="961">
        <v>163100.2444</v>
      </c>
      <c r="D18" s="962">
        <v>25176.7146621</v>
      </c>
      <c r="E18" s="962">
        <v>182861.9</v>
      </c>
      <c r="F18" s="962">
        <v>29631.498516000003</v>
      </c>
      <c r="G18" s="962">
        <v>22992.461854</v>
      </c>
      <c r="H18" s="961">
        <f t="shared" si="0"/>
        <v>17.694063398216358</v>
      </c>
      <c r="I18" s="963">
        <f t="shared" si="1"/>
        <v>-22.405335519616557</v>
      </c>
    </row>
    <row r="19" spans="2:9" ht="15" customHeight="1">
      <c r="B19" s="949"/>
      <c r="C19" s="953"/>
      <c r="D19" s="953"/>
      <c r="E19" s="953"/>
      <c r="F19" s="953"/>
      <c r="G19" s="953"/>
      <c r="H19" s="953"/>
      <c r="I19" s="954"/>
    </row>
    <row r="20" spans="2:9" ht="15" customHeight="1">
      <c r="B20" s="952" t="s">
        <v>847</v>
      </c>
      <c r="C20" s="953">
        <f>C22+C23+C24</f>
        <v>-622374.5889</v>
      </c>
      <c r="D20" s="953">
        <f>D22+D23+D24</f>
        <v>-89381.533031</v>
      </c>
      <c r="E20" s="953">
        <f>E22+E23+E24</f>
        <v>-689365.1000000001</v>
      </c>
      <c r="F20" s="953">
        <f>F22+F23+F24</f>
        <v>-111597.83321</v>
      </c>
      <c r="G20" s="953">
        <f>G22+G23+G24</f>
        <v>-91709.5179374</v>
      </c>
      <c r="H20" s="953">
        <f t="shared" si="0"/>
        <v>24.85558193692512</v>
      </c>
      <c r="I20" s="954">
        <f>G20/F20*100-100</f>
        <v>-17.82141704774412</v>
      </c>
    </row>
    <row r="21" spans="2:9" ht="15" customHeight="1">
      <c r="B21" s="955"/>
      <c r="C21" s="957"/>
      <c r="D21" s="957"/>
      <c r="E21" s="957"/>
      <c r="F21" s="957"/>
      <c r="G21" s="957"/>
      <c r="H21" s="953"/>
      <c r="I21" s="954"/>
    </row>
    <row r="22" spans="2:9" ht="15" customHeight="1">
      <c r="B22" s="955" t="s">
        <v>848</v>
      </c>
      <c r="C22" s="957">
        <f>C10-C16</f>
        <v>-418333.3</v>
      </c>
      <c r="D22" s="957">
        <v>-59479.162933000014</v>
      </c>
      <c r="E22" s="957">
        <f>E10-E16</f>
        <v>-435791.30000000005</v>
      </c>
      <c r="F22" s="957">
        <v>-73087.80732899999</v>
      </c>
      <c r="G22" s="957">
        <v>-58788.2456944</v>
      </c>
      <c r="H22" s="957">
        <f t="shared" si="0"/>
        <v>22.87968378325928</v>
      </c>
      <c r="I22" s="959">
        <f t="shared" si="1"/>
        <v>-19.564907140026037</v>
      </c>
    </row>
    <row r="23" spans="2:9" ht="15" customHeight="1">
      <c r="B23" s="955" t="s">
        <v>849</v>
      </c>
      <c r="C23" s="957">
        <f>C11-C17</f>
        <v>-70477.9445</v>
      </c>
      <c r="D23" s="957">
        <v>-10163.408982</v>
      </c>
      <c r="E23" s="957">
        <f>E11-E17</f>
        <v>-97936.5</v>
      </c>
      <c r="F23" s="957">
        <v>-14340.890272000002</v>
      </c>
      <c r="G23" s="957">
        <v>-15227.849</v>
      </c>
      <c r="H23" s="957">
        <f t="shared" si="0"/>
        <v>41.10315050194839</v>
      </c>
      <c r="I23" s="959">
        <f t="shared" si="1"/>
        <v>6.184823335073887</v>
      </c>
    </row>
    <row r="24" spans="2:9" ht="15" customHeight="1">
      <c r="B24" s="960" t="s">
        <v>850</v>
      </c>
      <c r="C24" s="961">
        <f>C12-C18</f>
        <v>-133563.3444</v>
      </c>
      <c r="D24" s="961">
        <v>-19738.961115999995</v>
      </c>
      <c r="E24" s="961">
        <f>E12-E18</f>
        <v>-155637.3</v>
      </c>
      <c r="F24" s="961">
        <v>-24169.135609000004</v>
      </c>
      <c r="G24" s="961">
        <v>-17693.423243</v>
      </c>
      <c r="H24" s="961">
        <f t="shared" si="0"/>
        <v>22.44380779193594</v>
      </c>
      <c r="I24" s="963">
        <f t="shared" si="1"/>
        <v>-26.79331388081833</v>
      </c>
    </row>
    <row r="25" spans="2:9" ht="15" customHeight="1">
      <c r="B25" s="949"/>
      <c r="C25" s="957"/>
      <c r="D25" s="957"/>
      <c r="E25" s="957"/>
      <c r="F25" s="957"/>
      <c r="G25" s="957"/>
      <c r="H25" s="953"/>
      <c r="I25" s="954"/>
    </row>
    <row r="26" spans="2:9" ht="15" customHeight="1">
      <c r="B26" s="952" t="s">
        <v>851</v>
      </c>
      <c r="C26" s="953">
        <f>C28+C29+C30</f>
        <v>806357.1889</v>
      </c>
      <c r="D26" s="953">
        <f>D28+D29+D30</f>
        <v>119704.810733</v>
      </c>
      <c r="E26" s="953">
        <f>E28+E29+E30</f>
        <v>860003.3</v>
      </c>
      <c r="F26" s="953">
        <f>F28+F29+F30</f>
        <v>140451.83930599998</v>
      </c>
      <c r="G26" s="953">
        <f>G28+G29+G30</f>
        <v>116186.54022</v>
      </c>
      <c r="H26" s="953">
        <f t="shared" si="0"/>
        <v>17.3318252173473</v>
      </c>
      <c r="I26" s="954">
        <f t="shared" si="1"/>
        <v>-17.27659759096042</v>
      </c>
    </row>
    <row r="27" spans="2:9" ht="15" customHeight="1">
      <c r="B27" s="955"/>
      <c r="C27" s="957"/>
      <c r="D27" s="957"/>
      <c r="E27" s="957"/>
      <c r="F27" s="957"/>
      <c r="G27" s="957"/>
      <c r="H27" s="953"/>
      <c r="I27" s="954"/>
    </row>
    <row r="28" spans="2:9" ht="15" customHeight="1">
      <c r="B28" s="955" t="s">
        <v>848</v>
      </c>
      <c r="C28" s="957">
        <f>C10+C16</f>
        <v>537560.7</v>
      </c>
      <c r="D28" s="957">
        <v>78454.88933900002</v>
      </c>
      <c r="E28" s="957">
        <f>E10+E16</f>
        <v>547520.5</v>
      </c>
      <c r="F28" s="957">
        <v>90617.17471099999</v>
      </c>
      <c r="G28" s="957">
        <v>72316.63612799998</v>
      </c>
      <c r="H28" s="957">
        <f t="shared" si="0"/>
        <v>15.502265664345387</v>
      </c>
      <c r="I28" s="959">
        <f t="shared" si="1"/>
        <v>-20.19544158308271</v>
      </c>
    </row>
    <row r="29" spans="2:9" ht="15" customHeight="1">
      <c r="B29" s="955" t="s">
        <v>849</v>
      </c>
      <c r="C29" s="957">
        <f>C11+C17</f>
        <v>76159.34449999999</v>
      </c>
      <c r="D29" s="957">
        <v>10635.389267999999</v>
      </c>
      <c r="E29" s="957">
        <f>E11+E17</f>
        <v>102396.29999999999</v>
      </c>
      <c r="F29" s="957">
        <v>14740.803172000002</v>
      </c>
      <c r="G29" s="957">
        <v>15578.403627000002</v>
      </c>
      <c r="H29" s="957">
        <f t="shared" si="0"/>
        <v>38.60144467257504</v>
      </c>
      <c r="I29" s="959">
        <f t="shared" si="1"/>
        <v>5.682190076257257</v>
      </c>
    </row>
    <row r="30" spans="2:9" ht="15" customHeight="1" thickBot="1">
      <c r="B30" s="965" t="s">
        <v>850</v>
      </c>
      <c r="C30" s="966">
        <f>C12+C18</f>
        <v>192637.1444</v>
      </c>
      <c r="D30" s="966">
        <v>30614.532125999995</v>
      </c>
      <c r="E30" s="966">
        <f>E12+E18</f>
        <v>210086.5</v>
      </c>
      <c r="F30" s="966">
        <v>35093.861423</v>
      </c>
      <c r="G30" s="966">
        <v>28291.500465</v>
      </c>
      <c r="H30" s="966">
        <f t="shared" si="0"/>
        <v>14.631382503460983</v>
      </c>
      <c r="I30" s="967">
        <f t="shared" si="1"/>
        <v>-19.383335666624106</v>
      </c>
    </row>
    <row r="31" spans="2:9" ht="13.5" thickTop="1">
      <c r="B31" s="942"/>
      <c r="C31" s="968"/>
      <c r="D31" s="968"/>
      <c r="E31" s="968"/>
      <c r="F31" s="968"/>
      <c r="G31" s="968"/>
      <c r="H31" s="942"/>
      <c r="I31" s="942"/>
    </row>
    <row r="32" spans="2:9" ht="12.75">
      <c r="B32" s="942"/>
      <c r="C32" s="943"/>
      <c r="D32" s="943"/>
      <c r="E32" s="943"/>
      <c r="F32" s="943"/>
      <c r="G32" s="943"/>
      <c r="H32" s="942"/>
      <c r="I32" s="942"/>
    </row>
    <row r="33" spans="2:9" ht="12.75">
      <c r="B33" s="942"/>
      <c r="C33" s="968"/>
      <c r="D33" s="968"/>
      <c r="E33" s="968"/>
      <c r="F33" s="969"/>
      <c r="G33" s="969"/>
      <c r="H33" s="942"/>
      <c r="I33" s="942"/>
    </row>
    <row r="34" spans="2:9" ht="15" customHeight="1">
      <c r="B34" s="970" t="s">
        <v>852</v>
      </c>
      <c r="C34" s="971">
        <f>C8/C14*100</f>
        <v>12.877336590308182</v>
      </c>
      <c r="D34" s="971">
        <f>D8/D14*100</f>
        <v>14.502626582865712</v>
      </c>
      <c r="E34" s="971">
        <f>E8/E14*100</f>
        <v>11.013403913491459</v>
      </c>
      <c r="F34" s="972">
        <f>F8/F14*100</f>
        <v>11.447745917689442</v>
      </c>
      <c r="G34" s="972">
        <f>G8/G14*100</f>
        <v>11.773670870553072</v>
      </c>
      <c r="H34" s="942"/>
      <c r="I34" s="942"/>
    </row>
    <row r="35" spans="2:9" ht="15" customHeight="1">
      <c r="B35" s="973" t="s">
        <v>853</v>
      </c>
      <c r="C35" s="971">
        <f>C10/C16*100</f>
        <v>12.472868330588955</v>
      </c>
      <c r="D35" s="971">
        <f aca="true" t="shared" si="2" ref="D35:F37">D10/D16*100</f>
        <v>13.757100653130008</v>
      </c>
      <c r="E35" s="971">
        <f t="shared" si="2"/>
        <v>11.362540345798758</v>
      </c>
      <c r="F35" s="972">
        <f t="shared" si="2"/>
        <v>10.707900983561295</v>
      </c>
      <c r="G35" s="972">
        <f>G10/G16*100</f>
        <v>10.31874468374762</v>
      </c>
      <c r="H35" s="942"/>
      <c r="I35" s="942"/>
    </row>
    <row r="36" spans="2:9" ht="15" customHeight="1">
      <c r="B36" s="974" t="s">
        <v>854</v>
      </c>
      <c r="C36" s="975">
        <f>C11/C17*100</f>
        <v>3.8744578809009487</v>
      </c>
      <c r="D36" s="975">
        <f t="shared" si="2"/>
        <v>2.2692671005643317</v>
      </c>
      <c r="E36" s="975">
        <f t="shared" si="2"/>
        <v>2.2261956105041216</v>
      </c>
      <c r="F36" s="976">
        <f t="shared" si="2"/>
        <v>1.3751362202138477</v>
      </c>
      <c r="G36" s="976">
        <f>G11/G17*100</f>
        <v>1.1378979176257529</v>
      </c>
      <c r="H36" s="942"/>
      <c r="I36" s="942"/>
    </row>
    <row r="37" spans="2:9" ht="15" customHeight="1">
      <c r="B37" s="977" t="s">
        <v>855</v>
      </c>
      <c r="C37" s="978">
        <f>C12/C18*100</f>
        <v>18.109660171668022</v>
      </c>
      <c r="D37" s="978">
        <f t="shared" si="2"/>
        <v>21.597924622133537</v>
      </c>
      <c r="E37" s="978">
        <f t="shared" si="2"/>
        <v>14.888065802663103</v>
      </c>
      <c r="F37" s="979">
        <f t="shared" si="2"/>
        <v>18.434312068458194</v>
      </c>
      <c r="G37" s="979">
        <f>G12/G18*100</f>
        <v>23.046851810164583</v>
      </c>
      <c r="H37" s="942"/>
      <c r="I37" s="942"/>
    </row>
    <row r="38" spans="2:9" ht="15" customHeight="1">
      <c r="B38" s="1661" t="s">
        <v>856</v>
      </c>
      <c r="C38" s="1673"/>
      <c r="D38" s="1673"/>
      <c r="E38" s="1673"/>
      <c r="F38" s="1674"/>
      <c r="G38" s="980"/>
      <c r="H38" s="942"/>
      <c r="I38" s="942"/>
    </row>
    <row r="39" spans="2:9" ht="15" customHeight="1">
      <c r="B39" s="981" t="s">
        <v>853</v>
      </c>
      <c r="C39" s="982">
        <f>C10/C8*100</f>
        <v>64.80362816918557</v>
      </c>
      <c r="D39" s="982">
        <f>D10/D8*100</f>
        <v>62.578652847007824</v>
      </c>
      <c r="E39" s="982">
        <f>E10/E8*100</f>
        <v>65.47724952560446</v>
      </c>
      <c r="F39" s="982">
        <f>F10/F8*100</f>
        <v>60.75193622569477</v>
      </c>
      <c r="G39" s="982">
        <f>G10/G8*100</f>
        <v>55.269759584766796</v>
      </c>
      <c r="H39" s="942"/>
      <c r="I39" s="942"/>
    </row>
    <row r="40" spans="2:9" ht="15" customHeight="1">
      <c r="B40" s="974" t="s">
        <v>854</v>
      </c>
      <c r="C40" s="983">
        <f>C11/C8*100</f>
        <v>3.088009409585472</v>
      </c>
      <c r="D40" s="983">
        <f>D11/D8*100</f>
        <v>1.5565090809322804</v>
      </c>
      <c r="E40" s="983">
        <f>E11/E8*100</f>
        <v>2.6136000028129693</v>
      </c>
      <c r="F40" s="983">
        <f>F11/F8*100</f>
        <v>1.3859874385187698</v>
      </c>
      <c r="G40" s="983">
        <f>G11/G8*100</f>
        <v>1.432135582874372</v>
      </c>
      <c r="H40" s="942"/>
      <c r="I40" s="942"/>
    </row>
    <row r="41" spans="2:9" ht="15" customHeight="1">
      <c r="B41" s="984" t="s">
        <v>855</v>
      </c>
      <c r="C41" s="985">
        <f>C12/C8*100</f>
        <v>32.10836242122897</v>
      </c>
      <c r="D41" s="985">
        <f>D12/D8*100</f>
        <v>35.864838072059904</v>
      </c>
      <c r="E41" s="985">
        <f>E12/E8*100</f>
        <v>31.90915047158256</v>
      </c>
      <c r="F41" s="985">
        <f>F12/F8*100</f>
        <v>37.86207633578647</v>
      </c>
      <c r="G41" s="985">
        <f>G12/G8*100</f>
        <v>43.29810483235884</v>
      </c>
      <c r="H41" s="942"/>
      <c r="I41" s="942"/>
    </row>
    <row r="42" spans="2:9" ht="15" customHeight="1">
      <c r="B42" s="1661" t="s">
        <v>857</v>
      </c>
      <c r="C42" s="1662"/>
      <c r="D42" s="1662"/>
      <c r="E42" s="1662"/>
      <c r="F42" s="1663"/>
      <c r="G42" s="986"/>
      <c r="H42" s="942"/>
      <c r="I42" s="942"/>
    </row>
    <row r="43" spans="2:9" ht="15" customHeight="1">
      <c r="B43" s="981" t="s">
        <v>853</v>
      </c>
      <c r="C43" s="982">
        <f>C16/C14*100</f>
        <v>66.90507027651556</v>
      </c>
      <c r="D43" s="982">
        <f>D16/D14*100</f>
        <v>65.9699203474574</v>
      </c>
      <c r="E43" s="982">
        <f>E16/E14*100</f>
        <v>63.465332066924816</v>
      </c>
      <c r="F43" s="982">
        <f>F16/F14*100</f>
        <v>64.94949206077943</v>
      </c>
      <c r="G43" s="982">
        <f>G16/G14*100</f>
        <v>63.06270562838513</v>
      </c>
      <c r="H43" s="942"/>
      <c r="I43" s="942"/>
    </row>
    <row r="44" spans="2:9" ht="15" customHeight="1">
      <c r="B44" s="987" t="s">
        <v>854</v>
      </c>
      <c r="C44" s="988">
        <f aca="true" t="shared" si="3" ref="C44:F45">C17/C$14*100</f>
        <v>10.263458213675074</v>
      </c>
      <c r="D44" s="988">
        <f t="shared" si="3"/>
        <v>9.947471572644178</v>
      </c>
      <c r="E44" s="988">
        <f t="shared" si="3"/>
        <v>12.929965526597803</v>
      </c>
      <c r="F44" s="988">
        <f t="shared" si="3"/>
        <v>11.538080233829271</v>
      </c>
      <c r="G44" s="988">
        <f>G17/G$14*100</f>
        <v>14.81810690888018</v>
      </c>
      <c r="H44" s="942"/>
      <c r="I44" s="942"/>
    </row>
    <row r="45" spans="2:9" ht="15" customHeight="1">
      <c r="B45" s="984" t="s">
        <v>855</v>
      </c>
      <c r="C45" s="988">
        <f t="shared" si="3"/>
        <v>22.83147150980938</v>
      </c>
      <c r="D45" s="988">
        <f t="shared" si="3"/>
        <v>24.082608079898424</v>
      </c>
      <c r="E45" s="988">
        <f t="shared" si="3"/>
        <v>23.604702406477372</v>
      </c>
      <c r="F45" s="988">
        <f t="shared" si="3"/>
        <v>23.512427705391293</v>
      </c>
      <c r="G45" s="988">
        <f>G18/G$14*100</f>
        <v>22.11918746273468</v>
      </c>
      <c r="H45" s="942"/>
      <c r="I45" s="942"/>
    </row>
    <row r="46" spans="2:9" ht="15" customHeight="1">
      <c r="B46" s="1661" t="s">
        <v>858</v>
      </c>
      <c r="C46" s="1662"/>
      <c r="D46" s="1662"/>
      <c r="E46" s="1662"/>
      <c r="F46" s="1663"/>
      <c r="G46" s="986"/>
      <c r="H46" s="942"/>
      <c r="I46" s="942"/>
    </row>
    <row r="47" spans="2:9" ht="15" customHeight="1">
      <c r="B47" s="981" t="s">
        <v>853</v>
      </c>
      <c r="C47" s="982">
        <f>C22/C$20*100</f>
        <v>67.21567805963487</v>
      </c>
      <c r="D47" s="982">
        <f aca="true" t="shared" si="4" ref="D47:F49">D22/D$20*100</f>
        <v>66.54524812454379</v>
      </c>
      <c r="E47" s="982">
        <f t="shared" si="4"/>
        <v>63.216327603471655</v>
      </c>
      <c r="F47" s="982">
        <f t="shared" si="4"/>
        <v>65.49213835672462</v>
      </c>
      <c r="G47" s="982">
        <f>G22/G$20*100</f>
        <v>64.10266569553693</v>
      </c>
      <c r="H47" s="942"/>
      <c r="I47" s="942"/>
    </row>
    <row r="48" spans="2:9" ht="15" customHeight="1">
      <c r="B48" s="987" t="s">
        <v>854</v>
      </c>
      <c r="C48" s="988">
        <f>C23/C$20*100</f>
        <v>11.324039534545335</v>
      </c>
      <c r="D48" s="988">
        <f t="shared" si="4"/>
        <v>11.37081524264643</v>
      </c>
      <c r="E48" s="988">
        <f t="shared" si="4"/>
        <v>14.206767937628403</v>
      </c>
      <c r="F48" s="988">
        <f t="shared" si="4"/>
        <v>12.850509601753588</v>
      </c>
      <c r="G48" s="988">
        <f>G23/G$20*100</f>
        <v>16.604436859426496</v>
      </c>
      <c r="H48" s="942"/>
      <c r="I48" s="942"/>
    </row>
    <row r="49" spans="2:9" ht="15" customHeight="1">
      <c r="B49" s="984" t="s">
        <v>855</v>
      </c>
      <c r="C49" s="985">
        <f>C24/C$20*100</f>
        <v>21.4602824058198</v>
      </c>
      <c r="D49" s="985">
        <f t="shared" si="4"/>
        <v>22.083936632809795</v>
      </c>
      <c r="E49" s="985">
        <f t="shared" si="4"/>
        <v>22.57690445889993</v>
      </c>
      <c r="F49" s="985">
        <f t="shared" si="4"/>
        <v>21.65735204152178</v>
      </c>
      <c r="G49" s="985">
        <f>G24/G$20*100</f>
        <v>19.292897445036573</v>
      </c>
      <c r="H49" s="942"/>
      <c r="I49" s="942"/>
    </row>
    <row r="50" spans="2:9" ht="15" customHeight="1">
      <c r="B50" s="1661" t="s">
        <v>859</v>
      </c>
      <c r="C50" s="1662"/>
      <c r="D50" s="1662"/>
      <c r="E50" s="1662"/>
      <c r="F50" s="1663"/>
      <c r="G50" s="986"/>
      <c r="H50" s="942"/>
      <c r="I50" s="942"/>
    </row>
    <row r="51" spans="2:9" ht="15" customHeight="1">
      <c r="B51" s="981" t="s">
        <v>853</v>
      </c>
      <c r="C51" s="982">
        <f>C28/C$26*100</f>
        <v>66.66533236137184</v>
      </c>
      <c r="D51" s="982">
        <f aca="true" t="shared" si="5" ref="D51:F53">D28/D$26*100</f>
        <v>65.54029771952324</v>
      </c>
      <c r="E51" s="982">
        <f t="shared" si="5"/>
        <v>63.66493012294255</v>
      </c>
      <c r="F51" s="982">
        <f t="shared" si="5"/>
        <v>64.51832539805615</v>
      </c>
      <c r="G51" s="982">
        <f>G28/G$26*100</f>
        <v>62.2418362669789</v>
      </c>
      <c r="H51" s="942"/>
      <c r="I51" s="942"/>
    </row>
    <row r="52" spans="2:9" ht="15" customHeight="1">
      <c r="B52" s="987" t="s">
        <v>854</v>
      </c>
      <c r="C52" s="988">
        <f>C29/C$26*100</f>
        <v>9.444864577184896</v>
      </c>
      <c r="D52" s="988">
        <f t="shared" si="5"/>
        <v>8.884679907912886</v>
      </c>
      <c r="E52" s="988">
        <f t="shared" si="5"/>
        <v>11.906500823892186</v>
      </c>
      <c r="F52" s="988">
        <f t="shared" si="5"/>
        <v>10.495272432769266</v>
      </c>
      <c r="G52" s="988">
        <f>G29/G$26*100</f>
        <v>13.408096667223408</v>
      </c>
      <c r="H52" s="942"/>
      <c r="I52" s="942"/>
    </row>
    <row r="53" spans="2:9" ht="15" customHeight="1">
      <c r="B53" s="984" t="s">
        <v>855</v>
      </c>
      <c r="C53" s="985">
        <f>C30/C$26*100</f>
        <v>23.88980306144326</v>
      </c>
      <c r="D53" s="985">
        <f t="shared" si="5"/>
        <v>25.575022372563875</v>
      </c>
      <c r="E53" s="985">
        <f t="shared" si="5"/>
        <v>24.428569053165262</v>
      </c>
      <c r="F53" s="985">
        <f t="shared" si="5"/>
        <v>24.9864021691746</v>
      </c>
      <c r="G53" s="985">
        <f>G30/G$26*100</f>
        <v>24.35006706579769</v>
      </c>
      <c r="H53" s="942"/>
      <c r="I53" s="942"/>
    </row>
    <row r="54" spans="2:9" ht="15" customHeight="1">
      <c r="B54" s="1661" t="s">
        <v>860</v>
      </c>
      <c r="C54" s="1662"/>
      <c r="D54" s="1662"/>
      <c r="E54" s="1662"/>
      <c r="F54" s="1663"/>
      <c r="G54" s="986"/>
      <c r="H54" s="942"/>
      <c r="I54" s="942"/>
    </row>
    <row r="55" spans="2:9" ht="15" customHeight="1">
      <c r="B55" s="974" t="s">
        <v>861</v>
      </c>
      <c r="C55" s="975">
        <f>C8/C26*100</f>
        <v>11.408256944480252</v>
      </c>
      <c r="D55" s="975">
        <f>D8/D26*100</f>
        <v>12.665740924036484</v>
      </c>
      <c r="E55" s="975">
        <f>E8/E26*100</f>
        <v>9.920787513257217</v>
      </c>
      <c r="F55" s="989">
        <f>F8/F26*100</f>
        <v>10.271850564069965</v>
      </c>
      <c r="G55" s="989">
        <f>G8/G26*100</f>
        <v>10.533492171146776</v>
      </c>
      <c r="H55" s="942"/>
      <c r="I55" s="942"/>
    </row>
    <row r="56" spans="2:9" ht="15" customHeight="1">
      <c r="B56" s="977" t="s">
        <v>862</v>
      </c>
      <c r="C56" s="978">
        <f>C14/C26*100</f>
        <v>88.59174305551974</v>
      </c>
      <c r="D56" s="978">
        <f>D14/D26*100</f>
        <v>87.3341173867123</v>
      </c>
      <c r="E56" s="978">
        <f>E14/E26*100</f>
        <v>90.07921248674279</v>
      </c>
      <c r="F56" s="979">
        <f>F14/F26*100</f>
        <v>89.72814943593005</v>
      </c>
      <c r="G56" s="979">
        <f>G14/G26*100</f>
        <v>89.46650782885322</v>
      </c>
      <c r="H56" s="942"/>
      <c r="I56" s="942"/>
    </row>
    <row r="57" spans="2:9" ht="12.75">
      <c r="B57" s="990" t="s">
        <v>863</v>
      </c>
      <c r="C57" s="942"/>
      <c r="D57" s="942"/>
      <c r="E57" s="942"/>
      <c r="F57" s="942"/>
      <c r="G57" s="942"/>
      <c r="H57" s="942"/>
      <c r="I57" s="942"/>
    </row>
    <row r="58" spans="2:9" ht="13.5">
      <c r="B58" s="990" t="s">
        <v>864</v>
      </c>
      <c r="C58" s="942"/>
      <c r="D58" s="942"/>
      <c r="E58" s="942"/>
      <c r="F58" s="942"/>
      <c r="G58" s="942"/>
      <c r="H58" s="942"/>
      <c r="I58" s="942"/>
    </row>
    <row r="59" spans="2:9" ht="12.75">
      <c r="B59" s="942" t="s">
        <v>865</v>
      </c>
      <c r="C59" s="942"/>
      <c r="D59" s="942"/>
      <c r="E59" s="942"/>
      <c r="F59" s="942"/>
      <c r="G59" s="942"/>
      <c r="H59" s="942"/>
      <c r="I59" s="942"/>
    </row>
    <row r="60" spans="2:9" ht="12.75">
      <c r="B60" s="942" t="s">
        <v>866</v>
      </c>
      <c r="C60" s="942"/>
      <c r="D60" s="942"/>
      <c r="E60" s="942"/>
      <c r="F60" s="942"/>
      <c r="G60" s="942"/>
      <c r="H60" s="942"/>
      <c r="I60" s="942"/>
    </row>
    <row r="61" spans="3:9" ht="12.75">
      <c r="C61" s="942"/>
      <c r="D61" s="942"/>
      <c r="E61" s="942"/>
      <c r="F61" s="942"/>
      <c r="G61" s="942"/>
      <c r="H61" s="942"/>
      <c r="I61" s="942"/>
    </row>
  </sheetData>
  <sheetProtection/>
  <mergeCells count="12">
    <mergeCell ref="B46:F46"/>
    <mergeCell ref="B50:F50"/>
    <mergeCell ref="B54:F54"/>
    <mergeCell ref="B1:I1"/>
    <mergeCell ref="B2:I2"/>
    <mergeCell ref="B3:I3"/>
    <mergeCell ref="B5:B6"/>
    <mergeCell ref="C5:D5"/>
    <mergeCell ref="E5:F5"/>
    <mergeCell ref="H5:I5"/>
    <mergeCell ref="B38:F38"/>
    <mergeCell ref="B42:F42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9.140625" style="13" customWidth="1"/>
    <col min="2" max="2" width="5.00390625" style="13" customWidth="1"/>
    <col min="3" max="3" width="20.7109375" style="13" customWidth="1"/>
    <col min="4" max="4" width="11.00390625" style="13" customWidth="1"/>
    <col min="5" max="5" width="13.28125" style="13" customWidth="1"/>
    <col min="6" max="6" width="10.57421875" style="13" customWidth="1"/>
    <col min="7" max="7" width="10.8515625" style="13" customWidth="1"/>
    <col min="8" max="8" width="11.28125" style="13" customWidth="1"/>
    <col min="9" max="16384" width="9.140625" style="13" customWidth="1"/>
  </cols>
  <sheetData>
    <row r="1" spans="2:8" ht="15" customHeight="1">
      <c r="B1" s="1675" t="s">
        <v>1192</v>
      </c>
      <c r="C1" s="1676"/>
      <c r="D1" s="1676"/>
      <c r="E1" s="1676"/>
      <c r="F1" s="1676"/>
      <c r="G1" s="1676"/>
      <c r="H1" s="1677"/>
    </row>
    <row r="2" spans="2:8" ht="15" customHeight="1">
      <c r="B2" s="1678" t="s">
        <v>867</v>
      </c>
      <c r="C2" s="1679"/>
      <c r="D2" s="1679"/>
      <c r="E2" s="1679"/>
      <c r="F2" s="1679"/>
      <c r="G2" s="1679"/>
      <c r="H2" s="1680"/>
    </row>
    <row r="3" spans="2:8" ht="15" customHeight="1" thickBot="1">
      <c r="B3" s="1681" t="s">
        <v>89</v>
      </c>
      <c r="C3" s="1682"/>
      <c r="D3" s="1682"/>
      <c r="E3" s="1682"/>
      <c r="F3" s="1682"/>
      <c r="G3" s="1682"/>
      <c r="H3" s="1683"/>
    </row>
    <row r="4" spans="2:8" ht="15" customHeight="1" thickTop="1">
      <c r="B4" s="991"/>
      <c r="C4" s="992"/>
      <c r="D4" s="1684" t="s">
        <v>147</v>
      </c>
      <c r="E4" s="1684"/>
      <c r="F4" s="1684"/>
      <c r="G4" s="1685" t="s">
        <v>195</v>
      </c>
      <c r="H4" s="1686"/>
    </row>
    <row r="5" spans="2:8" ht="15" customHeight="1">
      <c r="B5" s="993"/>
      <c r="C5" s="994"/>
      <c r="D5" s="995" t="s">
        <v>19</v>
      </c>
      <c r="E5" s="995" t="s">
        <v>23</v>
      </c>
      <c r="F5" s="996" t="s">
        <v>868</v>
      </c>
      <c r="G5" s="996" t="s">
        <v>23</v>
      </c>
      <c r="H5" s="997" t="s">
        <v>25</v>
      </c>
    </row>
    <row r="6" spans="2:8" ht="15" customHeight="1">
      <c r="B6" s="998"/>
      <c r="C6" s="999" t="s">
        <v>869</v>
      </c>
      <c r="D6" s="999">
        <v>8389.472064000003</v>
      </c>
      <c r="E6" s="999">
        <v>7676.016497999999</v>
      </c>
      <c r="F6" s="999">
        <v>5763.065674999997</v>
      </c>
      <c r="G6" s="1000">
        <v>-8.50417714675406</v>
      </c>
      <c r="H6" s="1001">
        <v>-24.92114006657522</v>
      </c>
    </row>
    <row r="7" spans="2:8" ht="15" customHeight="1">
      <c r="B7" s="1002">
        <v>1</v>
      </c>
      <c r="C7" s="1003" t="s">
        <v>870</v>
      </c>
      <c r="D7" s="1004">
        <v>79.413213</v>
      </c>
      <c r="E7" s="1004">
        <v>73.867657</v>
      </c>
      <c r="F7" s="1004">
        <v>54.98661</v>
      </c>
      <c r="G7" s="1004">
        <v>-6.9831653833223015</v>
      </c>
      <c r="H7" s="1005">
        <v>-25.560641513240355</v>
      </c>
    </row>
    <row r="8" spans="2:8" ht="15" customHeight="1">
      <c r="B8" s="1002">
        <v>2</v>
      </c>
      <c r="C8" s="1003" t="s">
        <v>871</v>
      </c>
      <c r="D8" s="1004">
        <v>0.840528</v>
      </c>
      <c r="E8" s="1004">
        <v>0.557434</v>
      </c>
      <c r="F8" s="1004">
        <v>0</v>
      </c>
      <c r="G8" s="1004">
        <v>-33.680496069137504</v>
      </c>
      <c r="H8" s="1005">
        <v>-100</v>
      </c>
    </row>
    <row r="9" spans="2:8" ht="15" customHeight="1">
      <c r="B9" s="1002">
        <v>3</v>
      </c>
      <c r="C9" s="1003" t="s">
        <v>872</v>
      </c>
      <c r="D9" s="1004">
        <v>23.745265</v>
      </c>
      <c r="E9" s="1004">
        <v>25.353407</v>
      </c>
      <c r="F9" s="1004">
        <v>14.296824999999998</v>
      </c>
      <c r="G9" s="1004">
        <v>6.772474428059667</v>
      </c>
      <c r="H9" s="1005">
        <v>-43.60984699216165</v>
      </c>
    </row>
    <row r="10" spans="2:8" ht="15" customHeight="1">
      <c r="B10" s="1002">
        <v>4</v>
      </c>
      <c r="C10" s="1003" t="s">
        <v>873</v>
      </c>
      <c r="D10" s="1004">
        <v>0.463</v>
      </c>
      <c r="E10" s="1004">
        <v>0.346</v>
      </c>
      <c r="F10" s="1004">
        <v>0.201</v>
      </c>
      <c r="G10" s="1004">
        <v>-25.26997840172787</v>
      </c>
      <c r="H10" s="1005">
        <v>-41.90751445086705</v>
      </c>
    </row>
    <row r="11" spans="2:8" ht="15" customHeight="1">
      <c r="B11" s="1002">
        <v>5</v>
      </c>
      <c r="C11" s="1003" t="s">
        <v>874</v>
      </c>
      <c r="D11" s="1004">
        <v>565.660032</v>
      </c>
      <c r="E11" s="1004">
        <v>199.37864</v>
      </c>
      <c r="F11" s="1004">
        <v>662.16728</v>
      </c>
      <c r="G11" s="1004">
        <v>-64.75292070838762</v>
      </c>
      <c r="H11" s="1005">
        <v>232.11545629963172</v>
      </c>
    </row>
    <row r="12" spans="2:8" ht="15" customHeight="1">
      <c r="B12" s="1002">
        <v>6</v>
      </c>
      <c r="C12" s="1003" t="s">
        <v>875</v>
      </c>
      <c r="D12" s="1004">
        <v>0</v>
      </c>
      <c r="E12" s="1004">
        <v>0</v>
      </c>
      <c r="F12" s="1004">
        <v>0</v>
      </c>
      <c r="G12" s="1004" t="s">
        <v>3</v>
      </c>
      <c r="H12" s="1005" t="s">
        <v>3</v>
      </c>
    </row>
    <row r="13" spans="2:8" ht="15" customHeight="1">
      <c r="B13" s="1002">
        <v>7</v>
      </c>
      <c r="C13" s="1003" t="s">
        <v>876</v>
      </c>
      <c r="D13" s="1004">
        <v>1.728</v>
      </c>
      <c r="E13" s="1004">
        <v>61.897757</v>
      </c>
      <c r="F13" s="1004">
        <v>99.850412</v>
      </c>
      <c r="G13" s="1004" t="s">
        <v>3</v>
      </c>
      <c r="H13" s="1005">
        <v>61.315073177853606</v>
      </c>
    </row>
    <row r="14" spans="2:8" ht="15" customHeight="1">
      <c r="B14" s="1002">
        <v>8</v>
      </c>
      <c r="C14" s="1003" t="s">
        <v>877</v>
      </c>
      <c r="D14" s="1004">
        <v>0</v>
      </c>
      <c r="E14" s="1004">
        <v>1.0188</v>
      </c>
      <c r="F14" s="1004">
        <v>0.26184</v>
      </c>
      <c r="G14" s="1004" t="s">
        <v>3</v>
      </c>
      <c r="H14" s="1005">
        <v>-74.29917550058893</v>
      </c>
    </row>
    <row r="15" spans="2:8" ht="15" customHeight="1">
      <c r="B15" s="1002">
        <v>9</v>
      </c>
      <c r="C15" s="1003" t="s">
        <v>878</v>
      </c>
      <c r="D15" s="1004">
        <v>1.9559</v>
      </c>
      <c r="E15" s="1004">
        <v>5.416474</v>
      </c>
      <c r="F15" s="1004">
        <v>5.69908</v>
      </c>
      <c r="G15" s="1004">
        <v>176.9300066465566</v>
      </c>
      <c r="H15" s="1005">
        <v>5.217527121887784</v>
      </c>
    </row>
    <row r="16" spans="2:8" ht="15" customHeight="1">
      <c r="B16" s="1002">
        <v>10</v>
      </c>
      <c r="C16" s="1003" t="s">
        <v>879</v>
      </c>
      <c r="D16" s="1004">
        <v>277.974997</v>
      </c>
      <c r="E16" s="1004">
        <v>208.471339</v>
      </c>
      <c r="F16" s="1004">
        <v>153.10445800000002</v>
      </c>
      <c r="G16" s="1004">
        <v>-25.003564619158894</v>
      </c>
      <c r="H16" s="1005">
        <v>-26.55850980071652</v>
      </c>
    </row>
    <row r="17" spans="2:8" ht="15" customHeight="1">
      <c r="B17" s="1002">
        <v>11</v>
      </c>
      <c r="C17" s="1003" t="s">
        <v>880</v>
      </c>
      <c r="D17" s="1004">
        <v>4.146066</v>
      </c>
      <c r="E17" s="1004">
        <v>5.6322410000000005</v>
      </c>
      <c r="F17" s="1004">
        <v>11.467126</v>
      </c>
      <c r="G17" s="1004">
        <v>35.845425519034194</v>
      </c>
      <c r="H17" s="1005">
        <v>103.59792842671328</v>
      </c>
    </row>
    <row r="18" spans="2:8" ht="15" customHeight="1">
      <c r="B18" s="1002">
        <v>12</v>
      </c>
      <c r="C18" s="1003" t="s">
        <v>881</v>
      </c>
      <c r="D18" s="1004">
        <v>408.850987</v>
      </c>
      <c r="E18" s="1004">
        <v>497.535312</v>
      </c>
      <c r="F18" s="1004">
        <v>257.433036</v>
      </c>
      <c r="G18" s="1004">
        <v>21.691111876904927</v>
      </c>
      <c r="H18" s="1005">
        <v>-48.258338696570746</v>
      </c>
    </row>
    <row r="19" spans="2:8" ht="15" customHeight="1">
      <c r="B19" s="1002">
        <v>13</v>
      </c>
      <c r="C19" s="1003" t="s">
        <v>882</v>
      </c>
      <c r="D19" s="1004">
        <v>0</v>
      </c>
      <c r="E19" s="1004">
        <v>0</v>
      </c>
      <c r="F19" s="1004">
        <v>0</v>
      </c>
      <c r="G19" s="1004" t="s">
        <v>3</v>
      </c>
      <c r="H19" s="1005" t="s">
        <v>3</v>
      </c>
    </row>
    <row r="20" spans="2:8" ht="15" customHeight="1">
      <c r="B20" s="1002">
        <v>14</v>
      </c>
      <c r="C20" s="1003" t="s">
        <v>883</v>
      </c>
      <c r="D20" s="1004">
        <v>17.50816</v>
      </c>
      <c r="E20" s="1004">
        <v>10.275024</v>
      </c>
      <c r="F20" s="1004">
        <v>11.81214</v>
      </c>
      <c r="G20" s="1004">
        <v>-41.312942079578896</v>
      </c>
      <c r="H20" s="1005">
        <v>14.95973148091916</v>
      </c>
    </row>
    <row r="21" spans="2:8" ht="15" customHeight="1">
      <c r="B21" s="1002">
        <v>15</v>
      </c>
      <c r="C21" s="1003" t="s">
        <v>884</v>
      </c>
      <c r="D21" s="1004">
        <v>104.410532</v>
      </c>
      <c r="E21" s="1004">
        <v>86.73826</v>
      </c>
      <c r="F21" s="1004">
        <v>102.207539</v>
      </c>
      <c r="G21" s="1004">
        <v>-16.925756110504267</v>
      </c>
      <c r="H21" s="1005">
        <v>17.834435461352342</v>
      </c>
    </row>
    <row r="22" spans="2:8" ht="15" customHeight="1">
      <c r="B22" s="1002">
        <v>16</v>
      </c>
      <c r="C22" s="1003" t="s">
        <v>885</v>
      </c>
      <c r="D22" s="1004">
        <v>2.456797</v>
      </c>
      <c r="E22" s="1004">
        <v>4.063048</v>
      </c>
      <c r="F22" s="1004">
        <v>6.499345</v>
      </c>
      <c r="G22" s="1004">
        <v>65.37988283118224</v>
      </c>
      <c r="H22" s="1005">
        <v>59.96229923938873</v>
      </c>
    </row>
    <row r="23" spans="2:8" ht="15" customHeight="1">
      <c r="B23" s="1002">
        <v>17</v>
      </c>
      <c r="C23" s="1003" t="s">
        <v>886</v>
      </c>
      <c r="D23" s="1004">
        <v>21.104925</v>
      </c>
      <c r="E23" s="1004">
        <v>61.322062</v>
      </c>
      <c r="F23" s="1004">
        <v>42.767915</v>
      </c>
      <c r="G23" s="1004">
        <v>190.55806642288474</v>
      </c>
      <c r="H23" s="1005">
        <v>-30.256886991177822</v>
      </c>
    </row>
    <row r="24" spans="2:8" ht="15" customHeight="1">
      <c r="B24" s="1002">
        <v>18</v>
      </c>
      <c r="C24" s="1003" t="s">
        <v>887</v>
      </c>
      <c r="D24" s="1004">
        <v>764.670621</v>
      </c>
      <c r="E24" s="1004">
        <v>885.852884</v>
      </c>
      <c r="F24" s="1004">
        <v>534.246567</v>
      </c>
      <c r="G24" s="1004">
        <v>15.847642066007921</v>
      </c>
      <c r="H24" s="1005">
        <v>-39.69127643546736</v>
      </c>
    </row>
    <row r="25" spans="2:8" ht="15" customHeight="1">
      <c r="B25" s="1002">
        <v>19</v>
      </c>
      <c r="C25" s="1003" t="s">
        <v>888</v>
      </c>
      <c r="D25" s="1004">
        <v>706.3455329999999</v>
      </c>
      <c r="E25" s="1004">
        <v>531.216864</v>
      </c>
      <c r="F25" s="1004">
        <v>498.04428600000006</v>
      </c>
      <c r="G25" s="1004">
        <v>-24.79362589810559</v>
      </c>
      <c r="H25" s="1005">
        <v>-6.2446394774093505</v>
      </c>
    </row>
    <row r="26" spans="2:8" ht="15" customHeight="1">
      <c r="B26" s="1002"/>
      <c r="C26" s="1003" t="s">
        <v>889</v>
      </c>
      <c r="D26" s="1004">
        <v>0</v>
      </c>
      <c r="E26" s="1004">
        <v>0</v>
      </c>
      <c r="F26" s="1004">
        <v>0</v>
      </c>
      <c r="G26" s="1004" t="s">
        <v>3</v>
      </c>
      <c r="H26" s="1005" t="s">
        <v>3</v>
      </c>
    </row>
    <row r="27" spans="2:8" ht="15" customHeight="1">
      <c r="B27" s="1002"/>
      <c r="C27" s="1003" t="s">
        <v>890</v>
      </c>
      <c r="D27" s="1004">
        <v>592.005423</v>
      </c>
      <c r="E27" s="1004">
        <v>458.597718</v>
      </c>
      <c r="F27" s="1004">
        <v>454.740017</v>
      </c>
      <c r="G27" s="1004">
        <v>-22.53487887390517</v>
      </c>
      <c r="H27" s="1005">
        <v>-0.8411949838790918</v>
      </c>
    </row>
    <row r="28" spans="2:8" ht="15" customHeight="1">
      <c r="B28" s="1002"/>
      <c r="C28" s="1003" t="s">
        <v>891</v>
      </c>
      <c r="D28" s="1004">
        <v>114.34011</v>
      </c>
      <c r="E28" s="1004">
        <v>72.619146</v>
      </c>
      <c r="F28" s="1004">
        <v>43.304269</v>
      </c>
      <c r="G28" s="1004">
        <v>-36.48847635357356</v>
      </c>
      <c r="H28" s="1005">
        <v>-40.3679726555859</v>
      </c>
    </row>
    <row r="29" spans="2:8" ht="15" customHeight="1">
      <c r="B29" s="1002">
        <v>20</v>
      </c>
      <c r="C29" s="1003" t="s">
        <v>892</v>
      </c>
      <c r="D29" s="1004">
        <v>47.896815</v>
      </c>
      <c r="E29" s="1004">
        <v>32.85</v>
      </c>
      <c r="F29" s="1004">
        <v>47.644</v>
      </c>
      <c r="G29" s="1004">
        <v>-31.415063820005557</v>
      </c>
      <c r="H29" s="1005">
        <v>45.03500761035008</v>
      </c>
    </row>
    <row r="30" spans="2:8" ht="15" customHeight="1">
      <c r="B30" s="1002">
        <v>21</v>
      </c>
      <c r="C30" s="1003" t="s">
        <v>893</v>
      </c>
      <c r="D30" s="1004">
        <v>10.135412</v>
      </c>
      <c r="E30" s="1004">
        <v>43.230076999999994</v>
      </c>
      <c r="F30" s="1004">
        <v>22.848139999999997</v>
      </c>
      <c r="G30" s="1004">
        <v>326.5251082047774</v>
      </c>
      <c r="H30" s="1005">
        <v>-47.14758430802702</v>
      </c>
    </row>
    <row r="31" spans="2:8" ht="15" customHeight="1">
      <c r="B31" s="1002">
        <v>22</v>
      </c>
      <c r="C31" s="1003" t="s">
        <v>894</v>
      </c>
      <c r="D31" s="1004">
        <v>17.105241</v>
      </c>
      <c r="E31" s="1004">
        <v>0</v>
      </c>
      <c r="F31" s="1004">
        <v>0</v>
      </c>
      <c r="G31" s="1004">
        <v>-100</v>
      </c>
      <c r="H31" s="1005" t="s">
        <v>3</v>
      </c>
    </row>
    <row r="32" spans="2:8" ht="15" customHeight="1">
      <c r="B32" s="1002">
        <v>23</v>
      </c>
      <c r="C32" s="1003" t="s">
        <v>895</v>
      </c>
      <c r="D32" s="1004">
        <v>294.533914</v>
      </c>
      <c r="E32" s="1004">
        <v>284.06428600000004</v>
      </c>
      <c r="F32" s="1004">
        <v>272.087468</v>
      </c>
      <c r="G32" s="1004">
        <v>-3.5546426073025827</v>
      </c>
      <c r="H32" s="1005">
        <v>-4.216235053216096</v>
      </c>
    </row>
    <row r="33" spans="2:8" ht="15" customHeight="1">
      <c r="B33" s="1002">
        <v>24</v>
      </c>
      <c r="C33" s="1003" t="s">
        <v>896</v>
      </c>
      <c r="D33" s="1004">
        <v>0</v>
      </c>
      <c r="E33" s="1004">
        <v>2.03839</v>
      </c>
      <c r="F33" s="1004">
        <v>1.271092</v>
      </c>
      <c r="G33" s="1004" t="s">
        <v>3</v>
      </c>
      <c r="H33" s="1005">
        <v>-37.64235499585457</v>
      </c>
    </row>
    <row r="34" spans="2:8" ht="15" customHeight="1">
      <c r="B34" s="1002">
        <v>25</v>
      </c>
      <c r="C34" s="1003" t="s">
        <v>897</v>
      </c>
      <c r="D34" s="1004">
        <v>104.374929</v>
      </c>
      <c r="E34" s="1004">
        <v>113.555376</v>
      </c>
      <c r="F34" s="1004">
        <v>44.91884</v>
      </c>
      <c r="G34" s="1004">
        <v>8.795643827455919</v>
      </c>
      <c r="H34" s="1005">
        <v>-60.44322903743456</v>
      </c>
    </row>
    <row r="35" spans="2:8" ht="15" customHeight="1">
      <c r="B35" s="1002">
        <v>26</v>
      </c>
      <c r="C35" s="1003" t="s">
        <v>898</v>
      </c>
      <c r="D35" s="1004">
        <v>95.063252</v>
      </c>
      <c r="E35" s="1004">
        <v>119.281361</v>
      </c>
      <c r="F35" s="1004">
        <v>102.20342</v>
      </c>
      <c r="G35" s="1004">
        <v>25.475784270456046</v>
      </c>
      <c r="H35" s="1005">
        <v>-14.31735927292111</v>
      </c>
    </row>
    <row r="36" spans="2:8" ht="15" customHeight="1">
      <c r="B36" s="1002">
        <v>27</v>
      </c>
      <c r="C36" s="1003" t="s">
        <v>899</v>
      </c>
      <c r="D36" s="1004">
        <v>0</v>
      </c>
      <c r="E36" s="1004">
        <v>1.05884</v>
      </c>
      <c r="F36" s="1004">
        <v>0</v>
      </c>
      <c r="G36" s="1004" t="s">
        <v>3</v>
      </c>
      <c r="H36" s="1005">
        <v>-100</v>
      </c>
    </row>
    <row r="37" spans="2:8" ht="15" customHeight="1">
      <c r="B37" s="1002">
        <v>28</v>
      </c>
      <c r="C37" s="1003" t="s">
        <v>900</v>
      </c>
      <c r="D37" s="1004">
        <v>25.69631</v>
      </c>
      <c r="E37" s="1004">
        <v>21.742539</v>
      </c>
      <c r="F37" s="1004">
        <v>7.286897</v>
      </c>
      <c r="G37" s="1004">
        <v>-15.386532151892624</v>
      </c>
      <c r="H37" s="1005">
        <v>-66.48552866801802</v>
      </c>
    </row>
    <row r="38" spans="2:8" ht="15" customHeight="1">
      <c r="B38" s="1002">
        <v>29</v>
      </c>
      <c r="C38" s="1003" t="s">
        <v>901</v>
      </c>
      <c r="D38" s="1004">
        <v>9.638154</v>
      </c>
      <c r="E38" s="1004">
        <v>15.68327</v>
      </c>
      <c r="F38" s="1004">
        <v>4.0477870000000005</v>
      </c>
      <c r="G38" s="1004">
        <v>62.720682819552366</v>
      </c>
      <c r="H38" s="1005">
        <v>-74.19041437149268</v>
      </c>
    </row>
    <row r="39" spans="2:8" ht="15" customHeight="1">
      <c r="B39" s="1002">
        <v>30</v>
      </c>
      <c r="C39" s="1003" t="s">
        <v>902</v>
      </c>
      <c r="D39" s="1004">
        <v>105.221024</v>
      </c>
      <c r="E39" s="1004">
        <v>37.804813</v>
      </c>
      <c r="F39" s="1004">
        <v>50.477208</v>
      </c>
      <c r="G39" s="1004">
        <v>-64.07104629584293</v>
      </c>
      <c r="H39" s="1005">
        <v>33.52058638671218</v>
      </c>
    </row>
    <row r="40" spans="2:8" ht="15" customHeight="1">
      <c r="B40" s="1002">
        <v>31</v>
      </c>
      <c r="C40" s="1003" t="s">
        <v>903</v>
      </c>
      <c r="D40" s="1004">
        <v>858.087409</v>
      </c>
      <c r="E40" s="1004">
        <v>906.4089859999999</v>
      </c>
      <c r="F40" s="1004">
        <v>637.8524150000001</v>
      </c>
      <c r="G40" s="1004">
        <v>5.631311739711123</v>
      </c>
      <c r="H40" s="1005">
        <v>-29.628630689678516</v>
      </c>
    </row>
    <row r="41" spans="2:8" ht="15" customHeight="1">
      <c r="B41" s="1002">
        <v>32</v>
      </c>
      <c r="C41" s="1003" t="s">
        <v>904</v>
      </c>
      <c r="D41" s="1004">
        <v>0.055</v>
      </c>
      <c r="E41" s="1004">
        <v>0.016</v>
      </c>
      <c r="F41" s="1004">
        <v>0.01225</v>
      </c>
      <c r="G41" s="1004">
        <v>-70.9090909090909</v>
      </c>
      <c r="H41" s="1005">
        <v>-23.4375</v>
      </c>
    </row>
    <row r="42" spans="2:8" ht="15" customHeight="1">
      <c r="B42" s="1002">
        <v>33</v>
      </c>
      <c r="C42" s="1003" t="s">
        <v>905</v>
      </c>
      <c r="D42" s="1004">
        <v>20.749595</v>
      </c>
      <c r="E42" s="1004">
        <v>1.49725</v>
      </c>
      <c r="F42" s="1004">
        <v>0</v>
      </c>
      <c r="G42" s="1004">
        <v>-92.78419651082346</v>
      </c>
      <c r="H42" s="1005">
        <v>-100</v>
      </c>
    </row>
    <row r="43" spans="2:8" ht="15" customHeight="1">
      <c r="B43" s="1002">
        <v>34</v>
      </c>
      <c r="C43" s="1003" t="s">
        <v>906</v>
      </c>
      <c r="D43" s="1004">
        <v>55.120521</v>
      </c>
      <c r="E43" s="1004">
        <v>47.250517</v>
      </c>
      <c r="F43" s="1004">
        <v>7.32156</v>
      </c>
      <c r="G43" s="1004">
        <v>-14.277811343619192</v>
      </c>
      <c r="H43" s="1005">
        <v>-84.50480446594902</v>
      </c>
    </row>
    <row r="44" spans="2:8" ht="15" customHeight="1">
      <c r="B44" s="1002">
        <v>35</v>
      </c>
      <c r="C44" s="1003" t="s">
        <v>907</v>
      </c>
      <c r="D44" s="1004">
        <v>79.109523</v>
      </c>
      <c r="E44" s="1004">
        <v>9.654475999999999</v>
      </c>
      <c r="F44" s="1004">
        <v>4.707057</v>
      </c>
      <c r="G44" s="1004">
        <v>-87.79606343979599</v>
      </c>
      <c r="H44" s="1005">
        <v>-51.244821572916024</v>
      </c>
    </row>
    <row r="45" spans="2:8" ht="15" customHeight="1">
      <c r="B45" s="1002">
        <v>36</v>
      </c>
      <c r="C45" s="1003" t="s">
        <v>908</v>
      </c>
      <c r="D45" s="1004">
        <v>208.175608</v>
      </c>
      <c r="E45" s="1004">
        <v>357.880456</v>
      </c>
      <c r="F45" s="1004">
        <v>231.815356</v>
      </c>
      <c r="G45" s="1004">
        <v>71.91277087563495</v>
      </c>
      <c r="H45" s="1005">
        <v>-35.22547763826476</v>
      </c>
    </row>
    <row r="46" spans="2:8" ht="15" customHeight="1">
      <c r="B46" s="1002">
        <v>39</v>
      </c>
      <c r="C46" s="1003" t="s">
        <v>909</v>
      </c>
      <c r="D46" s="1004">
        <v>0</v>
      </c>
      <c r="E46" s="1004">
        <v>0</v>
      </c>
      <c r="F46" s="1004">
        <v>0</v>
      </c>
      <c r="G46" s="1004" t="s">
        <v>3</v>
      </c>
      <c r="H46" s="1005" t="s">
        <v>3</v>
      </c>
    </row>
    <row r="47" spans="2:8" ht="15" customHeight="1">
      <c r="B47" s="1002">
        <v>37</v>
      </c>
      <c r="C47" s="1003" t="s">
        <v>910</v>
      </c>
      <c r="D47" s="1004">
        <v>236.800702</v>
      </c>
      <c r="E47" s="1004">
        <v>214.984288</v>
      </c>
      <c r="F47" s="1004">
        <v>130.645524</v>
      </c>
      <c r="G47" s="1004">
        <v>-9.212985356774823</v>
      </c>
      <c r="H47" s="1005">
        <v>-39.23019899947293</v>
      </c>
    </row>
    <row r="48" spans="2:8" ht="15" customHeight="1">
      <c r="B48" s="1002">
        <v>38</v>
      </c>
      <c r="C48" s="1003" t="s">
        <v>911</v>
      </c>
      <c r="D48" s="1004">
        <v>32.86592</v>
      </c>
      <c r="E48" s="1004">
        <v>66.34110899999999</v>
      </c>
      <c r="F48" s="1004">
        <v>22.78436</v>
      </c>
      <c r="G48" s="1004">
        <v>101.85380174965428</v>
      </c>
      <c r="H48" s="1005">
        <v>-65.6557444645672</v>
      </c>
    </row>
    <row r="49" spans="2:8" ht="15" customHeight="1">
      <c r="B49" s="1002">
        <v>40</v>
      </c>
      <c r="C49" s="1003" t="s">
        <v>912</v>
      </c>
      <c r="D49" s="1004">
        <v>6.875775</v>
      </c>
      <c r="E49" s="1004">
        <v>4.935855</v>
      </c>
      <c r="F49" s="1004">
        <v>1.997712</v>
      </c>
      <c r="G49" s="1004">
        <v>-28.213837712839634</v>
      </c>
      <c r="H49" s="1005">
        <v>-59.52652579948155</v>
      </c>
    </row>
    <row r="50" spans="2:8" ht="15" customHeight="1">
      <c r="B50" s="1002">
        <v>41</v>
      </c>
      <c r="C50" s="1003" t="s">
        <v>913</v>
      </c>
      <c r="D50" s="1004">
        <v>17.741698</v>
      </c>
      <c r="E50" s="1004">
        <v>0</v>
      </c>
      <c r="F50" s="1004">
        <v>0</v>
      </c>
      <c r="G50" s="1004">
        <v>-100</v>
      </c>
      <c r="H50" s="1005" t="s">
        <v>3</v>
      </c>
    </row>
    <row r="51" spans="2:8" ht="15" customHeight="1">
      <c r="B51" s="1002">
        <v>42</v>
      </c>
      <c r="C51" s="1003" t="s">
        <v>914</v>
      </c>
      <c r="D51" s="1004">
        <v>44.294312</v>
      </c>
      <c r="E51" s="1004">
        <v>53.564240000000005</v>
      </c>
      <c r="F51" s="1004">
        <v>31.260464</v>
      </c>
      <c r="G51" s="1004">
        <v>20.928032475140384</v>
      </c>
      <c r="H51" s="1005">
        <v>-41.63930263922349</v>
      </c>
    </row>
    <row r="52" spans="2:8" ht="15" customHeight="1">
      <c r="B52" s="1002">
        <v>43</v>
      </c>
      <c r="C52" s="1003" t="s">
        <v>915</v>
      </c>
      <c r="D52" s="1004">
        <v>960.815259</v>
      </c>
      <c r="E52" s="1004">
        <v>873.416193</v>
      </c>
      <c r="F52" s="1004">
        <v>625.1311820000001</v>
      </c>
      <c r="G52" s="1004">
        <v>-9.096344503413007</v>
      </c>
      <c r="H52" s="1005">
        <v>-28.426884341037166</v>
      </c>
    </row>
    <row r="53" spans="2:8" ht="15" customHeight="1">
      <c r="B53" s="1002">
        <v>44</v>
      </c>
      <c r="C53" s="1003" t="s">
        <v>916</v>
      </c>
      <c r="D53" s="1004">
        <v>27.824564000000002</v>
      </c>
      <c r="E53" s="1004">
        <v>10.639982</v>
      </c>
      <c r="F53" s="1004">
        <v>16.368738999999998</v>
      </c>
      <c r="G53" s="1004">
        <v>-61.76047179032168</v>
      </c>
      <c r="H53" s="1005">
        <v>53.84179221355825</v>
      </c>
    </row>
    <row r="54" spans="2:8" ht="15" customHeight="1">
      <c r="B54" s="1002">
        <v>45</v>
      </c>
      <c r="C54" s="1003" t="s">
        <v>917</v>
      </c>
      <c r="D54" s="1004">
        <v>195.14778</v>
      </c>
      <c r="E54" s="1004">
        <v>221.09614499999998</v>
      </c>
      <c r="F54" s="1004">
        <v>168.841181</v>
      </c>
      <c r="G54" s="1004">
        <v>13.296776934895178</v>
      </c>
      <c r="H54" s="1005">
        <v>-23.63449801442715</v>
      </c>
    </row>
    <row r="55" spans="2:8" ht="15" customHeight="1">
      <c r="B55" s="1002">
        <v>46</v>
      </c>
      <c r="C55" s="1003" t="s">
        <v>918</v>
      </c>
      <c r="D55" s="1004">
        <v>1.658087</v>
      </c>
      <c r="E55" s="1004">
        <v>0</v>
      </c>
      <c r="F55" s="1004">
        <v>5.632</v>
      </c>
      <c r="G55" s="1004">
        <v>-100</v>
      </c>
      <c r="H55" s="1005" t="s">
        <v>3</v>
      </c>
    </row>
    <row r="56" spans="2:8" ht="15" customHeight="1">
      <c r="B56" s="1002">
        <v>47</v>
      </c>
      <c r="C56" s="1003" t="s">
        <v>539</v>
      </c>
      <c r="D56" s="1004">
        <v>27.511945</v>
      </c>
      <c r="E56" s="1004">
        <v>93.498595</v>
      </c>
      <c r="F56" s="1004">
        <v>88.41694799999999</v>
      </c>
      <c r="G56" s="1004">
        <v>239.8472736115167</v>
      </c>
      <c r="H56" s="1005">
        <v>-5.434998247834628</v>
      </c>
    </row>
    <row r="57" spans="2:8" ht="15" customHeight="1">
      <c r="B57" s="1002">
        <v>48</v>
      </c>
      <c r="C57" s="1003" t="s">
        <v>919</v>
      </c>
      <c r="D57" s="1004">
        <v>362.236645</v>
      </c>
      <c r="E57" s="1004">
        <v>411.466264</v>
      </c>
      <c r="F57" s="1004">
        <v>241.89333</v>
      </c>
      <c r="G57" s="1004">
        <v>13.590457972577568</v>
      </c>
      <c r="H57" s="1005">
        <v>-41.211868101050456</v>
      </c>
    </row>
    <row r="58" spans="2:8" ht="15" customHeight="1">
      <c r="B58" s="1002">
        <v>49</v>
      </c>
      <c r="C58" s="1003" t="s">
        <v>920</v>
      </c>
      <c r="D58" s="1004">
        <v>1563.462114</v>
      </c>
      <c r="E58" s="1004">
        <v>1073.113987</v>
      </c>
      <c r="F58" s="1004">
        <v>540.555286</v>
      </c>
      <c r="G58" s="1004">
        <v>-31.362968287442612</v>
      </c>
      <c r="H58" s="1005">
        <v>-49.627412134364434</v>
      </c>
    </row>
    <row r="59" spans="2:8" ht="15" customHeight="1">
      <c r="B59" s="1006"/>
      <c r="C59" s="999" t="s">
        <v>921</v>
      </c>
      <c r="D59" s="999">
        <v>1098.3911389999976</v>
      </c>
      <c r="E59" s="999">
        <v>1088.6671930000011</v>
      </c>
      <c r="F59" s="999">
        <v>1001.1239170000035</v>
      </c>
      <c r="G59" s="1000">
        <v>-0.885289916745819</v>
      </c>
      <c r="H59" s="1001">
        <v>-8.04132581223081</v>
      </c>
    </row>
    <row r="60" spans="2:8" ht="15" customHeight="1" thickBot="1">
      <c r="B60" s="1007"/>
      <c r="C60" s="1008" t="s">
        <v>922</v>
      </c>
      <c r="D60" s="1009">
        <v>9487.863203</v>
      </c>
      <c r="E60" s="1009">
        <v>8764.683691</v>
      </c>
      <c r="F60" s="1009">
        <v>6764.189592000001</v>
      </c>
      <c r="G60" s="1010">
        <v>-7.622153655960545</v>
      </c>
      <c r="H60" s="1011">
        <v>-22.82448710675324</v>
      </c>
    </row>
    <row r="61" spans="2:8" ht="13.5" thickTop="1">
      <c r="B61" s="1012" t="s">
        <v>923</v>
      </c>
      <c r="C61" s="1013"/>
      <c r="D61" s="1014"/>
      <c r="E61" s="1014"/>
      <c r="F61" s="1015"/>
      <c r="G61" s="1016"/>
      <c r="H61" s="1016"/>
    </row>
    <row r="62" spans="2:8" ht="15" customHeight="1">
      <c r="B62" s="13" t="s">
        <v>924</v>
      </c>
      <c r="C62" s="1012"/>
      <c r="D62" s="1012"/>
      <c r="E62" s="1012"/>
      <c r="F62" s="1012"/>
      <c r="G62" s="1012"/>
      <c r="H62" s="1012"/>
    </row>
    <row r="63" spans="2:8" ht="15" customHeight="1">
      <c r="B63" s="1017"/>
      <c r="C63" s="1017"/>
      <c r="D63" s="1017"/>
      <c r="E63" s="1017"/>
      <c r="F63" s="1017"/>
      <c r="G63" s="1017"/>
      <c r="H63" s="101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9.140625" style="13" customWidth="1"/>
    <col min="2" max="2" width="5.00390625" style="13" customWidth="1"/>
    <col min="3" max="3" width="31.28125" style="13" bestFit="1" customWidth="1"/>
    <col min="4" max="5" width="11.7109375" style="13" customWidth="1"/>
    <col min="6" max="6" width="11.140625" style="13" customWidth="1"/>
    <col min="7" max="7" width="9.7109375" style="13" customWidth="1"/>
    <col min="8" max="8" width="9.57421875" style="13" customWidth="1"/>
    <col min="9" max="16384" width="9.140625" style="13" customWidth="1"/>
  </cols>
  <sheetData>
    <row r="1" spans="2:8" ht="15" customHeight="1">
      <c r="B1" s="1675" t="s">
        <v>365</v>
      </c>
      <c r="C1" s="1676"/>
      <c r="D1" s="1676"/>
      <c r="E1" s="1676"/>
      <c r="F1" s="1676"/>
      <c r="G1" s="1677"/>
      <c r="H1" s="1677"/>
    </row>
    <row r="2" spans="2:8" ht="15" customHeight="1">
      <c r="B2" s="1687" t="s">
        <v>925</v>
      </c>
      <c r="C2" s="1688"/>
      <c r="D2" s="1688"/>
      <c r="E2" s="1688"/>
      <c r="F2" s="1688"/>
      <c r="G2" s="1689"/>
      <c r="H2" s="1689"/>
    </row>
    <row r="3" spans="2:8" ht="15" customHeight="1" thickBot="1">
      <c r="B3" s="1690" t="s">
        <v>89</v>
      </c>
      <c r="C3" s="1691"/>
      <c r="D3" s="1691"/>
      <c r="E3" s="1691"/>
      <c r="F3" s="1691"/>
      <c r="G3" s="1692"/>
      <c r="H3" s="1692"/>
    </row>
    <row r="4" spans="2:8" ht="15" customHeight="1" thickTop="1">
      <c r="B4" s="1018"/>
      <c r="C4" s="1019"/>
      <c r="D4" s="1693" t="str">
        <f>'X-India'!D4:F4</f>
        <v>Two Months</v>
      </c>
      <c r="E4" s="1693"/>
      <c r="F4" s="1693"/>
      <c r="G4" s="1694" t="s">
        <v>195</v>
      </c>
      <c r="H4" s="1695"/>
    </row>
    <row r="5" spans="2:8" ht="15" customHeight="1">
      <c r="B5" s="1020"/>
      <c r="C5" s="1021"/>
      <c r="D5" s="1022" t="s">
        <v>19</v>
      </c>
      <c r="E5" s="1022" t="s">
        <v>23</v>
      </c>
      <c r="F5" s="1022" t="s">
        <v>868</v>
      </c>
      <c r="G5" s="1022" t="s">
        <v>23</v>
      </c>
      <c r="H5" s="1023" t="s">
        <v>25</v>
      </c>
    </row>
    <row r="6" spans="2:8" ht="15" customHeight="1">
      <c r="B6" s="998"/>
      <c r="C6" s="999" t="s">
        <v>926</v>
      </c>
      <c r="D6" s="999">
        <v>76.404262</v>
      </c>
      <c r="E6" s="999">
        <v>162.97330899999997</v>
      </c>
      <c r="F6" s="999">
        <v>146.814094</v>
      </c>
      <c r="G6" s="1024">
        <v>113.30395024298508</v>
      </c>
      <c r="H6" s="1001">
        <v>-9.915252441735703</v>
      </c>
    </row>
    <row r="7" spans="2:8" ht="15" customHeight="1">
      <c r="B7" s="1002">
        <v>1</v>
      </c>
      <c r="C7" s="1003" t="s">
        <v>927</v>
      </c>
      <c r="D7" s="1004">
        <v>7.127703</v>
      </c>
      <c r="E7" s="1004">
        <v>0.854329</v>
      </c>
      <c r="F7" s="1004">
        <v>0.072338</v>
      </c>
      <c r="G7" s="1025">
        <v>-88.01396466715855</v>
      </c>
      <c r="H7" s="1005">
        <v>-91.53277016231452</v>
      </c>
    </row>
    <row r="8" spans="2:8" ht="15" customHeight="1">
      <c r="B8" s="1002">
        <v>2</v>
      </c>
      <c r="C8" s="1003" t="s">
        <v>928</v>
      </c>
      <c r="D8" s="1004">
        <v>0</v>
      </c>
      <c r="E8" s="1004">
        <v>0</v>
      </c>
      <c r="F8" s="1004">
        <v>0</v>
      </c>
      <c r="G8" s="1026" t="s">
        <v>3</v>
      </c>
      <c r="H8" s="1005" t="s">
        <v>3</v>
      </c>
    </row>
    <row r="9" spans="2:8" ht="15" customHeight="1">
      <c r="B9" s="1002">
        <v>3</v>
      </c>
      <c r="C9" s="1003" t="s">
        <v>929</v>
      </c>
      <c r="D9" s="1004">
        <v>14.067255</v>
      </c>
      <c r="E9" s="1004">
        <v>26.948814</v>
      </c>
      <c r="F9" s="1004">
        <v>65.533534</v>
      </c>
      <c r="G9" s="1025">
        <v>91.57123404672768</v>
      </c>
      <c r="H9" s="1005">
        <v>143.1778036688368</v>
      </c>
    </row>
    <row r="10" spans="2:8" ht="15" customHeight="1">
      <c r="B10" s="1002">
        <v>4</v>
      </c>
      <c r="C10" s="1003" t="s">
        <v>886</v>
      </c>
      <c r="D10" s="1004">
        <v>0</v>
      </c>
      <c r="E10" s="1004">
        <v>0</v>
      </c>
      <c r="F10" s="1004">
        <v>0</v>
      </c>
      <c r="G10" s="1025" t="s">
        <v>3</v>
      </c>
      <c r="H10" s="1005" t="s">
        <v>3</v>
      </c>
    </row>
    <row r="11" spans="2:8" ht="15" customHeight="1">
      <c r="B11" s="1002">
        <v>5</v>
      </c>
      <c r="C11" s="1003" t="s">
        <v>930</v>
      </c>
      <c r="D11" s="1004">
        <v>1.2752919999999999</v>
      </c>
      <c r="E11" s="1004">
        <v>3.270795</v>
      </c>
      <c r="F11" s="1004">
        <v>2.962631</v>
      </c>
      <c r="G11" s="1025" t="s">
        <v>3</v>
      </c>
      <c r="H11" s="1005">
        <v>-9.421684942040088</v>
      </c>
    </row>
    <row r="12" spans="2:8" ht="15" customHeight="1">
      <c r="B12" s="1002">
        <v>6</v>
      </c>
      <c r="C12" s="1003" t="s">
        <v>931</v>
      </c>
      <c r="D12" s="1004">
        <v>0</v>
      </c>
      <c r="E12" s="1004">
        <v>0.074141</v>
      </c>
      <c r="F12" s="1004">
        <v>0</v>
      </c>
      <c r="G12" s="1025" t="s">
        <v>3</v>
      </c>
      <c r="H12" s="1005" t="s">
        <v>3</v>
      </c>
    </row>
    <row r="13" spans="2:8" ht="15" customHeight="1">
      <c r="B13" s="1002">
        <v>7</v>
      </c>
      <c r="C13" s="1003" t="s">
        <v>932</v>
      </c>
      <c r="D13" s="1004">
        <v>0</v>
      </c>
      <c r="E13" s="1004">
        <v>0</v>
      </c>
      <c r="F13" s="1004">
        <v>0</v>
      </c>
      <c r="G13" s="1025" t="s">
        <v>3</v>
      </c>
      <c r="H13" s="1005" t="s">
        <v>3</v>
      </c>
    </row>
    <row r="14" spans="2:8" ht="15" customHeight="1">
      <c r="B14" s="1002">
        <v>8</v>
      </c>
      <c r="C14" s="1003" t="s">
        <v>897</v>
      </c>
      <c r="D14" s="1004">
        <v>3.684297</v>
      </c>
      <c r="E14" s="1004">
        <v>0</v>
      </c>
      <c r="F14" s="1004">
        <v>0</v>
      </c>
      <c r="G14" s="1025">
        <v>-100</v>
      </c>
      <c r="H14" s="1005" t="s">
        <v>3</v>
      </c>
    </row>
    <row r="15" spans="2:8" ht="15" customHeight="1">
      <c r="B15" s="1002">
        <v>9</v>
      </c>
      <c r="C15" s="1003" t="s">
        <v>933</v>
      </c>
      <c r="D15" s="1004">
        <v>0.464596</v>
      </c>
      <c r="E15" s="1004">
        <v>7.062336999999999</v>
      </c>
      <c r="F15" s="1004">
        <v>11.85659</v>
      </c>
      <c r="G15" s="1025" t="s">
        <v>3</v>
      </c>
      <c r="H15" s="1005" t="s">
        <v>3</v>
      </c>
    </row>
    <row r="16" spans="2:8" ht="15" customHeight="1">
      <c r="B16" s="1002">
        <v>10</v>
      </c>
      <c r="C16" s="1003" t="s">
        <v>901</v>
      </c>
      <c r="D16" s="1004">
        <v>10.82417</v>
      </c>
      <c r="E16" s="1004">
        <v>1.340709</v>
      </c>
      <c r="F16" s="1004">
        <v>4.763097</v>
      </c>
      <c r="G16" s="1025">
        <v>-87.6137477515597</v>
      </c>
      <c r="H16" s="1005">
        <v>255.2670266254646</v>
      </c>
    </row>
    <row r="17" spans="2:8" ht="15" customHeight="1">
      <c r="B17" s="1002">
        <v>11</v>
      </c>
      <c r="C17" s="1003" t="s">
        <v>934</v>
      </c>
      <c r="D17" s="1004">
        <v>2.788501</v>
      </c>
      <c r="E17" s="1004">
        <v>22.698424</v>
      </c>
      <c r="F17" s="1004">
        <v>2.211401</v>
      </c>
      <c r="G17" s="1025" t="s">
        <v>3</v>
      </c>
      <c r="H17" s="1005" t="s">
        <v>3</v>
      </c>
    </row>
    <row r="18" spans="2:8" ht="15" customHeight="1">
      <c r="B18" s="1002">
        <v>12</v>
      </c>
      <c r="C18" s="1003" t="s">
        <v>935</v>
      </c>
      <c r="D18" s="1004">
        <v>0.11025</v>
      </c>
      <c r="E18" s="1004">
        <v>0</v>
      </c>
      <c r="F18" s="1004">
        <v>0</v>
      </c>
      <c r="G18" s="1025">
        <v>-100</v>
      </c>
      <c r="H18" s="1005" t="s">
        <v>3</v>
      </c>
    </row>
    <row r="19" spans="2:8" ht="15" customHeight="1">
      <c r="B19" s="1002">
        <v>13</v>
      </c>
      <c r="C19" s="1003" t="s">
        <v>936</v>
      </c>
      <c r="D19" s="1004">
        <v>0</v>
      </c>
      <c r="E19" s="1004">
        <v>10.122132</v>
      </c>
      <c r="F19" s="1004">
        <v>0</v>
      </c>
      <c r="G19" s="1025" t="s">
        <v>3</v>
      </c>
      <c r="H19" s="1005" t="s">
        <v>3</v>
      </c>
    </row>
    <row r="20" spans="2:8" ht="15" customHeight="1">
      <c r="B20" s="1002">
        <v>14</v>
      </c>
      <c r="C20" s="1003" t="s">
        <v>937</v>
      </c>
      <c r="D20" s="1004">
        <v>0.39315</v>
      </c>
      <c r="E20" s="1004">
        <v>0</v>
      </c>
      <c r="F20" s="1004">
        <v>0</v>
      </c>
      <c r="G20" s="1025">
        <v>-100</v>
      </c>
      <c r="H20" s="1005" t="s">
        <v>3</v>
      </c>
    </row>
    <row r="21" spans="2:8" ht="15" customHeight="1">
      <c r="B21" s="1002">
        <v>15</v>
      </c>
      <c r="C21" s="1003" t="s">
        <v>938</v>
      </c>
      <c r="D21" s="1004">
        <v>26.283861</v>
      </c>
      <c r="E21" s="1004">
        <v>72.606893</v>
      </c>
      <c r="F21" s="1004">
        <v>16.459144</v>
      </c>
      <c r="G21" s="1025">
        <v>176.24135206011016</v>
      </c>
      <c r="H21" s="1005">
        <v>-77.33115504611939</v>
      </c>
    </row>
    <row r="22" spans="2:8" ht="15" customHeight="1">
      <c r="B22" s="1002">
        <v>16</v>
      </c>
      <c r="C22" s="1003" t="s">
        <v>939</v>
      </c>
      <c r="D22" s="1004">
        <v>1.654315</v>
      </c>
      <c r="E22" s="1004">
        <v>0.799344</v>
      </c>
      <c r="F22" s="1004">
        <v>2.247482</v>
      </c>
      <c r="G22" s="1025">
        <v>-51.6812698911634</v>
      </c>
      <c r="H22" s="1005">
        <v>181.1658059608879</v>
      </c>
    </row>
    <row r="23" spans="2:8" ht="15" customHeight="1">
      <c r="B23" s="1002">
        <v>17</v>
      </c>
      <c r="C23" s="1003" t="s">
        <v>940</v>
      </c>
      <c r="D23" s="1004">
        <v>0</v>
      </c>
      <c r="E23" s="1004">
        <v>0</v>
      </c>
      <c r="F23" s="1004">
        <v>0</v>
      </c>
      <c r="G23" s="1025" t="s">
        <v>3</v>
      </c>
      <c r="H23" s="1005" t="s">
        <v>3</v>
      </c>
    </row>
    <row r="24" spans="2:8" ht="15" customHeight="1">
      <c r="B24" s="1002">
        <v>18</v>
      </c>
      <c r="C24" s="1003" t="s">
        <v>941</v>
      </c>
      <c r="D24" s="1004">
        <v>5.257508</v>
      </c>
      <c r="E24" s="1004">
        <v>0</v>
      </c>
      <c r="F24" s="1004">
        <v>0</v>
      </c>
      <c r="G24" s="1025">
        <v>-100</v>
      </c>
      <c r="H24" s="1005" t="s">
        <v>3</v>
      </c>
    </row>
    <row r="25" spans="2:8" ht="15" customHeight="1">
      <c r="B25" s="1002">
        <v>19</v>
      </c>
      <c r="C25" s="1003" t="s">
        <v>942</v>
      </c>
      <c r="D25" s="1004">
        <v>2.4733639999999997</v>
      </c>
      <c r="E25" s="1004">
        <v>17.195391</v>
      </c>
      <c r="F25" s="1004">
        <v>40.707876999999996</v>
      </c>
      <c r="G25" s="1025">
        <v>595.2228220350908</v>
      </c>
      <c r="H25" s="1005">
        <v>136.73714078382977</v>
      </c>
    </row>
    <row r="26" spans="2:8" ht="15" customHeight="1">
      <c r="B26" s="1027"/>
      <c r="C26" s="999" t="s">
        <v>943</v>
      </c>
      <c r="D26" s="1028">
        <v>159.585881</v>
      </c>
      <c r="E26" s="1028">
        <v>36.983141</v>
      </c>
      <c r="F26" s="1028">
        <v>28.457821000000024</v>
      </c>
      <c r="G26" s="1029">
        <v>-76.82555576454786</v>
      </c>
      <c r="H26" s="1030">
        <v>-23.0519089765793</v>
      </c>
    </row>
    <row r="27" spans="2:8" ht="15" customHeight="1" thickBot="1">
      <c r="B27" s="1031"/>
      <c r="C27" s="1032" t="s">
        <v>944</v>
      </c>
      <c r="D27" s="1033">
        <v>235.990143</v>
      </c>
      <c r="E27" s="1033">
        <v>199.95645000000002</v>
      </c>
      <c r="F27" s="1033">
        <v>175.271915</v>
      </c>
      <c r="G27" s="1034">
        <v>-15.269151728934702</v>
      </c>
      <c r="H27" s="1035">
        <v>-12.344955614084967</v>
      </c>
    </row>
    <row r="28" spans="2:8" ht="15" customHeight="1" thickTop="1">
      <c r="B28" s="1036" t="s">
        <v>924</v>
      </c>
      <c r="C28" s="1037"/>
      <c r="D28" s="1037"/>
      <c r="E28" s="1037"/>
      <c r="F28" s="1037"/>
      <c r="G28" s="1037"/>
      <c r="H28" s="1037"/>
    </row>
    <row r="29" spans="2:8" ht="15" customHeight="1">
      <c r="B29" s="1017"/>
      <c r="C29" s="1017"/>
      <c r="D29" s="1017"/>
      <c r="E29" s="1017"/>
      <c r="F29" s="1017"/>
      <c r="G29" s="1017"/>
      <c r="H29" s="101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2015-11-01T10:34:37Z</cp:lastPrinted>
  <dcterms:created xsi:type="dcterms:W3CDTF">2014-09-10T05:07:20Z</dcterms:created>
  <dcterms:modified xsi:type="dcterms:W3CDTF">2015-12-21T09:01:36Z</dcterms:modified>
  <cp:category/>
  <cp:version/>
  <cp:contentType/>
  <cp:contentStatus/>
</cp:coreProperties>
</file>